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lznlldC1eWZdXIm+nIafiSjE1r6ZpVMDiBcCkYWSWk="/>
    </ext>
  </extLst>
</workbook>
</file>

<file path=xl/sharedStrings.xml><?xml version="1.0" encoding="utf-8"?>
<sst xmlns="http://schemas.openxmlformats.org/spreadsheetml/2006/main" count="431" uniqueCount="148">
  <si>
    <t>Two-word combinations</t>
  </si>
  <si>
    <t>Min occ</t>
  </si>
  <si>
    <t>Count</t>
  </si>
  <si>
    <t>Total token counts</t>
  </si>
  <si>
    <t>Normalized frequencies per 1000 tokens</t>
  </si>
  <si>
    <t>Normality test</t>
  </si>
  <si>
    <t>Interquantile range</t>
  </si>
  <si>
    <t>Hebrews</t>
  </si>
  <si>
    <t>Paul</t>
  </si>
  <si>
    <t>Col/Eph</t>
  </si>
  <si>
    <t>Pastorals</t>
  </si>
  <si>
    <t>Cath Ep</t>
  </si>
  <si>
    <t>Matthew</t>
  </si>
  <si>
    <t>Mark</t>
  </si>
  <si>
    <t>Luke-Acts</t>
  </si>
  <si>
    <t>John</t>
  </si>
  <si>
    <t>1 Clem</t>
  </si>
  <si>
    <t>LXX-Pent</t>
  </si>
  <si>
    <t>LXX-DH</t>
  </si>
  <si>
    <t>LXX-Macc</t>
  </si>
  <si>
    <t>LXX-Ps</t>
  </si>
  <si>
    <t>LXX-Wis</t>
  </si>
  <si>
    <t>Josephus</t>
  </si>
  <si>
    <t>Philo</t>
  </si>
  <si>
    <t>Plutarch</t>
  </si>
  <si>
    <t>Arrian</t>
  </si>
  <si>
    <t>Appian</t>
  </si>
  <si>
    <t>Cass Long</t>
  </si>
  <si>
    <t>Dio Chr</t>
  </si>
  <si>
    <t>Dion Hal</t>
  </si>
  <si>
    <t>Ael Arist</t>
  </si>
  <si>
    <t>Epictetus</t>
  </si>
  <si>
    <t>Normality interval</t>
  </si>
  <si>
    <t>N-Gram</t>
  </si>
  <si>
    <t>Mean</t>
  </si>
  <si>
    <t>Standard deviation</t>
  </si>
  <si>
    <t>Skewness</t>
  </si>
  <si>
    <t>Kurtosis</t>
  </si>
  <si>
    <t>χ2</t>
  </si>
  <si>
    <r>
      <rPr>
        <rFont val="Times New Roman"/>
        <i/>
        <color theme="1"/>
        <sz val="11.0"/>
      </rPr>
      <t>p</t>
    </r>
    <r>
      <rPr>
        <rFont val="Times New Roman"/>
        <i val="0"/>
        <color theme="1"/>
        <sz val="11.0"/>
      </rPr>
      <t>-value</t>
    </r>
  </si>
  <si>
    <t>Q1</t>
  </si>
  <si>
    <t>Q3</t>
  </si>
  <si>
    <t>IQR</t>
  </si>
  <si>
    <t>High</t>
  </si>
  <si>
    <t>Low</t>
  </si>
  <si>
    <t>αὐτός καί</t>
  </si>
  <si>
    <t>αὐτός ὁ</t>
  </si>
  <si>
    <t>γάρ ὁ</t>
  </si>
  <si>
    <t>&lt;0.001</t>
  </si>
  <si>
    <t>δέ ὁ</t>
  </si>
  <si>
    <t>διά ὁ</t>
  </si>
  <si>
    <t>εἰμί ὁ</t>
  </si>
  <si>
    <t>εἰς ὁ</t>
  </si>
  <si>
    <t>εἰσέρχομαι εἰς</t>
  </si>
  <si>
    <t>θεός καί</t>
  </si>
  <si>
    <t>θεός ὁ</t>
  </si>
  <si>
    <t>καί αὐτός</t>
  </si>
  <si>
    <t>καί οὐ</t>
  </si>
  <si>
    <t>καί πᾶς</t>
  </si>
  <si>
    <t>καί ὁ</t>
  </si>
  <si>
    <t>κατά ὁ</t>
  </si>
  <si>
    <t>οὐ γάρ</t>
  </si>
  <si>
    <t>περί ἁμαρτία</t>
  </si>
  <si>
    <t>ποιέω ὁ</t>
  </si>
  <si>
    <t>πρός ὁ</t>
  </si>
  <si>
    <t>πᾶς ὁ</t>
  </si>
  <si>
    <t>τε καί</t>
  </si>
  <si>
    <t>ἀπό ὁ</t>
  </si>
  <si>
    <t>ἐν ὁ</t>
  </si>
  <si>
    <t>ἐν ὅς</t>
  </si>
  <si>
    <t>ἐπί ὁ</t>
  </si>
  <si>
    <t>ἔχω ὁ</t>
  </si>
  <si>
    <t>ἵνα μή</t>
  </si>
  <si>
    <t>ὁ αὐτός</t>
  </si>
  <si>
    <t>ὁ δέ</t>
  </si>
  <si>
    <t>ὁ ὁ</t>
  </si>
  <si>
    <t>ὅς οὐ</t>
  </si>
  <si>
    <t>ὅς ὁ</t>
  </si>
  <si>
    <t>ὑπό ὁ</t>
  </si>
  <si>
    <t>αἷμα ὁ</t>
  </si>
  <si>
    <t>αὐτός εἰμί</t>
  </si>
  <si>
    <t>αὐτός οὐ</t>
  </si>
  <si>
    <t>αὐτός πᾶς</t>
  </si>
  <si>
    <t>γάρ αὐτός</t>
  </si>
  <si>
    <t>γάρ ἔχω</t>
  </si>
  <si>
    <t>γάρ ὅτι</t>
  </si>
  <si>
    <t>διά οὗτος</t>
  </si>
  <si>
    <t>διαθήκη ὅς</t>
  </si>
  <si>
    <t>δύναμαι ὁ</t>
  </si>
  <si>
    <t>εἰ γάρ</t>
  </si>
  <si>
    <t>θεός ζῶ</t>
  </si>
  <si>
    <t>καί γάρ</t>
  </si>
  <si>
    <t>καί οὗτος</t>
  </si>
  <si>
    <t>καί πάλιν</t>
  </si>
  <si>
    <t>καί περί</t>
  </si>
  <si>
    <t>λέγω κύριος</t>
  </si>
  <si>
    <t>λαμβάνω ὁ</t>
  </si>
  <si>
    <t>λόγος ὁ</t>
  </si>
  <si>
    <t>μέν ὁ</t>
  </si>
  <si>
    <t>μή σκληρύνω</t>
  </si>
  <si>
    <t>μετά ὁ</t>
  </si>
  <si>
    <t>νῦν δέ</t>
  </si>
  <si>
    <t>οἶκος αὐτός</t>
  </si>
  <si>
    <t>οὐ εἰμί</t>
  </si>
  <si>
    <t>οὐ μή</t>
  </si>
  <si>
    <t>οὗτος γάρ</t>
  </si>
  <si>
    <t>οὗτος ὁ</t>
  </si>
  <si>
    <t>περί ὁ</t>
  </si>
  <si>
    <t>πνεῦμα ὁ</t>
  </si>
  <si>
    <t>πᾶς γάρ</t>
  </si>
  <si>
    <t>πᾶς καί</t>
  </si>
  <si>
    <t>σύ καί</t>
  </si>
  <si>
    <t>τάξις μελχισέδεκ</t>
  </si>
  <si>
    <t>τε ὁ</t>
  </si>
  <si>
    <t>υἱός ὁ</t>
  </si>
  <si>
    <t>ἀκούω μή</t>
  </si>
  <si>
    <t>ἐάν ὁ</t>
  </si>
  <si>
    <t>ἐγώ εἰμί</t>
  </si>
  <si>
    <t>ἐπαγγελία ὁ</t>
  </si>
  <si>
    <t>ἡμεῖς ὁ</t>
  </si>
  <si>
    <t>ἱερεύς εἰς</t>
  </si>
  <si>
    <t>ὅς γάρ</t>
  </si>
  <si>
    <t>ὑμεῖς ὁ</t>
  </si>
  <si>
    <t>ὑμεῖς ὡς</t>
  </si>
  <si>
    <t>Quantile-quantile plots</t>
  </si>
  <si>
    <t>Data</t>
  </si>
  <si>
    <t>Rank</t>
  </si>
  <si>
    <t>Percentile</t>
  </si>
  <si>
    <t>Theor dist</t>
  </si>
  <si>
    <t>Emp dist</t>
  </si>
  <si>
    <t>Outlier tests for theological terms</t>
  </si>
  <si>
    <t>Raw frequencies</t>
  </si>
  <si>
    <t>Token</t>
  </si>
  <si>
    <r>
      <rPr>
        <rFont val="Times New Roman"/>
        <i/>
        <color theme="1"/>
        <sz val="11.0"/>
      </rPr>
      <t>p</t>
    </r>
    <r>
      <rPr>
        <rFont val="Times New Roman"/>
        <i val="0"/>
        <color theme="1"/>
        <sz val="11.0"/>
      </rPr>
      <t>-value</t>
    </r>
  </si>
  <si>
    <t>αἷμα</t>
  </si>
  <si>
    <t>διαθήκη</t>
  </si>
  <si>
    <t>θεός</t>
  </si>
  <si>
    <t>κύριος</t>
  </si>
  <si>
    <t>οἶκος</t>
  </si>
  <si>
    <t>ἐπαγγελία</t>
  </si>
  <si>
    <t>ἱερεύς</t>
  </si>
  <si>
    <t>πίστις</t>
  </si>
  <si>
    <t>θυσία</t>
  </si>
  <si>
    <t>πνεῦμα</t>
  </si>
  <si>
    <t>δόξα</t>
  </si>
  <si>
    <t>All N-Grams</t>
  </si>
  <si>
    <t>Euc dist</t>
  </si>
  <si>
    <t>Cos sim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</si>
</sst>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11.0"/>
      <color theme="1"/>
      <name val="Times New Roman"/>
    </font>
    <font>
      <sz val="11.0"/>
      <color theme="1"/>
      <name val="Times New Roman"/>
    </font>
    <font>
      <i/>
      <sz val="11.0"/>
      <color theme="1"/>
      <name val="Times New Roman"/>
    </font>
    <font>
      <sz val="11.0"/>
      <color rgb="FFFF0000"/>
      <name val="Times New Roman"/>
    </font>
    <font>
      <sz val="11.0"/>
      <color rgb="FF00B05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2" numFmtId="0" xfId="0" applyBorder="1" applyFill="1" applyFont="1"/>
    <xf borderId="1" fillId="3" fontId="2" numFmtId="0" xfId="0" applyBorder="1" applyFill="1" applyFont="1"/>
    <xf borderId="0" fillId="0" fontId="4" numFmtId="0" xfId="0" applyAlignment="1" applyFont="1">
      <alignment horizontal="right"/>
    </xf>
    <xf borderId="0" fillId="0" fontId="5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37</xdr:col>
      <xdr:colOff>238125</xdr:colOff>
      <xdr:row>125</xdr:row>
      <xdr:rowOff>19050</xdr:rowOff>
    </xdr:from>
    <xdr:ext cx="390525" cy="238125"/>
    <xdr:sp>
      <xdr:nvSpPr>
        <xdr:cNvPr id="3" name="Shape 3"/>
        <xdr:cNvSpPr txBox="1"/>
      </xdr:nvSpPr>
      <xdr:spPr>
        <a:xfrm>
          <a:off x="5151329" y="3663398"/>
          <a:ext cx="389342" cy="23320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9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3" width="9.38"/>
    <col customWidth="1" min="4" max="4" width="12.75"/>
    <col customWidth="1" min="5" max="5" width="9.38"/>
    <col customWidth="1" min="6" max="6" width="12.75"/>
    <col customWidth="1" min="7" max="7" width="11.38"/>
    <col customWidth="1" min="8" max="9" width="9.13"/>
    <col customWidth="1" min="10" max="10" width="12.38"/>
    <col customWidth="1" min="11" max="11" width="9.13"/>
    <col customWidth="1" min="12" max="12" width="12.75"/>
    <col customWidth="1" min="13" max="27" width="9.0"/>
    <col customWidth="1" min="28" max="28" width="8.88"/>
    <col customWidth="1" min="29" max="30" width="9.0"/>
    <col customWidth="1" min="31" max="68" width="8.88"/>
  </cols>
  <sheetData>
    <row r="1" ht="13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</row>
    <row r="2" ht="13.5" customHeight="1">
      <c r="A2" s="2" t="s">
        <v>1</v>
      </c>
      <c r="B2" s="2">
        <v>4.0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</row>
    <row r="3" ht="13.5" customHeight="1">
      <c r="A3" s="2" t="s">
        <v>2</v>
      </c>
      <c r="B3" s="2">
        <v>77.0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</row>
    <row r="4" ht="13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</row>
    <row r="5" ht="13.5" customHeight="1">
      <c r="A5" s="2"/>
      <c r="B5" s="2"/>
      <c r="C5" s="2" t="s">
        <v>3</v>
      </c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3" t="s">
        <v>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3"/>
      <c r="BD5" s="3"/>
      <c r="BE5" s="3"/>
      <c r="BF5" s="3" t="s">
        <v>5</v>
      </c>
      <c r="BG5" s="3"/>
      <c r="BH5" s="2"/>
      <c r="BI5" s="2"/>
      <c r="BJ5" s="2"/>
      <c r="BK5" s="3" t="s">
        <v>6</v>
      </c>
      <c r="BL5" s="2"/>
      <c r="BM5" s="2"/>
      <c r="BN5" s="2"/>
      <c r="BO5" s="2"/>
      <c r="BP5" s="2"/>
    </row>
    <row r="6" ht="13.5" customHeight="1">
      <c r="A6" s="2"/>
      <c r="B6" s="2"/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17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22</v>
      </c>
      <c r="S6" s="1" t="s">
        <v>23</v>
      </c>
      <c r="T6" s="1" t="s">
        <v>24</v>
      </c>
      <c r="U6" s="1" t="s">
        <v>25</v>
      </c>
      <c r="V6" s="1" t="s">
        <v>26</v>
      </c>
      <c r="W6" s="1" t="s">
        <v>27</v>
      </c>
      <c r="X6" s="1" t="s">
        <v>28</v>
      </c>
      <c r="Y6" s="1" t="s">
        <v>29</v>
      </c>
      <c r="Z6" s="1" t="s">
        <v>30</v>
      </c>
      <c r="AA6" s="1" t="s">
        <v>31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</row>
    <row r="7" ht="13.5" customHeight="1">
      <c r="A7" s="2"/>
      <c r="B7" s="2"/>
      <c r="C7" s="2">
        <v>4982.0</v>
      </c>
      <c r="D7" s="2">
        <v>24137.0</v>
      </c>
      <c r="E7" s="2">
        <v>4006.0</v>
      </c>
      <c r="F7" s="2">
        <v>3506.0</v>
      </c>
      <c r="G7" s="2">
        <v>7574.0</v>
      </c>
      <c r="H7" s="2">
        <v>18339.0</v>
      </c>
      <c r="I7" s="2">
        <v>11279.0</v>
      </c>
      <c r="J7" s="2">
        <v>37936.0</v>
      </c>
      <c r="K7" s="2">
        <v>15633.0</v>
      </c>
      <c r="L7" s="2">
        <v>9786.0</v>
      </c>
      <c r="M7" s="2">
        <v>118372.0</v>
      </c>
      <c r="N7" s="2">
        <v>104481.0</v>
      </c>
      <c r="O7" s="2">
        <v>42868.0</v>
      </c>
      <c r="P7" s="2">
        <v>34086.0</v>
      </c>
      <c r="Q7" s="2">
        <v>54511.0</v>
      </c>
      <c r="R7" s="2">
        <v>471196.0</v>
      </c>
      <c r="S7" s="2">
        <v>402336.0</v>
      </c>
      <c r="T7" s="2">
        <v>1015122.0</v>
      </c>
      <c r="U7" s="2">
        <v>113193.0</v>
      </c>
      <c r="V7" s="2">
        <v>222964.0</v>
      </c>
      <c r="W7" s="2">
        <v>7573.0</v>
      </c>
      <c r="X7" s="2">
        <v>117824.0</v>
      </c>
      <c r="Y7" s="2">
        <v>406547.0</v>
      </c>
      <c r="Z7" s="2">
        <v>322927.0</v>
      </c>
      <c r="AA7" s="2">
        <v>86671.0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</row>
    <row r="8" ht="13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 t="s">
        <v>32</v>
      </c>
      <c r="BP8" s="2"/>
    </row>
    <row r="9" ht="13.5" customHeight="1">
      <c r="A9" s="1" t="s">
        <v>33</v>
      </c>
      <c r="B9" s="2"/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  <c r="N9" s="1" t="s">
        <v>18</v>
      </c>
      <c r="O9" s="1" t="s">
        <v>19</v>
      </c>
      <c r="P9" s="1" t="s">
        <v>20</v>
      </c>
      <c r="Q9" s="1" t="s">
        <v>21</v>
      </c>
      <c r="R9" s="1" t="s">
        <v>22</v>
      </c>
      <c r="S9" s="1" t="s">
        <v>23</v>
      </c>
      <c r="T9" s="1" t="s">
        <v>24</v>
      </c>
      <c r="U9" s="1" t="s">
        <v>25</v>
      </c>
      <c r="V9" s="1" t="s">
        <v>26</v>
      </c>
      <c r="W9" s="1" t="s">
        <v>27</v>
      </c>
      <c r="X9" s="1" t="s">
        <v>28</v>
      </c>
      <c r="Y9" s="1" t="s">
        <v>29</v>
      </c>
      <c r="Z9" s="1" t="s">
        <v>30</v>
      </c>
      <c r="AA9" s="1" t="s">
        <v>31</v>
      </c>
      <c r="AB9" s="2"/>
      <c r="AC9" s="1" t="s">
        <v>7</v>
      </c>
      <c r="AD9" s="1" t="s">
        <v>8</v>
      </c>
      <c r="AE9" s="1" t="s">
        <v>9</v>
      </c>
      <c r="AF9" s="1" t="s">
        <v>10</v>
      </c>
      <c r="AG9" s="1" t="s">
        <v>11</v>
      </c>
      <c r="AH9" s="1" t="s">
        <v>12</v>
      </c>
      <c r="AI9" s="1" t="s">
        <v>13</v>
      </c>
      <c r="AJ9" s="1" t="s">
        <v>14</v>
      </c>
      <c r="AK9" s="1" t="s">
        <v>15</v>
      </c>
      <c r="AL9" s="1" t="s">
        <v>16</v>
      </c>
      <c r="AM9" s="1" t="s">
        <v>17</v>
      </c>
      <c r="AN9" s="1" t="s">
        <v>18</v>
      </c>
      <c r="AO9" s="1" t="s">
        <v>19</v>
      </c>
      <c r="AP9" s="1" t="s">
        <v>20</v>
      </c>
      <c r="AQ9" s="1" t="s">
        <v>21</v>
      </c>
      <c r="AR9" s="1" t="s">
        <v>22</v>
      </c>
      <c r="AS9" s="1" t="s">
        <v>23</v>
      </c>
      <c r="AT9" s="1" t="s">
        <v>24</v>
      </c>
      <c r="AU9" s="1" t="s">
        <v>25</v>
      </c>
      <c r="AV9" s="1" t="s">
        <v>26</v>
      </c>
      <c r="AW9" s="1" t="s">
        <v>27</v>
      </c>
      <c r="AX9" s="1" t="s">
        <v>28</v>
      </c>
      <c r="AY9" s="1" t="s">
        <v>29</v>
      </c>
      <c r="AZ9" s="1" t="s">
        <v>30</v>
      </c>
      <c r="BA9" s="1" t="s">
        <v>31</v>
      </c>
      <c r="BB9" s="2"/>
      <c r="BC9" s="2" t="s">
        <v>34</v>
      </c>
      <c r="BD9" s="2" t="s">
        <v>35</v>
      </c>
      <c r="BE9" s="2"/>
      <c r="BF9" s="2" t="s">
        <v>36</v>
      </c>
      <c r="BG9" s="2" t="s">
        <v>37</v>
      </c>
      <c r="BH9" s="2" t="s">
        <v>38</v>
      </c>
      <c r="BI9" s="3" t="s">
        <v>39</v>
      </c>
      <c r="BJ9" s="2"/>
      <c r="BK9" s="2" t="s">
        <v>40</v>
      </c>
      <c r="BL9" s="2" t="s">
        <v>41</v>
      </c>
      <c r="BM9" s="2" t="s">
        <v>42</v>
      </c>
      <c r="BN9" s="2"/>
      <c r="BO9" s="2" t="s">
        <v>43</v>
      </c>
      <c r="BP9" s="2" t="s">
        <v>44</v>
      </c>
    </row>
    <row r="10" ht="13.5" customHeight="1">
      <c r="A10" s="2" t="s">
        <v>45</v>
      </c>
      <c r="B10" s="2"/>
      <c r="C10" s="2">
        <v>14.0</v>
      </c>
      <c r="D10" s="2">
        <v>30.0</v>
      </c>
      <c r="E10" s="2">
        <v>40.0</v>
      </c>
      <c r="F10" s="2">
        <v>4.0</v>
      </c>
      <c r="G10" s="2">
        <v>13.0</v>
      </c>
      <c r="H10" s="2">
        <v>132.0</v>
      </c>
      <c r="I10" s="2">
        <v>170.0</v>
      </c>
      <c r="J10" s="2">
        <v>274.0</v>
      </c>
      <c r="K10" s="2">
        <v>64.0</v>
      </c>
      <c r="L10" s="2">
        <v>34.0</v>
      </c>
      <c r="M10" s="2">
        <v>1144.0</v>
      </c>
      <c r="N10" s="2">
        <v>1365.0</v>
      </c>
      <c r="O10" s="2">
        <v>472.0</v>
      </c>
      <c r="P10" s="2">
        <v>270.0</v>
      </c>
      <c r="Q10" s="2">
        <v>391.0</v>
      </c>
      <c r="R10" s="2">
        <v>1063.0</v>
      </c>
      <c r="S10" s="2">
        <v>246.0</v>
      </c>
      <c r="T10" s="2">
        <v>1356.0</v>
      </c>
      <c r="U10" s="2">
        <v>131.0</v>
      </c>
      <c r="V10" s="2">
        <v>413.0</v>
      </c>
      <c r="W10" s="2">
        <v>7.0</v>
      </c>
      <c r="X10" s="2">
        <v>204.0</v>
      </c>
      <c r="Y10" s="2">
        <v>371.0</v>
      </c>
      <c r="Z10" s="2">
        <v>335.0</v>
      </c>
      <c r="AA10" s="2">
        <v>92.0</v>
      </c>
      <c r="AB10" s="2"/>
      <c r="AC10" s="2">
        <f t="shared" ref="AC10:BA10" si="1">(C10*1000)/C7</f>
        <v>2.810116419</v>
      </c>
      <c r="AD10" s="2">
        <f t="shared" si="1"/>
        <v>1.242905083</v>
      </c>
      <c r="AE10" s="2">
        <f t="shared" si="1"/>
        <v>9.985022466</v>
      </c>
      <c r="AF10" s="2">
        <f t="shared" si="1"/>
        <v>1.140901312</v>
      </c>
      <c r="AG10" s="2">
        <f t="shared" si="1"/>
        <v>1.716398204</v>
      </c>
      <c r="AH10" s="2">
        <f t="shared" si="1"/>
        <v>7.197775233</v>
      </c>
      <c r="AI10" s="2">
        <f t="shared" si="1"/>
        <v>15.07225818</v>
      </c>
      <c r="AJ10" s="2">
        <f t="shared" si="1"/>
        <v>7.222690848</v>
      </c>
      <c r="AK10" s="2">
        <f t="shared" si="1"/>
        <v>4.093903921</v>
      </c>
      <c r="AL10" s="2">
        <f t="shared" si="1"/>
        <v>3.474351114</v>
      </c>
      <c r="AM10" s="2">
        <f t="shared" si="1"/>
        <v>9.664447673</v>
      </c>
      <c r="AN10" s="2">
        <f t="shared" si="1"/>
        <v>13.06457633</v>
      </c>
      <c r="AO10" s="2">
        <f t="shared" si="1"/>
        <v>11.010544</v>
      </c>
      <c r="AP10" s="2">
        <f t="shared" si="1"/>
        <v>7.921140644</v>
      </c>
      <c r="AQ10" s="2">
        <f t="shared" si="1"/>
        <v>7.172864193</v>
      </c>
      <c r="AR10" s="2">
        <f t="shared" si="1"/>
        <v>2.255961426</v>
      </c>
      <c r="AS10" s="2">
        <f t="shared" si="1"/>
        <v>0.6114292532</v>
      </c>
      <c r="AT10" s="2">
        <f t="shared" si="1"/>
        <v>1.335800032</v>
      </c>
      <c r="AU10" s="2">
        <f t="shared" si="1"/>
        <v>1.157315382</v>
      </c>
      <c r="AV10" s="2">
        <f t="shared" si="1"/>
        <v>1.852316966</v>
      </c>
      <c r="AW10" s="2">
        <f t="shared" si="1"/>
        <v>0.9243364585</v>
      </c>
      <c r="AX10" s="2">
        <f t="shared" si="1"/>
        <v>1.73139598</v>
      </c>
      <c r="AY10" s="2">
        <f t="shared" si="1"/>
        <v>0.912563615</v>
      </c>
      <c r="AZ10" s="2">
        <f t="shared" si="1"/>
        <v>1.037386158</v>
      </c>
      <c r="BA10" s="2">
        <f t="shared" si="1"/>
        <v>1.061485387</v>
      </c>
      <c r="BB10" s="2"/>
      <c r="BC10" s="2">
        <f t="shared" ref="BC10:BC87" si="3">AVERAGE(AC10:BA10)</f>
        <v>4.626795451</v>
      </c>
      <c r="BD10" s="2">
        <f t="shared" ref="BD10:BD87" si="4">_xlfn.STDEV.P(AC10:BA10)</f>
        <v>4.273665693</v>
      </c>
      <c r="BE10" s="2"/>
      <c r="BF10" s="2">
        <f t="shared" ref="BF10:BF87" si="5">_xlfn.SKEW.P(AC10:BA10)</f>
        <v>0.9536321183</v>
      </c>
      <c r="BG10" s="2">
        <f t="shared" ref="BG10:BG87" si="6">KURT(AC10:BA10)</f>
        <v>-0.1464538125</v>
      </c>
      <c r="BH10" s="2"/>
      <c r="BI10" s="2"/>
      <c r="BJ10" s="2"/>
      <c r="BK10" s="2">
        <f t="shared" ref="BK10:BK87" si="7">(QUARTILE(AC10:BA10,1))</f>
        <v>1.157315382</v>
      </c>
      <c r="BL10" s="2">
        <f t="shared" ref="BL10:BL87" si="8">QUARTILE(AC10:BA10,3)</f>
        <v>7.222690848</v>
      </c>
      <c r="BM10" s="2">
        <f t="shared" ref="BM10:BM87" si="9">BL10-BK10</f>
        <v>6.065375466</v>
      </c>
      <c r="BN10" s="2"/>
      <c r="BO10" s="2">
        <f t="shared" ref="BO10:BO87" si="10">(1.5*BM10)+BL10</f>
        <v>16.32075405</v>
      </c>
      <c r="BP10" s="2">
        <f t="shared" ref="BP10:BP87" si="11">BK10-(1.5*BM10)</f>
        <v>-7.940747817</v>
      </c>
    </row>
    <row r="11" ht="13.5" customHeight="1">
      <c r="A11" s="2" t="s">
        <v>46</v>
      </c>
      <c r="B11" s="2"/>
      <c r="C11" s="2">
        <v>9.0</v>
      </c>
      <c r="D11" s="2">
        <v>47.0</v>
      </c>
      <c r="E11" s="2">
        <v>9.0</v>
      </c>
      <c r="F11" s="2">
        <v>5.0</v>
      </c>
      <c r="G11" s="2">
        <v>18.0</v>
      </c>
      <c r="H11" s="2">
        <v>130.0</v>
      </c>
      <c r="I11" s="2">
        <v>86.0</v>
      </c>
      <c r="J11" s="2">
        <v>222.0</v>
      </c>
      <c r="K11" s="2">
        <v>148.0</v>
      </c>
      <c r="L11" s="2">
        <v>32.0</v>
      </c>
      <c r="M11" s="2">
        <v>531.0</v>
      </c>
      <c r="N11" s="2">
        <v>348.0</v>
      </c>
      <c r="O11" s="2">
        <v>162.0</v>
      </c>
      <c r="P11" s="2">
        <v>169.0</v>
      </c>
      <c r="Q11" s="2">
        <v>179.0</v>
      </c>
      <c r="R11" s="2">
        <v>1933.0</v>
      </c>
      <c r="S11" s="2">
        <v>464.0</v>
      </c>
      <c r="T11" s="2">
        <v>1737.0</v>
      </c>
      <c r="U11" s="2">
        <v>441.0</v>
      </c>
      <c r="V11" s="2">
        <v>691.0</v>
      </c>
      <c r="W11" s="2">
        <v>13.0</v>
      </c>
      <c r="X11" s="2">
        <v>273.0</v>
      </c>
      <c r="Y11" s="2">
        <v>1018.0</v>
      </c>
      <c r="Z11" s="2">
        <v>716.0</v>
      </c>
      <c r="AA11" s="2">
        <v>157.0</v>
      </c>
      <c r="AB11" s="2"/>
      <c r="AC11" s="2">
        <f t="shared" ref="AC11:BA11" si="2">(C11*1000)/C7</f>
        <v>1.806503412</v>
      </c>
      <c r="AD11" s="2">
        <f t="shared" si="2"/>
        <v>1.947217964</v>
      </c>
      <c r="AE11" s="2">
        <f t="shared" si="2"/>
        <v>2.246630055</v>
      </c>
      <c r="AF11" s="2">
        <f t="shared" si="2"/>
        <v>1.42612664</v>
      </c>
      <c r="AG11" s="2">
        <f t="shared" si="2"/>
        <v>2.37655136</v>
      </c>
      <c r="AH11" s="2">
        <f t="shared" si="2"/>
        <v>7.088718033</v>
      </c>
      <c r="AI11" s="2">
        <f t="shared" si="2"/>
        <v>7.624789432</v>
      </c>
      <c r="AJ11" s="2">
        <f t="shared" si="2"/>
        <v>5.851961198</v>
      </c>
      <c r="AK11" s="2">
        <f t="shared" si="2"/>
        <v>9.467152818</v>
      </c>
      <c r="AL11" s="2">
        <f t="shared" si="2"/>
        <v>3.269977519</v>
      </c>
      <c r="AM11" s="2">
        <f t="shared" si="2"/>
        <v>4.485858142</v>
      </c>
      <c r="AN11" s="2">
        <f t="shared" si="2"/>
        <v>3.330749131</v>
      </c>
      <c r="AO11" s="2">
        <f t="shared" si="2"/>
        <v>3.779042643</v>
      </c>
      <c r="AP11" s="2">
        <f t="shared" si="2"/>
        <v>4.958047292</v>
      </c>
      <c r="AQ11" s="2">
        <f t="shared" si="2"/>
        <v>3.283740896</v>
      </c>
      <c r="AR11" s="2">
        <f t="shared" si="2"/>
        <v>4.102326845</v>
      </c>
      <c r="AS11" s="2">
        <f t="shared" si="2"/>
        <v>1.153264933</v>
      </c>
      <c r="AT11" s="2">
        <f t="shared" si="2"/>
        <v>1.711124377</v>
      </c>
      <c r="AU11" s="2">
        <f t="shared" si="2"/>
        <v>3.896000636</v>
      </c>
      <c r="AV11" s="2">
        <f t="shared" si="2"/>
        <v>3.099155021</v>
      </c>
      <c r="AW11" s="2">
        <f t="shared" si="2"/>
        <v>1.716624851</v>
      </c>
      <c r="AX11" s="2">
        <f t="shared" si="2"/>
        <v>2.317015209</v>
      </c>
      <c r="AY11" s="2">
        <f t="shared" si="2"/>
        <v>2.504015526</v>
      </c>
      <c r="AZ11" s="2">
        <f t="shared" si="2"/>
        <v>2.217219372</v>
      </c>
      <c r="BA11" s="2">
        <f t="shared" si="2"/>
        <v>1.811447889</v>
      </c>
      <c r="BB11" s="2"/>
      <c r="BC11" s="2">
        <f t="shared" si="3"/>
        <v>3.498850448</v>
      </c>
      <c r="BD11" s="2">
        <f t="shared" si="4"/>
        <v>2.061112433</v>
      </c>
      <c r="BE11" s="2"/>
      <c r="BF11" s="2">
        <f t="shared" si="5"/>
        <v>1.332657311</v>
      </c>
      <c r="BG11" s="2">
        <f t="shared" si="6"/>
        <v>1.673977337</v>
      </c>
      <c r="BH11" s="2"/>
      <c r="BI11" s="2"/>
      <c r="BJ11" s="2"/>
      <c r="BK11" s="2">
        <f t="shared" si="7"/>
        <v>1.947217964</v>
      </c>
      <c r="BL11" s="2">
        <f t="shared" si="8"/>
        <v>4.102326845</v>
      </c>
      <c r="BM11" s="2">
        <f t="shared" si="9"/>
        <v>2.155108881</v>
      </c>
      <c r="BN11" s="2"/>
      <c r="BO11" s="2">
        <f t="shared" si="10"/>
        <v>7.334990166</v>
      </c>
      <c r="BP11" s="2">
        <f t="shared" si="11"/>
        <v>-1.285445357</v>
      </c>
    </row>
    <row r="12" ht="13.5" customHeight="1">
      <c r="A12" s="4" t="s">
        <v>47</v>
      </c>
      <c r="B12" s="2"/>
      <c r="C12" s="2">
        <v>19.0</v>
      </c>
      <c r="D12" s="2">
        <v>56.0</v>
      </c>
      <c r="E12" s="2">
        <v>49.0</v>
      </c>
      <c r="F12" s="2">
        <v>4.0</v>
      </c>
      <c r="G12" s="2">
        <v>5.0</v>
      </c>
      <c r="H12" s="2">
        <v>27.0</v>
      </c>
      <c r="I12" s="2">
        <v>9.0</v>
      </c>
      <c r="J12" s="2">
        <v>30.0</v>
      </c>
      <c r="K12" s="2">
        <v>12.0</v>
      </c>
      <c r="L12" s="2">
        <v>14.0</v>
      </c>
      <c r="M12" s="2">
        <v>39.0</v>
      </c>
      <c r="N12" s="2">
        <v>5.0</v>
      </c>
      <c r="O12" s="2">
        <v>46.0</v>
      </c>
      <c r="P12" s="2">
        <v>13.0</v>
      </c>
      <c r="Q12" s="2">
        <v>52.0</v>
      </c>
      <c r="R12" s="2">
        <v>453.0</v>
      </c>
      <c r="S12" s="2">
        <v>904.0</v>
      </c>
      <c r="T12" s="2">
        <v>1103.0</v>
      </c>
      <c r="U12" s="2">
        <v>73.0</v>
      </c>
      <c r="V12" s="2">
        <v>73.0</v>
      </c>
      <c r="W12" s="2">
        <v>16.0</v>
      </c>
      <c r="X12" s="2">
        <v>171.0</v>
      </c>
      <c r="Y12" s="2">
        <v>348.0</v>
      </c>
      <c r="Z12" s="2">
        <v>386.0</v>
      </c>
      <c r="AA12" s="2">
        <v>83.0</v>
      </c>
      <c r="AB12" s="2"/>
      <c r="AC12" s="4">
        <f t="shared" ref="AC12:BA12" si="12">(C12*1000)/C7</f>
        <v>3.813729426</v>
      </c>
      <c r="AD12" s="2">
        <f t="shared" si="12"/>
        <v>2.320089489</v>
      </c>
      <c r="AE12" s="4">
        <f t="shared" si="12"/>
        <v>12.23165252</v>
      </c>
      <c r="AF12" s="2">
        <f t="shared" si="12"/>
        <v>1.140901312</v>
      </c>
      <c r="AG12" s="2">
        <f t="shared" si="12"/>
        <v>0.6601531555</v>
      </c>
      <c r="AH12" s="2">
        <f t="shared" si="12"/>
        <v>1.472272207</v>
      </c>
      <c r="AI12" s="2">
        <f t="shared" si="12"/>
        <v>0.7979430801</v>
      </c>
      <c r="AJ12" s="2">
        <f t="shared" si="12"/>
        <v>0.7908055673</v>
      </c>
      <c r="AK12" s="2">
        <f t="shared" si="12"/>
        <v>0.7676069852</v>
      </c>
      <c r="AL12" s="2">
        <f t="shared" si="12"/>
        <v>1.430615165</v>
      </c>
      <c r="AM12" s="2">
        <f t="shared" si="12"/>
        <v>0.329469807</v>
      </c>
      <c r="AN12" s="2">
        <f t="shared" si="12"/>
        <v>0.04785559097</v>
      </c>
      <c r="AO12" s="2">
        <f t="shared" si="12"/>
        <v>1.073061491</v>
      </c>
      <c r="AP12" s="2">
        <f t="shared" si="12"/>
        <v>0.3813882532</v>
      </c>
      <c r="AQ12" s="2">
        <f t="shared" si="12"/>
        <v>0.9539359028</v>
      </c>
      <c r="AR12" s="2">
        <f t="shared" si="12"/>
        <v>0.9613833734</v>
      </c>
      <c r="AS12" s="2">
        <f t="shared" si="12"/>
        <v>2.246878231</v>
      </c>
      <c r="AT12" s="2">
        <f t="shared" si="12"/>
        <v>1.086568905</v>
      </c>
      <c r="AU12" s="2">
        <f t="shared" si="12"/>
        <v>0.6449162051</v>
      </c>
      <c r="AV12" s="2">
        <f t="shared" si="12"/>
        <v>0.327407115</v>
      </c>
      <c r="AW12" s="2">
        <f t="shared" si="12"/>
        <v>2.112769048</v>
      </c>
      <c r="AX12" s="2">
        <f t="shared" si="12"/>
        <v>1.451317219</v>
      </c>
      <c r="AY12" s="2">
        <f t="shared" si="12"/>
        <v>0.8559895904</v>
      </c>
      <c r="AZ12" s="2">
        <f t="shared" si="12"/>
        <v>1.195316589</v>
      </c>
      <c r="BA12" s="2">
        <f t="shared" si="12"/>
        <v>0.9576444255</v>
      </c>
      <c r="BB12" s="2"/>
      <c r="BC12" s="2">
        <f t="shared" si="3"/>
        <v>1.602066826</v>
      </c>
      <c r="BD12" s="2">
        <f t="shared" si="4"/>
        <v>2.304961101</v>
      </c>
      <c r="BE12" s="2"/>
      <c r="BF12" s="5">
        <f t="shared" si="5"/>
        <v>3.91273553</v>
      </c>
      <c r="BG12" s="2">
        <f t="shared" si="6"/>
        <v>18.96824597</v>
      </c>
      <c r="BH12" s="2">
        <v>52.93</v>
      </c>
      <c r="BI12" s="6" t="s">
        <v>48</v>
      </c>
      <c r="BJ12" s="2"/>
      <c r="BK12" s="2">
        <f t="shared" si="7"/>
        <v>0.7676069852</v>
      </c>
      <c r="BL12" s="2">
        <f t="shared" si="8"/>
        <v>1.451317219</v>
      </c>
      <c r="BM12" s="2">
        <f t="shared" si="9"/>
        <v>0.6837102337</v>
      </c>
      <c r="BN12" s="2"/>
      <c r="BO12" s="5">
        <f t="shared" si="10"/>
        <v>2.476882569</v>
      </c>
      <c r="BP12" s="2">
        <f t="shared" si="11"/>
        <v>-0.2579583653</v>
      </c>
    </row>
    <row r="13" ht="13.5" customHeight="1">
      <c r="A13" s="2" t="s">
        <v>49</v>
      </c>
      <c r="B13" s="2"/>
      <c r="C13" s="2">
        <v>11.0</v>
      </c>
      <c r="D13" s="2">
        <v>75.0</v>
      </c>
      <c r="E13" s="2">
        <v>1.0</v>
      </c>
      <c r="F13" s="2">
        <v>4.0</v>
      </c>
      <c r="G13" s="2">
        <v>17.0</v>
      </c>
      <c r="H13" s="2">
        <v>86.0</v>
      </c>
      <c r="I13" s="2">
        <v>17.0</v>
      </c>
      <c r="J13" s="2">
        <v>178.0</v>
      </c>
      <c r="K13" s="2">
        <v>27.0</v>
      </c>
      <c r="L13" s="2">
        <v>8.0</v>
      </c>
      <c r="M13" s="2">
        <v>175.0</v>
      </c>
      <c r="N13" s="2">
        <v>14.0</v>
      </c>
      <c r="O13" s="2">
        <v>141.0</v>
      </c>
      <c r="P13" s="2">
        <v>11.0</v>
      </c>
      <c r="Q13" s="2">
        <v>86.0</v>
      </c>
      <c r="R13" s="2">
        <v>2666.0</v>
      </c>
      <c r="S13" s="2">
        <v>1579.0</v>
      </c>
      <c r="T13" s="2">
        <v>5448.0</v>
      </c>
      <c r="U13" s="2">
        <v>626.0</v>
      </c>
      <c r="V13" s="2">
        <v>887.0</v>
      </c>
      <c r="W13" s="2">
        <v>25.0</v>
      </c>
      <c r="X13" s="2">
        <v>550.0</v>
      </c>
      <c r="Y13" s="2">
        <v>1816.0</v>
      </c>
      <c r="Z13" s="2">
        <v>862.0</v>
      </c>
      <c r="AA13" s="2">
        <v>139.0</v>
      </c>
      <c r="AB13" s="2"/>
      <c r="AC13" s="2">
        <f t="shared" ref="AC13:BA13" si="13">C13*1000/C7</f>
        <v>2.207948615</v>
      </c>
      <c r="AD13" s="2">
        <f t="shared" si="13"/>
        <v>3.107262709</v>
      </c>
      <c r="AE13" s="2">
        <f t="shared" si="13"/>
        <v>0.2496255617</v>
      </c>
      <c r="AF13" s="2">
        <f t="shared" si="13"/>
        <v>1.140901312</v>
      </c>
      <c r="AG13" s="2">
        <f t="shared" si="13"/>
        <v>2.244520729</v>
      </c>
      <c r="AH13" s="2">
        <f t="shared" si="13"/>
        <v>4.689459622</v>
      </c>
      <c r="AI13" s="2">
        <f t="shared" si="13"/>
        <v>1.507225818</v>
      </c>
      <c r="AJ13" s="2">
        <f t="shared" si="13"/>
        <v>4.692113032</v>
      </c>
      <c r="AK13" s="2">
        <f t="shared" si="13"/>
        <v>1.727115717</v>
      </c>
      <c r="AL13" s="2">
        <f t="shared" si="13"/>
        <v>0.8174943797</v>
      </c>
      <c r="AM13" s="2">
        <f t="shared" si="13"/>
        <v>1.47839016</v>
      </c>
      <c r="AN13" s="2">
        <f t="shared" si="13"/>
        <v>0.1339956547</v>
      </c>
      <c r="AO13" s="2">
        <f t="shared" si="13"/>
        <v>3.289166744</v>
      </c>
      <c r="AP13" s="2">
        <f t="shared" si="13"/>
        <v>0.3227131374</v>
      </c>
      <c r="AQ13" s="2">
        <f t="shared" si="13"/>
        <v>1.577663224</v>
      </c>
      <c r="AR13" s="2">
        <f t="shared" si="13"/>
        <v>5.657942767</v>
      </c>
      <c r="AS13" s="2">
        <f t="shared" si="13"/>
        <v>3.92458045</v>
      </c>
      <c r="AT13" s="2">
        <f t="shared" si="13"/>
        <v>5.366842606</v>
      </c>
      <c r="AU13" s="2">
        <f t="shared" si="13"/>
        <v>5.53037732</v>
      </c>
      <c r="AV13" s="2">
        <f t="shared" si="13"/>
        <v>3.978220699</v>
      </c>
      <c r="AW13" s="2">
        <f t="shared" si="13"/>
        <v>3.301201637</v>
      </c>
      <c r="AX13" s="2">
        <f t="shared" si="13"/>
        <v>4.667979359</v>
      </c>
      <c r="AY13" s="2">
        <f t="shared" si="13"/>
        <v>4.466888207</v>
      </c>
      <c r="AZ13" s="2">
        <f t="shared" si="13"/>
        <v>2.669333936</v>
      </c>
      <c r="BA13" s="2">
        <f t="shared" si="13"/>
        <v>1.603765966</v>
      </c>
      <c r="BB13" s="2"/>
      <c r="BC13" s="2">
        <f t="shared" si="3"/>
        <v>2.814109175</v>
      </c>
      <c r="BD13" s="2">
        <f t="shared" si="4"/>
        <v>1.714227639</v>
      </c>
      <c r="BE13" s="2"/>
      <c r="BF13" s="2">
        <f t="shared" si="5"/>
        <v>0.1014560196</v>
      </c>
      <c r="BG13" s="2">
        <f t="shared" si="6"/>
        <v>-1.248958327</v>
      </c>
      <c r="BH13" s="2"/>
      <c r="BI13" s="2"/>
      <c r="BJ13" s="2"/>
      <c r="BK13" s="2">
        <f t="shared" si="7"/>
        <v>1.507225818</v>
      </c>
      <c r="BL13" s="2">
        <f t="shared" si="8"/>
        <v>4.466888207</v>
      </c>
      <c r="BM13" s="2">
        <f t="shared" si="9"/>
        <v>2.959662389</v>
      </c>
      <c r="BN13" s="2"/>
      <c r="BO13" s="2">
        <f t="shared" si="10"/>
        <v>8.906381791</v>
      </c>
      <c r="BP13" s="2">
        <f t="shared" si="11"/>
        <v>-2.932267766</v>
      </c>
    </row>
    <row r="14" ht="13.5" customHeight="1">
      <c r="A14" s="4" t="s">
        <v>50</v>
      </c>
      <c r="B14" s="2"/>
      <c r="C14" s="2">
        <v>19.0</v>
      </c>
      <c r="D14" s="2">
        <v>90.0</v>
      </c>
      <c r="E14" s="2">
        <v>16.0</v>
      </c>
      <c r="F14" s="2">
        <v>6.0</v>
      </c>
      <c r="G14" s="2">
        <v>7.0</v>
      </c>
      <c r="H14" s="2">
        <v>22.0</v>
      </c>
      <c r="I14" s="2">
        <v>17.0</v>
      </c>
      <c r="J14" s="2">
        <v>45.0</v>
      </c>
      <c r="K14" s="2">
        <v>22.0</v>
      </c>
      <c r="L14" s="2">
        <v>38.0</v>
      </c>
      <c r="M14" s="2">
        <v>63.0</v>
      </c>
      <c r="N14" s="2">
        <v>38.0</v>
      </c>
      <c r="O14" s="2">
        <v>133.0</v>
      </c>
      <c r="P14" s="2">
        <v>6.0</v>
      </c>
      <c r="Q14" s="2">
        <v>17.0</v>
      </c>
      <c r="R14" s="2">
        <v>892.0</v>
      </c>
      <c r="S14" s="2">
        <v>577.0</v>
      </c>
      <c r="T14" s="2">
        <v>1440.0</v>
      </c>
      <c r="U14" s="2">
        <v>60.0</v>
      </c>
      <c r="V14" s="2">
        <v>288.0</v>
      </c>
      <c r="W14" s="2">
        <v>7.0</v>
      </c>
      <c r="X14" s="2">
        <v>247.0</v>
      </c>
      <c r="Y14" s="2">
        <v>403.0</v>
      </c>
      <c r="Z14" s="2">
        <v>240.0</v>
      </c>
      <c r="AA14" s="2">
        <v>59.0</v>
      </c>
      <c r="AB14" s="2"/>
      <c r="AC14" s="4">
        <f t="shared" ref="AC14:BA14" si="14">C14*1000/C7</f>
        <v>3.813729426</v>
      </c>
      <c r="AD14" s="4">
        <f t="shared" si="14"/>
        <v>3.72871525</v>
      </c>
      <c r="AE14" s="4">
        <f t="shared" si="14"/>
        <v>3.994008987</v>
      </c>
      <c r="AF14" s="2">
        <f t="shared" si="14"/>
        <v>1.711351968</v>
      </c>
      <c r="AG14" s="2">
        <f t="shared" si="14"/>
        <v>0.9242144177</v>
      </c>
      <c r="AH14" s="2">
        <f t="shared" si="14"/>
        <v>1.199629206</v>
      </c>
      <c r="AI14" s="2">
        <f t="shared" si="14"/>
        <v>1.507225818</v>
      </c>
      <c r="AJ14" s="2">
        <f t="shared" si="14"/>
        <v>1.186208351</v>
      </c>
      <c r="AK14" s="2">
        <f t="shared" si="14"/>
        <v>1.407279473</v>
      </c>
      <c r="AL14" s="4">
        <f t="shared" si="14"/>
        <v>3.883098304</v>
      </c>
      <c r="AM14" s="2">
        <f t="shared" si="14"/>
        <v>0.5322204575</v>
      </c>
      <c r="AN14" s="2">
        <f t="shared" si="14"/>
        <v>0.3637024914</v>
      </c>
      <c r="AO14" s="2">
        <f t="shared" si="14"/>
        <v>3.102547355</v>
      </c>
      <c r="AP14" s="2">
        <f t="shared" si="14"/>
        <v>0.1760253477</v>
      </c>
      <c r="AQ14" s="2">
        <f t="shared" si="14"/>
        <v>0.3118636605</v>
      </c>
      <c r="AR14" s="2">
        <f t="shared" si="14"/>
        <v>1.893055119</v>
      </c>
      <c r="AS14" s="2">
        <f t="shared" si="14"/>
        <v>1.434124712</v>
      </c>
      <c r="AT14" s="2">
        <f t="shared" si="14"/>
        <v>1.418548706</v>
      </c>
      <c r="AU14" s="2">
        <f t="shared" si="14"/>
        <v>0.5300681138</v>
      </c>
      <c r="AV14" s="2">
        <f t="shared" si="14"/>
        <v>1.291688344</v>
      </c>
      <c r="AW14" s="2">
        <f t="shared" si="14"/>
        <v>0.9243364585</v>
      </c>
      <c r="AX14" s="2">
        <f t="shared" si="14"/>
        <v>2.096347094</v>
      </c>
      <c r="AY14" s="2">
        <f t="shared" si="14"/>
        <v>0.9912753015</v>
      </c>
      <c r="AZ14" s="2">
        <f t="shared" si="14"/>
        <v>0.743202024</v>
      </c>
      <c r="BA14" s="2">
        <f t="shared" si="14"/>
        <v>0.680735194</v>
      </c>
      <c r="BB14" s="2"/>
      <c r="BC14" s="2">
        <f t="shared" si="3"/>
        <v>1.593808063</v>
      </c>
      <c r="BD14" s="2">
        <f t="shared" si="4"/>
        <v>1.164013402</v>
      </c>
      <c r="BE14" s="2"/>
      <c r="BF14" s="5">
        <f t="shared" si="5"/>
        <v>0.9764063881</v>
      </c>
      <c r="BG14" s="2">
        <f t="shared" si="6"/>
        <v>-0.07338176959</v>
      </c>
      <c r="BH14" s="2">
        <v>4.74</v>
      </c>
      <c r="BI14" s="7">
        <v>0.093</v>
      </c>
      <c r="BJ14" s="2"/>
      <c r="BK14" s="2">
        <f t="shared" si="7"/>
        <v>0.743202024</v>
      </c>
      <c r="BL14" s="2">
        <f t="shared" si="8"/>
        <v>1.893055119</v>
      </c>
      <c r="BM14" s="2">
        <f t="shared" si="9"/>
        <v>1.149853095</v>
      </c>
      <c r="BN14" s="2"/>
      <c r="BO14" s="5">
        <f t="shared" si="10"/>
        <v>3.617834762</v>
      </c>
      <c r="BP14" s="2">
        <f t="shared" si="11"/>
        <v>-0.981577619</v>
      </c>
    </row>
    <row r="15" ht="13.5" customHeight="1">
      <c r="A15" s="2" t="s">
        <v>51</v>
      </c>
      <c r="B15" s="2"/>
      <c r="C15" s="2">
        <v>10.0</v>
      </c>
      <c r="D15" s="2">
        <v>55.0</v>
      </c>
      <c r="E15" s="2">
        <v>20.0</v>
      </c>
      <c r="F15" s="2">
        <v>6.0</v>
      </c>
      <c r="G15" s="2">
        <v>48.0</v>
      </c>
      <c r="H15" s="2">
        <v>93.0</v>
      </c>
      <c r="I15" s="2">
        <v>41.0</v>
      </c>
      <c r="J15" s="2">
        <v>109.0</v>
      </c>
      <c r="K15" s="2">
        <v>106.0</v>
      </c>
      <c r="L15" s="2">
        <v>26.0</v>
      </c>
      <c r="M15" s="2">
        <v>223.0</v>
      </c>
      <c r="N15" s="2">
        <v>144.0</v>
      </c>
      <c r="O15" s="2">
        <v>72.0</v>
      </c>
      <c r="P15" s="2">
        <v>61.0</v>
      </c>
      <c r="Q15" s="2">
        <v>99.0</v>
      </c>
      <c r="R15" s="2">
        <v>904.0</v>
      </c>
      <c r="S15" s="2">
        <v>1106.0</v>
      </c>
      <c r="T15" s="2">
        <v>2553.0</v>
      </c>
      <c r="U15" s="2">
        <v>297.0</v>
      </c>
      <c r="V15" s="2">
        <v>431.0</v>
      </c>
      <c r="W15" s="2">
        <v>24.0</v>
      </c>
      <c r="X15" s="2">
        <v>553.0</v>
      </c>
      <c r="Y15" s="2">
        <v>1032.0</v>
      </c>
      <c r="Z15" s="2">
        <v>1015.0</v>
      </c>
      <c r="AA15" s="2">
        <v>326.0</v>
      </c>
      <c r="AB15" s="2"/>
      <c r="AC15" s="2">
        <f t="shared" ref="AC15:BA15" si="15">C15*1000/C7</f>
        <v>2.007226014</v>
      </c>
      <c r="AD15" s="2">
        <f t="shared" si="15"/>
        <v>2.27865932</v>
      </c>
      <c r="AE15" s="2">
        <f t="shared" si="15"/>
        <v>4.992511233</v>
      </c>
      <c r="AF15" s="2">
        <f t="shared" si="15"/>
        <v>1.711351968</v>
      </c>
      <c r="AG15" s="2">
        <f t="shared" si="15"/>
        <v>6.337470293</v>
      </c>
      <c r="AH15" s="2">
        <f t="shared" si="15"/>
        <v>5.071159823</v>
      </c>
      <c r="AI15" s="2">
        <f t="shared" si="15"/>
        <v>3.635074031</v>
      </c>
      <c r="AJ15" s="2">
        <f t="shared" si="15"/>
        <v>2.873260228</v>
      </c>
      <c r="AK15" s="2">
        <f t="shared" si="15"/>
        <v>6.780528369</v>
      </c>
      <c r="AL15" s="2">
        <f t="shared" si="15"/>
        <v>2.656856734</v>
      </c>
      <c r="AM15" s="2">
        <f t="shared" si="15"/>
        <v>1.883891461</v>
      </c>
      <c r="AN15" s="2">
        <f t="shared" si="15"/>
        <v>1.37824102</v>
      </c>
      <c r="AO15" s="2">
        <f t="shared" si="15"/>
        <v>1.679574508</v>
      </c>
      <c r="AP15" s="2">
        <f t="shared" si="15"/>
        <v>1.789591034</v>
      </c>
      <c r="AQ15" s="2">
        <f t="shared" si="15"/>
        <v>1.8161472</v>
      </c>
      <c r="AR15" s="2">
        <f t="shared" si="15"/>
        <v>1.918522229</v>
      </c>
      <c r="AS15" s="2">
        <f t="shared" si="15"/>
        <v>2.748946154</v>
      </c>
      <c r="AT15" s="2">
        <f t="shared" si="15"/>
        <v>2.514968644</v>
      </c>
      <c r="AU15" s="2">
        <f t="shared" si="15"/>
        <v>2.623837163</v>
      </c>
      <c r="AV15" s="2">
        <f t="shared" si="15"/>
        <v>1.933047487</v>
      </c>
      <c r="AW15" s="2">
        <f t="shared" si="15"/>
        <v>3.169153572</v>
      </c>
      <c r="AX15" s="2">
        <f t="shared" si="15"/>
        <v>4.693441065</v>
      </c>
      <c r="AY15" s="2">
        <f t="shared" si="15"/>
        <v>2.538451889</v>
      </c>
      <c r="AZ15" s="2">
        <f t="shared" si="15"/>
        <v>3.143125226</v>
      </c>
      <c r="BA15" s="2">
        <f t="shared" si="15"/>
        <v>3.761350394</v>
      </c>
      <c r="BB15" s="2"/>
      <c r="BC15" s="2">
        <f t="shared" si="3"/>
        <v>3.037455482</v>
      </c>
      <c r="BD15" s="2">
        <f t="shared" si="4"/>
        <v>1.446412334</v>
      </c>
      <c r="BE15" s="2"/>
      <c r="BF15" s="2">
        <f t="shared" si="5"/>
        <v>1.189650635</v>
      </c>
      <c r="BG15" s="2">
        <f t="shared" si="6"/>
        <v>0.8645392004</v>
      </c>
      <c r="BH15" s="2"/>
      <c r="BI15" s="2"/>
      <c r="BJ15" s="2"/>
      <c r="BK15" s="2">
        <f t="shared" si="7"/>
        <v>1.918522229</v>
      </c>
      <c r="BL15" s="2">
        <f t="shared" si="8"/>
        <v>3.635074031</v>
      </c>
      <c r="BM15" s="2">
        <f t="shared" si="9"/>
        <v>1.716551803</v>
      </c>
      <c r="BN15" s="2"/>
      <c r="BO15" s="2">
        <f t="shared" si="10"/>
        <v>6.209901736</v>
      </c>
      <c r="BP15" s="2">
        <f t="shared" si="11"/>
        <v>-0.6563054757</v>
      </c>
    </row>
    <row r="16" ht="13.5" customHeight="1">
      <c r="A16" s="2" t="s">
        <v>52</v>
      </c>
      <c r="B16" s="2"/>
      <c r="C16" s="2">
        <v>41.0</v>
      </c>
      <c r="D16" s="2">
        <v>115.0</v>
      </c>
      <c r="E16" s="2">
        <v>10.0</v>
      </c>
      <c r="F16" s="2">
        <v>0.0</v>
      </c>
      <c r="G16" s="2">
        <v>27.0</v>
      </c>
      <c r="H16" s="2">
        <v>125.0</v>
      </c>
      <c r="I16" s="2">
        <v>94.0</v>
      </c>
      <c r="J16" s="2">
        <v>243.0</v>
      </c>
      <c r="K16" s="2">
        <v>123.0</v>
      </c>
      <c r="L16" s="2">
        <v>66.0</v>
      </c>
      <c r="M16" s="2">
        <v>559.0</v>
      </c>
      <c r="N16" s="2">
        <v>470.0</v>
      </c>
      <c r="O16" s="2">
        <v>234.0</v>
      </c>
      <c r="P16" s="2">
        <v>275.0</v>
      </c>
      <c r="Q16" s="2">
        <v>80.0</v>
      </c>
      <c r="R16" s="2">
        <v>1898.0</v>
      </c>
      <c r="S16" s="2">
        <v>620.0</v>
      </c>
      <c r="T16" s="2">
        <v>2194.0</v>
      </c>
      <c r="U16" s="2">
        <v>736.0</v>
      </c>
      <c r="V16" s="2">
        <v>1757.0</v>
      </c>
      <c r="W16" s="2">
        <v>19.0</v>
      </c>
      <c r="X16" s="2">
        <v>182.0</v>
      </c>
      <c r="Y16" s="2">
        <v>1168.0</v>
      </c>
      <c r="Z16" s="2">
        <v>537.0</v>
      </c>
      <c r="AA16" s="2">
        <v>89.0</v>
      </c>
      <c r="AB16" s="2"/>
      <c r="AC16" s="2">
        <f t="shared" ref="AC16:BA16" si="16">C16*1000/C7</f>
        <v>8.229626656</v>
      </c>
      <c r="AD16" s="2">
        <f t="shared" si="16"/>
        <v>4.764469487</v>
      </c>
      <c r="AE16" s="2">
        <f t="shared" si="16"/>
        <v>2.496255617</v>
      </c>
      <c r="AF16" s="2">
        <f t="shared" si="16"/>
        <v>0</v>
      </c>
      <c r="AG16" s="2">
        <f t="shared" si="16"/>
        <v>3.56482704</v>
      </c>
      <c r="AH16" s="2">
        <f t="shared" si="16"/>
        <v>6.816075031</v>
      </c>
      <c r="AI16" s="2">
        <f t="shared" si="16"/>
        <v>8.33407217</v>
      </c>
      <c r="AJ16" s="2">
        <f t="shared" si="16"/>
        <v>6.405525095</v>
      </c>
      <c r="AK16" s="2">
        <f t="shared" si="16"/>
        <v>7.867971599</v>
      </c>
      <c r="AL16" s="2">
        <f t="shared" si="16"/>
        <v>6.744328633</v>
      </c>
      <c r="AM16" s="2">
        <f t="shared" si="16"/>
        <v>4.722400568</v>
      </c>
      <c r="AN16" s="2">
        <f t="shared" si="16"/>
        <v>4.498425551</v>
      </c>
      <c r="AO16" s="2">
        <f t="shared" si="16"/>
        <v>5.45861715</v>
      </c>
      <c r="AP16" s="2">
        <f t="shared" si="16"/>
        <v>8.067828434</v>
      </c>
      <c r="AQ16" s="2">
        <f t="shared" si="16"/>
        <v>1.467593697</v>
      </c>
      <c r="AR16" s="2">
        <f t="shared" si="16"/>
        <v>4.028047776</v>
      </c>
      <c r="AS16" s="2">
        <f t="shared" si="16"/>
        <v>1.541000557</v>
      </c>
      <c r="AT16" s="2">
        <f t="shared" si="16"/>
        <v>2.161316571</v>
      </c>
      <c r="AU16" s="2">
        <f t="shared" si="16"/>
        <v>6.502168862</v>
      </c>
      <c r="AV16" s="2">
        <f t="shared" si="16"/>
        <v>7.880195906</v>
      </c>
      <c r="AW16" s="2">
        <f t="shared" si="16"/>
        <v>2.508913244</v>
      </c>
      <c r="AX16" s="2">
        <f t="shared" si="16"/>
        <v>1.544676806</v>
      </c>
      <c r="AY16" s="2">
        <f t="shared" si="16"/>
        <v>2.872976556</v>
      </c>
      <c r="AZ16" s="2">
        <f t="shared" si="16"/>
        <v>1.662914529</v>
      </c>
      <c r="BA16" s="2">
        <f t="shared" si="16"/>
        <v>1.026871733</v>
      </c>
      <c r="BB16" s="2"/>
      <c r="BC16" s="2">
        <f t="shared" si="3"/>
        <v>4.446683971</v>
      </c>
      <c r="BD16" s="2">
        <f t="shared" si="4"/>
        <v>2.587330036</v>
      </c>
      <c r="BE16" s="2"/>
      <c r="BF16" s="2">
        <f t="shared" si="5"/>
        <v>0.06332095063</v>
      </c>
      <c r="BG16" s="2">
        <f t="shared" si="6"/>
        <v>-1.383579681</v>
      </c>
      <c r="BH16" s="2"/>
      <c r="BI16" s="2"/>
      <c r="BJ16" s="2"/>
      <c r="BK16" s="2">
        <f t="shared" si="7"/>
        <v>2.161316571</v>
      </c>
      <c r="BL16" s="2">
        <f t="shared" si="8"/>
        <v>6.744328633</v>
      </c>
      <c r="BM16" s="2">
        <f t="shared" si="9"/>
        <v>4.583012062</v>
      </c>
      <c r="BN16" s="2"/>
      <c r="BO16" s="2">
        <f t="shared" si="10"/>
        <v>13.61884673</v>
      </c>
      <c r="BP16" s="2">
        <f t="shared" si="11"/>
        <v>-4.713201522</v>
      </c>
    </row>
    <row r="17" ht="13.5" customHeight="1">
      <c r="A17" s="4" t="s">
        <v>53</v>
      </c>
      <c r="B17" s="2"/>
      <c r="C17" s="2">
        <v>11.0</v>
      </c>
      <c r="D17" s="2">
        <v>0.0</v>
      </c>
      <c r="E17" s="2">
        <v>0.0</v>
      </c>
      <c r="F17" s="2">
        <v>0.0</v>
      </c>
      <c r="G17" s="2">
        <v>1.0</v>
      </c>
      <c r="H17" s="2">
        <v>14.0</v>
      </c>
      <c r="I17" s="2">
        <v>14.0</v>
      </c>
      <c r="J17" s="2">
        <v>31.0</v>
      </c>
      <c r="K17" s="2">
        <v>5.0</v>
      </c>
      <c r="L17" s="2">
        <v>1.0</v>
      </c>
      <c r="M17" s="2">
        <v>10.0</v>
      </c>
      <c r="N17" s="2">
        <v>37.0</v>
      </c>
      <c r="O17" s="2">
        <v>8.0</v>
      </c>
      <c r="P17" s="2">
        <v>10.0</v>
      </c>
      <c r="Q17" s="2">
        <v>5.0</v>
      </c>
      <c r="R17" s="2">
        <v>14.0</v>
      </c>
      <c r="S17" s="2">
        <v>7.0</v>
      </c>
      <c r="T17" s="2">
        <v>9.0</v>
      </c>
      <c r="U17" s="2">
        <v>0.0</v>
      </c>
      <c r="V17" s="2">
        <v>4.0</v>
      </c>
      <c r="W17" s="2">
        <v>0.0</v>
      </c>
      <c r="X17" s="2">
        <v>2.0</v>
      </c>
      <c r="Y17" s="2">
        <v>6.0</v>
      </c>
      <c r="Z17" s="2">
        <v>9.0</v>
      </c>
      <c r="AA17" s="2">
        <v>3.0</v>
      </c>
      <c r="AB17" s="2"/>
      <c r="AC17" s="4">
        <f t="shared" ref="AC17:BA17" si="17">C17*1000/C7</f>
        <v>2.207948615</v>
      </c>
      <c r="AD17" s="2">
        <f t="shared" si="17"/>
        <v>0</v>
      </c>
      <c r="AE17" s="2">
        <f t="shared" si="17"/>
        <v>0</v>
      </c>
      <c r="AF17" s="2">
        <f t="shared" si="17"/>
        <v>0</v>
      </c>
      <c r="AG17" s="2">
        <f t="shared" si="17"/>
        <v>0.1320306311</v>
      </c>
      <c r="AH17" s="4">
        <f t="shared" si="17"/>
        <v>0.7634004035</v>
      </c>
      <c r="AI17" s="2">
        <f t="shared" si="17"/>
        <v>1.241244791</v>
      </c>
      <c r="AJ17" s="4">
        <f t="shared" si="17"/>
        <v>0.8171657528</v>
      </c>
      <c r="AK17" s="2">
        <f t="shared" si="17"/>
        <v>0.3198362438</v>
      </c>
      <c r="AL17" s="2">
        <f t="shared" si="17"/>
        <v>0.1021867975</v>
      </c>
      <c r="AM17" s="2">
        <f t="shared" si="17"/>
        <v>0.0844794377</v>
      </c>
      <c r="AN17" s="2">
        <f t="shared" si="17"/>
        <v>0.3541313732</v>
      </c>
      <c r="AO17" s="2">
        <f t="shared" si="17"/>
        <v>0.1866193898</v>
      </c>
      <c r="AP17" s="2">
        <f t="shared" si="17"/>
        <v>0.2933755794</v>
      </c>
      <c r="AQ17" s="2">
        <f t="shared" si="17"/>
        <v>0.09172460604</v>
      </c>
      <c r="AR17" s="2">
        <f t="shared" si="17"/>
        <v>0.02971162743</v>
      </c>
      <c r="AS17" s="2">
        <f t="shared" si="17"/>
        <v>0.01739839338</v>
      </c>
      <c r="AT17" s="2">
        <f t="shared" si="17"/>
        <v>0.008865929415</v>
      </c>
      <c r="AU17" s="2">
        <f t="shared" si="17"/>
        <v>0</v>
      </c>
      <c r="AV17" s="2">
        <f t="shared" si="17"/>
        <v>0.01794011589</v>
      </c>
      <c r="AW17" s="2">
        <f t="shared" si="17"/>
        <v>0</v>
      </c>
      <c r="AX17" s="2">
        <f t="shared" si="17"/>
        <v>0.0169744704</v>
      </c>
      <c r="AY17" s="2">
        <f t="shared" si="17"/>
        <v>0.01475844121</v>
      </c>
      <c r="AZ17" s="2">
        <f t="shared" si="17"/>
        <v>0.0278700759</v>
      </c>
      <c r="BA17" s="2">
        <f t="shared" si="17"/>
        <v>0.03461365393</v>
      </c>
      <c r="BB17" s="2"/>
      <c r="BC17" s="2">
        <f t="shared" si="3"/>
        <v>0.2704910531</v>
      </c>
      <c r="BD17" s="2">
        <f t="shared" si="4"/>
        <v>0.4993284262</v>
      </c>
      <c r="BE17" s="2"/>
      <c r="BF17" s="5">
        <f t="shared" si="5"/>
        <v>2.643483101</v>
      </c>
      <c r="BG17" s="2">
        <f t="shared" si="6"/>
        <v>8.637040352</v>
      </c>
      <c r="BH17" s="2">
        <v>33.6</v>
      </c>
      <c r="BI17" s="6" t="s">
        <v>48</v>
      </c>
      <c r="BJ17" s="2"/>
      <c r="BK17" s="2">
        <f t="shared" si="7"/>
        <v>0.01475844121</v>
      </c>
      <c r="BL17" s="2">
        <f t="shared" si="8"/>
        <v>0.2933755794</v>
      </c>
      <c r="BM17" s="2">
        <f t="shared" si="9"/>
        <v>0.2786171382</v>
      </c>
      <c r="BN17" s="2"/>
      <c r="BO17" s="5">
        <f t="shared" si="10"/>
        <v>0.7113012867</v>
      </c>
      <c r="BP17" s="2">
        <f t="shared" si="11"/>
        <v>-0.4031672661</v>
      </c>
    </row>
    <row r="18" ht="13.5" customHeight="1">
      <c r="A18" s="2" t="s">
        <v>54</v>
      </c>
      <c r="B18" s="2"/>
      <c r="C18" s="2">
        <v>9.0</v>
      </c>
      <c r="D18" s="2">
        <v>30.0</v>
      </c>
      <c r="E18" s="2">
        <v>5.0</v>
      </c>
      <c r="F18" s="2">
        <v>8.0</v>
      </c>
      <c r="G18" s="2">
        <v>14.0</v>
      </c>
      <c r="H18" s="2">
        <v>5.0</v>
      </c>
      <c r="I18" s="2">
        <v>7.0</v>
      </c>
      <c r="J18" s="2">
        <v>47.0</v>
      </c>
      <c r="K18" s="2">
        <v>10.0</v>
      </c>
      <c r="L18" s="2">
        <v>13.0</v>
      </c>
      <c r="M18" s="2">
        <v>57.0</v>
      </c>
      <c r="N18" s="2">
        <v>49.0</v>
      </c>
      <c r="O18" s="2">
        <v>11.0</v>
      </c>
      <c r="P18" s="2">
        <v>27.0</v>
      </c>
      <c r="Q18" s="2">
        <v>16.0</v>
      </c>
      <c r="R18" s="2">
        <v>172.0</v>
      </c>
      <c r="S18" s="2">
        <v>128.0</v>
      </c>
      <c r="T18" s="2">
        <v>146.0</v>
      </c>
      <c r="U18" s="2">
        <v>9.0</v>
      </c>
      <c r="V18" s="2">
        <v>10.0</v>
      </c>
      <c r="W18" s="2">
        <v>1.0</v>
      </c>
      <c r="X18" s="2">
        <v>39.0</v>
      </c>
      <c r="Y18" s="2">
        <v>51.0</v>
      </c>
      <c r="Z18" s="2">
        <v>105.0</v>
      </c>
      <c r="AA18" s="2">
        <v>18.0</v>
      </c>
      <c r="AB18" s="2"/>
      <c r="AC18" s="2">
        <f t="shared" ref="AC18:BA18" si="18">C18*1000/C7</f>
        <v>1.806503412</v>
      </c>
      <c r="AD18" s="2">
        <f t="shared" si="18"/>
        <v>1.242905083</v>
      </c>
      <c r="AE18" s="2">
        <f t="shared" si="18"/>
        <v>1.248127808</v>
      </c>
      <c r="AF18" s="2">
        <f t="shared" si="18"/>
        <v>2.281802624</v>
      </c>
      <c r="AG18" s="2">
        <f t="shared" si="18"/>
        <v>1.848428835</v>
      </c>
      <c r="AH18" s="2">
        <f t="shared" si="18"/>
        <v>0.2726430013</v>
      </c>
      <c r="AI18" s="2">
        <f t="shared" si="18"/>
        <v>0.6206223956</v>
      </c>
      <c r="AJ18" s="2">
        <f t="shared" si="18"/>
        <v>1.238928722</v>
      </c>
      <c r="AK18" s="2">
        <f t="shared" si="18"/>
        <v>0.6396724877</v>
      </c>
      <c r="AL18" s="2">
        <f t="shared" si="18"/>
        <v>1.328428367</v>
      </c>
      <c r="AM18" s="2">
        <f t="shared" si="18"/>
        <v>0.4815327949</v>
      </c>
      <c r="AN18" s="2">
        <f t="shared" si="18"/>
        <v>0.4689847915</v>
      </c>
      <c r="AO18" s="2">
        <f t="shared" si="18"/>
        <v>0.2566016609</v>
      </c>
      <c r="AP18" s="2">
        <f t="shared" si="18"/>
        <v>0.7921140644</v>
      </c>
      <c r="AQ18" s="2">
        <f t="shared" si="18"/>
        <v>0.2935187393</v>
      </c>
      <c r="AR18" s="2">
        <f t="shared" si="18"/>
        <v>0.3650285656</v>
      </c>
      <c r="AS18" s="2">
        <f t="shared" si="18"/>
        <v>0.3181420504</v>
      </c>
      <c r="AT18" s="2">
        <f t="shared" si="18"/>
        <v>0.1438250772</v>
      </c>
      <c r="AU18" s="2">
        <f t="shared" si="18"/>
        <v>0.07951021706</v>
      </c>
      <c r="AV18" s="2">
        <f t="shared" si="18"/>
        <v>0.04485028973</v>
      </c>
      <c r="AW18" s="2">
        <f t="shared" si="18"/>
        <v>0.1320480655</v>
      </c>
      <c r="AX18" s="2">
        <f t="shared" si="18"/>
        <v>0.3310021727</v>
      </c>
      <c r="AY18" s="2">
        <f t="shared" si="18"/>
        <v>0.1254467503</v>
      </c>
      <c r="AZ18" s="2">
        <f t="shared" si="18"/>
        <v>0.3251508855</v>
      </c>
      <c r="BA18" s="2">
        <f t="shared" si="18"/>
        <v>0.2076819236</v>
      </c>
      <c r="BB18" s="2"/>
      <c r="BC18" s="2">
        <f t="shared" si="3"/>
        <v>0.6757400314</v>
      </c>
      <c r="BD18" s="2">
        <f t="shared" si="4"/>
        <v>0.6173645583</v>
      </c>
      <c r="BE18" s="2"/>
      <c r="BF18" s="2">
        <f t="shared" si="5"/>
        <v>1.124493029</v>
      </c>
      <c r="BG18" s="2">
        <f t="shared" si="6"/>
        <v>0.4565111527</v>
      </c>
      <c r="BH18" s="2"/>
      <c r="BI18" s="2"/>
      <c r="BJ18" s="2"/>
      <c r="BK18" s="2">
        <f t="shared" si="7"/>
        <v>0.2566016609</v>
      </c>
      <c r="BL18" s="2">
        <f t="shared" si="8"/>
        <v>1.238928722</v>
      </c>
      <c r="BM18" s="2">
        <f t="shared" si="9"/>
        <v>0.9823270611</v>
      </c>
      <c r="BN18" s="2"/>
      <c r="BO18" s="2">
        <f t="shared" si="10"/>
        <v>2.712419314</v>
      </c>
      <c r="BP18" s="2">
        <f t="shared" si="11"/>
        <v>-1.216888931</v>
      </c>
    </row>
    <row r="19" ht="13.5" customHeight="1">
      <c r="A19" s="2" t="s">
        <v>55</v>
      </c>
      <c r="B19" s="2"/>
      <c r="C19" s="2">
        <v>6.0</v>
      </c>
      <c r="D19" s="2">
        <v>58.0</v>
      </c>
      <c r="E19" s="2">
        <v>11.0</v>
      </c>
      <c r="F19" s="2">
        <v>5.0</v>
      </c>
      <c r="G19" s="2">
        <v>8.0</v>
      </c>
      <c r="H19" s="2">
        <v>5.0</v>
      </c>
      <c r="I19" s="2">
        <v>4.0</v>
      </c>
      <c r="J19" s="2">
        <v>34.0</v>
      </c>
      <c r="K19" s="2">
        <v>11.0</v>
      </c>
      <c r="L19" s="2">
        <v>11.0</v>
      </c>
      <c r="M19" s="2">
        <v>135.0</v>
      </c>
      <c r="N19" s="2">
        <v>50.0</v>
      </c>
      <c r="O19" s="2">
        <v>15.0</v>
      </c>
      <c r="P19" s="2">
        <v>79.0</v>
      </c>
      <c r="Q19" s="2">
        <v>12.0</v>
      </c>
      <c r="R19" s="2">
        <v>180.0</v>
      </c>
      <c r="S19" s="2">
        <v>297.0</v>
      </c>
      <c r="T19" s="2">
        <v>165.0</v>
      </c>
      <c r="U19" s="2">
        <v>13.0</v>
      </c>
      <c r="V19" s="2">
        <v>10.0</v>
      </c>
      <c r="W19" s="2">
        <v>1.0</v>
      </c>
      <c r="X19" s="2">
        <v>24.0</v>
      </c>
      <c r="Y19" s="2">
        <v>36.0</v>
      </c>
      <c r="Z19" s="2">
        <v>84.0</v>
      </c>
      <c r="AA19" s="2">
        <v>9.0</v>
      </c>
      <c r="AB19" s="2"/>
      <c r="AC19" s="2">
        <f t="shared" ref="AC19:BA19" si="19">C19*1000/C7</f>
        <v>1.204335608</v>
      </c>
      <c r="AD19" s="2">
        <f t="shared" si="19"/>
        <v>2.402949828</v>
      </c>
      <c r="AE19" s="2">
        <f t="shared" si="19"/>
        <v>2.745881178</v>
      </c>
      <c r="AF19" s="2">
        <f t="shared" si="19"/>
        <v>1.42612664</v>
      </c>
      <c r="AG19" s="2">
        <f t="shared" si="19"/>
        <v>1.056245049</v>
      </c>
      <c r="AH19" s="2">
        <f t="shared" si="19"/>
        <v>0.2726430013</v>
      </c>
      <c r="AI19" s="2">
        <f t="shared" si="19"/>
        <v>0.3546413689</v>
      </c>
      <c r="AJ19" s="2">
        <f t="shared" si="19"/>
        <v>0.8962463096</v>
      </c>
      <c r="AK19" s="2">
        <f t="shared" si="19"/>
        <v>0.7036397365</v>
      </c>
      <c r="AL19" s="2">
        <f t="shared" si="19"/>
        <v>1.124054772</v>
      </c>
      <c r="AM19" s="2">
        <f t="shared" si="19"/>
        <v>1.140472409</v>
      </c>
      <c r="AN19" s="2">
        <f t="shared" si="19"/>
        <v>0.4785559097</v>
      </c>
      <c r="AO19" s="2">
        <f t="shared" si="19"/>
        <v>0.3499113558</v>
      </c>
      <c r="AP19" s="2">
        <f t="shared" si="19"/>
        <v>2.317667077</v>
      </c>
      <c r="AQ19" s="2">
        <f t="shared" si="19"/>
        <v>0.2201390545</v>
      </c>
      <c r="AR19" s="2">
        <f t="shared" si="19"/>
        <v>0.3820066384</v>
      </c>
      <c r="AS19" s="2">
        <f t="shared" si="19"/>
        <v>0.7381889764</v>
      </c>
      <c r="AT19" s="2">
        <f t="shared" si="19"/>
        <v>0.1625420393</v>
      </c>
      <c r="AU19" s="2">
        <f t="shared" si="19"/>
        <v>0.1148480913</v>
      </c>
      <c r="AV19" s="2">
        <f t="shared" si="19"/>
        <v>0.04485028973</v>
      </c>
      <c r="AW19" s="2">
        <f t="shared" si="19"/>
        <v>0.1320480655</v>
      </c>
      <c r="AX19" s="2">
        <f t="shared" si="19"/>
        <v>0.2036936448</v>
      </c>
      <c r="AY19" s="2">
        <f t="shared" si="19"/>
        <v>0.08855064728</v>
      </c>
      <c r="AZ19" s="2">
        <f t="shared" si="19"/>
        <v>0.2601207084</v>
      </c>
      <c r="BA19" s="2">
        <f t="shared" si="19"/>
        <v>0.1038409618</v>
      </c>
      <c r="BB19" s="2"/>
      <c r="BC19" s="2">
        <f t="shared" si="3"/>
        <v>0.7569679744</v>
      </c>
      <c r="BD19" s="2">
        <f t="shared" si="4"/>
        <v>0.7563270435</v>
      </c>
      <c r="BE19" s="2"/>
      <c r="BF19" s="2">
        <f t="shared" si="5"/>
        <v>1.315505773</v>
      </c>
      <c r="BG19" s="2">
        <f t="shared" si="6"/>
        <v>1.208203556</v>
      </c>
      <c r="BH19" s="2"/>
      <c r="BI19" s="2"/>
      <c r="BJ19" s="2"/>
      <c r="BK19" s="2">
        <f t="shared" si="7"/>
        <v>0.2036936448</v>
      </c>
      <c r="BL19" s="2">
        <f t="shared" si="8"/>
        <v>1.124054772</v>
      </c>
      <c r="BM19" s="2">
        <f t="shared" si="9"/>
        <v>0.9203611274</v>
      </c>
      <c r="BN19" s="2"/>
      <c r="BO19" s="2">
        <f t="shared" si="10"/>
        <v>2.504596463</v>
      </c>
      <c r="BP19" s="2">
        <f t="shared" si="11"/>
        <v>-1.176848046</v>
      </c>
    </row>
    <row r="20" ht="13.5" customHeight="1">
      <c r="A20" s="2" t="s">
        <v>56</v>
      </c>
      <c r="B20" s="2"/>
      <c r="C20" s="2">
        <v>7.0</v>
      </c>
      <c r="D20" s="2">
        <v>12.0</v>
      </c>
      <c r="E20" s="2">
        <v>6.0</v>
      </c>
      <c r="F20" s="2">
        <v>1.0</v>
      </c>
      <c r="G20" s="2">
        <v>10.0</v>
      </c>
      <c r="H20" s="2">
        <v>6.0</v>
      </c>
      <c r="I20" s="2">
        <v>7.0</v>
      </c>
      <c r="J20" s="2">
        <v>55.0</v>
      </c>
      <c r="K20" s="2">
        <v>8.0</v>
      </c>
      <c r="L20" s="2">
        <v>7.0</v>
      </c>
      <c r="M20" s="2">
        <v>59.0</v>
      </c>
      <c r="N20" s="2">
        <v>132.0</v>
      </c>
      <c r="O20" s="2">
        <v>32.0</v>
      </c>
      <c r="P20" s="2">
        <v>14.0</v>
      </c>
      <c r="Q20" s="2">
        <v>39.0</v>
      </c>
      <c r="R20" s="2">
        <v>243.0</v>
      </c>
      <c r="S20" s="2">
        <v>110.0</v>
      </c>
      <c r="T20" s="2">
        <v>185.0</v>
      </c>
      <c r="U20" s="2">
        <v>171.0</v>
      </c>
      <c r="V20" s="2">
        <v>287.0</v>
      </c>
      <c r="W20" s="2">
        <v>8.0</v>
      </c>
      <c r="X20" s="2">
        <v>86.0</v>
      </c>
      <c r="Y20" s="2">
        <v>198.0</v>
      </c>
      <c r="Z20" s="2">
        <v>169.0</v>
      </c>
      <c r="AA20" s="2">
        <v>78.0</v>
      </c>
      <c r="AB20" s="2"/>
      <c r="AC20" s="2">
        <f t="shared" ref="AC20:BA20" si="20">C20*1000/C7</f>
        <v>1.40505821</v>
      </c>
      <c r="AD20" s="2">
        <f t="shared" si="20"/>
        <v>0.4971620334</v>
      </c>
      <c r="AE20" s="2">
        <f t="shared" si="20"/>
        <v>1.49775337</v>
      </c>
      <c r="AF20" s="2">
        <f t="shared" si="20"/>
        <v>0.285225328</v>
      </c>
      <c r="AG20" s="2">
        <f t="shared" si="20"/>
        <v>1.320306311</v>
      </c>
      <c r="AH20" s="2">
        <f t="shared" si="20"/>
        <v>0.3271716015</v>
      </c>
      <c r="AI20" s="2">
        <f t="shared" si="20"/>
        <v>0.6206223956</v>
      </c>
      <c r="AJ20" s="2">
        <f t="shared" si="20"/>
        <v>1.449810207</v>
      </c>
      <c r="AK20" s="2">
        <f t="shared" si="20"/>
        <v>0.5117379901</v>
      </c>
      <c r="AL20" s="2">
        <f t="shared" si="20"/>
        <v>0.7153075823</v>
      </c>
      <c r="AM20" s="2">
        <f t="shared" si="20"/>
        <v>0.4984286825</v>
      </c>
      <c r="AN20" s="2">
        <f t="shared" si="20"/>
        <v>1.263387602</v>
      </c>
      <c r="AO20" s="2">
        <f t="shared" si="20"/>
        <v>0.746477559</v>
      </c>
      <c r="AP20" s="2">
        <f t="shared" si="20"/>
        <v>0.4107258112</v>
      </c>
      <c r="AQ20" s="2">
        <f t="shared" si="20"/>
        <v>0.7154519271</v>
      </c>
      <c r="AR20" s="2">
        <f t="shared" si="20"/>
        <v>0.5157089619</v>
      </c>
      <c r="AS20" s="2">
        <f t="shared" si="20"/>
        <v>0.2734033246</v>
      </c>
      <c r="AT20" s="2">
        <f t="shared" si="20"/>
        <v>0.1822441046</v>
      </c>
      <c r="AU20" s="2">
        <f t="shared" si="20"/>
        <v>1.510694124</v>
      </c>
      <c r="AV20" s="2">
        <f t="shared" si="20"/>
        <v>1.287203315</v>
      </c>
      <c r="AW20" s="2">
        <f t="shared" si="20"/>
        <v>1.056384524</v>
      </c>
      <c r="AX20" s="2">
        <f t="shared" si="20"/>
        <v>0.7299022271</v>
      </c>
      <c r="AY20" s="2">
        <f t="shared" si="20"/>
        <v>0.48702856</v>
      </c>
      <c r="AZ20" s="2">
        <f t="shared" si="20"/>
        <v>0.5233380919</v>
      </c>
      <c r="BA20" s="2">
        <f t="shared" si="20"/>
        <v>0.8999550022</v>
      </c>
      <c r="BB20" s="2"/>
      <c r="BC20" s="2">
        <f t="shared" si="3"/>
        <v>0.7892195538</v>
      </c>
      <c r="BD20" s="2">
        <f t="shared" si="4"/>
        <v>0.4219141495</v>
      </c>
      <c r="BE20" s="2"/>
      <c r="BF20" s="2">
        <f t="shared" si="5"/>
        <v>0.4623093981</v>
      </c>
      <c r="BG20" s="2">
        <f t="shared" si="6"/>
        <v>-1.186799174</v>
      </c>
      <c r="BH20" s="2"/>
      <c r="BI20" s="2"/>
      <c r="BJ20" s="2"/>
      <c r="BK20" s="2">
        <f t="shared" si="7"/>
        <v>0.4971620334</v>
      </c>
      <c r="BL20" s="2">
        <f t="shared" si="8"/>
        <v>1.263387602</v>
      </c>
      <c r="BM20" s="2">
        <f t="shared" si="9"/>
        <v>0.7662255682</v>
      </c>
      <c r="BN20" s="2"/>
      <c r="BO20" s="2">
        <f t="shared" si="10"/>
        <v>2.412725954</v>
      </c>
      <c r="BP20" s="2">
        <f t="shared" si="11"/>
        <v>-0.6521763189</v>
      </c>
    </row>
    <row r="21" ht="13.5" customHeight="1">
      <c r="A21" s="2" t="s">
        <v>57</v>
      </c>
      <c r="B21" s="2"/>
      <c r="C21" s="2">
        <v>9.0</v>
      </c>
      <c r="D21" s="2">
        <v>25.0</v>
      </c>
      <c r="E21" s="2">
        <v>5.0</v>
      </c>
      <c r="F21" s="2">
        <v>0.0</v>
      </c>
      <c r="G21" s="2">
        <v>12.0</v>
      </c>
      <c r="H21" s="2">
        <v>34.0</v>
      </c>
      <c r="I21" s="2">
        <v>22.0</v>
      </c>
      <c r="J21" s="2">
        <v>50.0</v>
      </c>
      <c r="K21" s="2">
        <v>29.0</v>
      </c>
      <c r="L21" s="2">
        <v>14.0</v>
      </c>
      <c r="M21" s="2">
        <v>267.0</v>
      </c>
      <c r="N21" s="2">
        <v>312.0</v>
      </c>
      <c r="O21" s="2">
        <v>50.0</v>
      </c>
      <c r="P21" s="2">
        <v>102.0</v>
      </c>
      <c r="Q21" s="2">
        <v>212.0</v>
      </c>
      <c r="R21" s="2">
        <v>49.0</v>
      </c>
      <c r="S21" s="2">
        <v>146.0</v>
      </c>
      <c r="T21" s="2">
        <v>226.0</v>
      </c>
      <c r="U21" s="2">
        <v>43.0</v>
      </c>
      <c r="V21" s="2">
        <v>96.0</v>
      </c>
      <c r="W21" s="2">
        <v>4.0</v>
      </c>
      <c r="X21" s="2">
        <v>84.0</v>
      </c>
      <c r="Y21" s="2">
        <v>275.0</v>
      </c>
      <c r="Z21" s="2">
        <v>242.0</v>
      </c>
      <c r="AA21" s="2">
        <v>60.0</v>
      </c>
      <c r="AB21" s="2"/>
      <c r="AC21" s="2">
        <f t="shared" ref="AC21:BA21" si="21">C21*1000/C7</f>
        <v>1.806503412</v>
      </c>
      <c r="AD21" s="2">
        <f t="shared" si="21"/>
        <v>1.035754236</v>
      </c>
      <c r="AE21" s="2">
        <f t="shared" si="21"/>
        <v>1.248127808</v>
      </c>
      <c r="AF21" s="2">
        <f t="shared" si="21"/>
        <v>0</v>
      </c>
      <c r="AG21" s="2">
        <f t="shared" si="21"/>
        <v>1.584367573</v>
      </c>
      <c r="AH21" s="2">
        <f t="shared" si="21"/>
        <v>1.853972409</v>
      </c>
      <c r="AI21" s="2">
        <f t="shared" si="21"/>
        <v>1.950527529</v>
      </c>
      <c r="AJ21" s="2">
        <f t="shared" si="21"/>
        <v>1.318009279</v>
      </c>
      <c r="AK21" s="2">
        <f t="shared" si="21"/>
        <v>1.855050214</v>
      </c>
      <c r="AL21" s="2">
        <f t="shared" si="21"/>
        <v>1.430615165</v>
      </c>
      <c r="AM21" s="2">
        <f t="shared" si="21"/>
        <v>2.255600987</v>
      </c>
      <c r="AN21" s="2">
        <f t="shared" si="21"/>
        <v>2.986188876</v>
      </c>
      <c r="AO21" s="2">
        <f t="shared" si="21"/>
        <v>1.166371186</v>
      </c>
      <c r="AP21" s="2">
        <f t="shared" si="21"/>
        <v>2.99243091</v>
      </c>
      <c r="AQ21" s="2">
        <f t="shared" si="21"/>
        <v>3.889123296</v>
      </c>
      <c r="AR21" s="2">
        <f t="shared" si="21"/>
        <v>0.103990696</v>
      </c>
      <c r="AS21" s="2">
        <f t="shared" si="21"/>
        <v>0.3628807763</v>
      </c>
      <c r="AT21" s="2">
        <f t="shared" si="21"/>
        <v>0.2226333387</v>
      </c>
      <c r="AU21" s="2">
        <f t="shared" si="21"/>
        <v>0.3798821482</v>
      </c>
      <c r="AV21" s="2">
        <f t="shared" si="21"/>
        <v>0.4305627814</v>
      </c>
      <c r="AW21" s="2">
        <f t="shared" si="21"/>
        <v>0.528192262</v>
      </c>
      <c r="AX21" s="2">
        <f t="shared" si="21"/>
        <v>0.7129277567</v>
      </c>
      <c r="AY21" s="2">
        <f t="shared" si="21"/>
        <v>0.6764285556</v>
      </c>
      <c r="AZ21" s="2">
        <f t="shared" si="21"/>
        <v>0.7493953742</v>
      </c>
      <c r="BA21" s="2">
        <f t="shared" si="21"/>
        <v>0.6922730787</v>
      </c>
      <c r="BB21" s="2"/>
      <c r="BC21" s="2">
        <f t="shared" si="3"/>
        <v>1.289272386</v>
      </c>
      <c r="BD21" s="2">
        <f t="shared" si="4"/>
        <v>0.9709438511</v>
      </c>
      <c r="BE21" s="2"/>
      <c r="BF21" s="2">
        <f t="shared" si="5"/>
        <v>0.9031148807</v>
      </c>
      <c r="BG21" s="2">
        <f t="shared" si="6"/>
        <v>0.6110969974</v>
      </c>
      <c r="BH21" s="2"/>
      <c r="BI21" s="2"/>
      <c r="BJ21" s="2"/>
      <c r="BK21" s="2">
        <f t="shared" si="7"/>
        <v>0.528192262</v>
      </c>
      <c r="BL21" s="2">
        <f t="shared" si="8"/>
        <v>1.853972409</v>
      </c>
      <c r="BM21" s="2">
        <f t="shared" si="9"/>
        <v>1.325780147</v>
      </c>
      <c r="BN21" s="2"/>
      <c r="BO21" s="2">
        <f t="shared" si="10"/>
        <v>3.842642628</v>
      </c>
      <c r="BP21" s="2">
        <f t="shared" si="11"/>
        <v>-1.460477958</v>
      </c>
    </row>
    <row r="22" ht="13.5" customHeight="1">
      <c r="A22" s="2" t="s">
        <v>58</v>
      </c>
      <c r="B22" s="2"/>
      <c r="C22" s="2">
        <v>7.0</v>
      </c>
      <c r="D22" s="2">
        <v>19.0</v>
      </c>
      <c r="E22" s="2">
        <v>3.0</v>
      </c>
      <c r="F22" s="2">
        <v>5.0</v>
      </c>
      <c r="G22" s="2">
        <v>10.0</v>
      </c>
      <c r="H22" s="2">
        <v>18.0</v>
      </c>
      <c r="I22" s="2">
        <v>7.0</v>
      </c>
      <c r="J22" s="2">
        <v>44.0</v>
      </c>
      <c r="K22" s="2">
        <v>7.0</v>
      </c>
      <c r="L22" s="2">
        <v>9.0</v>
      </c>
      <c r="M22" s="2">
        <v>175.0</v>
      </c>
      <c r="N22" s="2">
        <v>159.0</v>
      </c>
      <c r="O22" s="2">
        <v>56.0</v>
      </c>
      <c r="P22" s="2">
        <v>30.0</v>
      </c>
      <c r="Q22" s="2">
        <v>31.0</v>
      </c>
      <c r="R22" s="2">
        <v>314.0</v>
      </c>
      <c r="S22" s="2">
        <v>127.0</v>
      </c>
      <c r="T22" s="2">
        <v>322.0</v>
      </c>
      <c r="U22" s="2">
        <v>14.0</v>
      </c>
      <c r="V22" s="2">
        <v>61.0</v>
      </c>
      <c r="W22" s="2">
        <v>4.0</v>
      </c>
      <c r="X22" s="2">
        <v>117.0</v>
      </c>
      <c r="Y22" s="2">
        <v>256.0</v>
      </c>
      <c r="Z22" s="2">
        <v>322.0</v>
      </c>
      <c r="AA22" s="2">
        <v>17.0</v>
      </c>
      <c r="AB22" s="2"/>
      <c r="AC22" s="2">
        <f t="shared" ref="AC22:BA22" si="22">C22*1000/C7</f>
        <v>1.40505821</v>
      </c>
      <c r="AD22" s="2">
        <f t="shared" si="22"/>
        <v>0.7871732195</v>
      </c>
      <c r="AE22" s="2">
        <f t="shared" si="22"/>
        <v>0.748876685</v>
      </c>
      <c r="AF22" s="2">
        <f t="shared" si="22"/>
        <v>1.42612664</v>
      </c>
      <c r="AG22" s="2">
        <f t="shared" si="22"/>
        <v>1.320306311</v>
      </c>
      <c r="AH22" s="2">
        <f t="shared" si="22"/>
        <v>0.9815148045</v>
      </c>
      <c r="AI22" s="2">
        <f t="shared" si="22"/>
        <v>0.6206223956</v>
      </c>
      <c r="AJ22" s="2">
        <f t="shared" si="22"/>
        <v>1.159848165</v>
      </c>
      <c r="AK22" s="2">
        <f t="shared" si="22"/>
        <v>0.4477707414</v>
      </c>
      <c r="AL22" s="2">
        <f t="shared" si="22"/>
        <v>0.9196811772</v>
      </c>
      <c r="AM22" s="2">
        <f t="shared" si="22"/>
        <v>1.47839016</v>
      </c>
      <c r="AN22" s="2">
        <f t="shared" si="22"/>
        <v>1.521807793</v>
      </c>
      <c r="AO22" s="2">
        <f t="shared" si="22"/>
        <v>1.306335728</v>
      </c>
      <c r="AP22" s="2">
        <f t="shared" si="22"/>
        <v>0.8801267383</v>
      </c>
      <c r="AQ22" s="2">
        <f t="shared" si="22"/>
        <v>0.5686925575</v>
      </c>
      <c r="AR22" s="2">
        <f t="shared" si="22"/>
        <v>0.6663893581</v>
      </c>
      <c r="AS22" s="2">
        <f t="shared" si="22"/>
        <v>0.3156565657</v>
      </c>
      <c r="AT22" s="2">
        <f t="shared" si="22"/>
        <v>0.3172032524</v>
      </c>
      <c r="AU22" s="2">
        <f t="shared" si="22"/>
        <v>0.1236825599</v>
      </c>
      <c r="AV22" s="2">
        <f t="shared" si="22"/>
        <v>0.2735867674</v>
      </c>
      <c r="AW22" s="2">
        <f t="shared" si="22"/>
        <v>0.528192262</v>
      </c>
      <c r="AX22" s="2">
        <f t="shared" si="22"/>
        <v>0.9930065182</v>
      </c>
      <c r="AY22" s="2">
        <f t="shared" si="22"/>
        <v>0.6296934918</v>
      </c>
      <c r="AZ22" s="2">
        <f t="shared" si="22"/>
        <v>0.9971293822</v>
      </c>
      <c r="BA22" s="2">
        <f t="shared" si="22"/>
        <v>0.196144039</v>
      </c>
      <c r="BB22" s="2"/>
      <c r="BC22" s="2">
        <f t="shared" si="3"/>
        <v>0.8245206209</v>
      </c>
      <c r="BD22" s="2">
        <f t="shared" si="4"/>
        <v>0.4200383061</v>
      </c>
      <c r="BE22" s="2"/>
      <c r="BF22" s="2">
        <f t="shared" si="5"/>
        <v>0.09703057477</v>
      </c>
      <c r="BG22" s="2">
        <f t="shared" si="6"/>
        <v>-1.114595735</v>
      </c>
      <c r="BH22" s="2"/>
      <c r="BI22" s="2"/>
      <c r="BJ22" s="2"/>
      <c r="BK22" s="2">
        <f t="shared" si="7"/>
        <v>0.528192262</v>
      </c>
      <c r="BL22" s="2">
        <f t="shared" si="8"/>
        <v>1.159848165</v>
      </c>
      <c r="BM22" s="2">
        <f t="shared" si="9"/>
        <v>0.6316559033</v>
      </c>
      <c r="BN22" s="2"/>
      <c r="BO22" s="2">
        <f t="shared" si="10"/>
        <v>2.10733202</v>
      </c>
      <c r="BP22" s="2">
        <f t="shared" si="11"/>
        <v>-0.419291593</v>
      </c>
    </row>
    <row r="23" ht="13.5" customHeight="1">
      <c r="A23" s="2" t="s">
        <v>59</v>
      </c>
      <c r="B23" s="2"/>
      <c r="C23" s="2">
        <v>42.0</v>
      </c>
      <c r="D23" s="2">
        <v>203.0</v>
      </c>
      <c r="E23" s="2">
        <v>40.0</v>
      </c>
      <c r="F23" s="2">
        <v>29.0</v>
      </c>
      <c r="G23" s="2">
        <v>89.0</v>
      </c>
      <c r="H23" s="2">
        <v>189.0</v>
      </c>
      <c r="I23" s="2">
        <v>126.0</v>
      </c>
      <c r="J23" s="2">
        <v>385.0</v>
      </c>
      <c r="K23" s="2">
        <v>149.0</v>
      </c>
      <c r="L23" s="2">
        <v>79.0</v>
      </c>
      <c r="M23" s="2">
        <v>1953.0</v>
      </c>
      <c r="N23" s="2">
        <v>1549.0</v>
      </c>
      <c r="O23" s="2">
        <v>796.0</v>
      </c>
      <c r="P23" s="2">
        <v>372.0</v>
      </c>
      <c r="Q23" s="2">
        <v>420.0</v>
      </c>
      <c r="R23" s="2">
        <v>7392.0</v>
      </c>
      <c r="S23" s="2">
        <v>4513.0</v>
      </c>
      <c r="T23" s="2">
        <v>11050.0</v>
      </c>
      <c r="U23" s="2">
        <v>1854.0</v>
      </c>
      <c r="V23" s="2">
        <v>3402.0</v>
      </c>
      <c r="W23" s="2">
        <v>148.0</v>
      </c>
      <c r="X23" s="2">
        <v>2301.0</v>
      </c>
      <c r="Y23" s="2">
        <v>4952.0</v>
      </c>
      <c r="Z23" s="2">
        <v>3869.0</v>
      </c>
      <c r="AA23" s="2">
        <v>578.0</v>
      </c>
      <c r="AB23" s="2"/>
      <c r="AC23" s="2">
        <f t="shared" ref="AC23:BA23" si="23">C23*1000/C7</f>
        <v>8.430349257</v>
      </c>
      <c r="AD23" s="2">
        <f t="shared" si="23"/>
        <v>8.410324398</v>
      </c>
      <c r="AE23" s="2">
        <f t="shared" si="23"/>
        <v>9.985022466</v>
      </c>
      <c r="AF23" s="2">
        <f t="shared" si="23"/>
        <v>8.271534512</v>
      </c>
      <c r="AG23" s="2">
        <f t="shared" si="23"/>
        <v>11.75072617</v>
      </c>
      <c r="AH23" s="2">
        <f t="shared" si="23"/>
        <v>10.30590545</v>
      </c>
      <c r="AI23" s="2">
        <f t="shared" si="23"/>
        <v>11.17120312</v>
      </c>
      <c r="AJ23" s="2">
        <f t="shared" si="23"/>
        <v>10.14867145</v>
      </c>
      <c r="AK23" s="2">
        <f t="shared" si="23"/>
        <v>9.531120067</v>
      </c>
      <c r="AL23" s="2">
        <f t="shared" si="23"/>
        <v>8.072757</v>
      </c>
      <c r="AM23" s="2">
        <f t="shared" si="23"/>
        <v>16.49883418</v>
      </c>
      <c r="AN23" s="2">
        <f t="shared" si="23"/>
        <v>14.82566208</v>
      </c>
      <c r="AO23" s="2">
        <f t="shared" si="23"/>
        <v>18.56862928</v>
      </c>
      <c r="AP23" s="2">
        <f t="shared" si="23"/>
        <v>10.91357155</v>
      </c>
      <c r="AQ23" s="2">
        <f t="shared" si="23"/>
        <v>7.704866908</v>
      </c>
      <c r="AR23" s="2">
        <f t="shared" si="23"/>
        <v>15.68773928</v>
      </c>
      <c r="AS23" s="2">
        <f t="shared" si="23"/>
        <v>11.21699276</v>
      </c>
      <c r="AT23" s="2">
        <f t="shared" si="23"/>
        <v>10.88539112</v>
      </c>
      <c r="AU23" s="2">
        <f t="shared" si="23"/>
        <v>16.37910471</v>
      </c>
      <c r="AV23" s="2">
        <f t="shared" si="23"/>
        <v>15.25806857</v>
      </c>
      <c r="AW23" s="2">
        <f t="shared" si="23"/>
        <v>19.54311369</v>
      </c>
      <c r="AX23" s="2">
        <f t="shared" si="23"/>
        <v>19.52912819</v>
      </c>
      <c r="AY23" s="2">
        <f t="shared" si="23"/>
        <v>12.18063348</v>
      </c>
      <c r="AZ23" s="2">
        <f t="shared" si="23"/>
        <v>11.98103596</v>
      </c>
      <c r="BA23" s="2">
        <f t="shared" si="23"/>
        <v>6.668897324</v>
      </c>
      <c r="BB23" s="2"/>
      <c r="BC23" s="2">
        <f t="shared" si="3"/>
        <v>12.15677132</v>
      </c>
      <c r="BD23" s="2">
        <f t="shared" si="4"/>
        <v>3.740727417</v>
      </c>
      <c r="BE23" s="2"/>
      <c r="BF23" s="2">
        <f t="shared" si="5"/>
        <v>0.5991598833</v>
      </c>
      <c r="BG23" s="2">
        <f t="shared" si="6"/>
        <v>-0.6707853031</v>
      </c>
      <c r="BH23" s="2"/>
      <c r="BI23" s="2"/>
      <c r="BJ23" s="2"/>
      <c r="BK23" s="2">
        <f t="shared" si="7"/>
        <v>9.531120067</v>
      </c>
      <c r="BL23" s="2">
        <f t="shared" si="8"/>
        <v>15.25806857</v>
      </c>
      <c r="BM23" s="2">
        <f t="shared" si="9"/>
        <v>5.726948501</v>
      </c>
      <c r="BN23" s="2"/>
      <c r="BO23" s="2">
        <f t="shared" si="10"/>
        <v>23.84849132</v>
      </c>
      <c r="BP23" s="2">
        <f t="shared" si="11"/>
        <v>0.9406973156</v>
      </c>
    </row>
    <row r="24" ht="13.5" customHeight="1">
      <c r="A24" s="2" t="s">
        <v>60</v>
      </c>
      <c r="B24" s="2"/>
      <c r="C24" s="2">
        <v>16.0</v>
      </c>
      <c r="D24" s="2">
        <v>33.0</v>
      </c>
      <c r="E24" s="2">
        <v>20.0</v>
      </c>
      <c r="F24" s="2">
        <v>8.0</v>
      </c>
      <c r="G24" s="2">
        <v>14.0</v>
      </c>
      <c r="H24" s="2">
        <v>14.0</v>
      </c>
      <c r="I24" s="2">
        <v>3.0</v>
      </c>
      <c r="J24" s="2">
        <v>54.0</v>
      </c>
      <c r="K24" s="2">
        <v>4.0</v>
      </c>
      <c r="L24" s="2">
        <v>19.0</v>
      </c>
      <c r="M24" s="2">
        <v>168.0</v>
      </c>
      <c r="N24" s="2">
        <v>103.0</v>
      </c>
      <c r="O24" s="2">
        <v>88.0</v>
      </c>
      <c r="P24" s="2">
        <v>59.0</v>
      </c>
      <c r="Q24" s="2">
        <v>46.0</v>
      </c>
      <c r="R24" s="2">
        <v>1033.0</v>
      </c>
      <c r="S24" s="2">
        <v>793.0</v>
      </c>
      <c r="T24" s="2">
        <v>650.0</v>
      </c>
      <c r="U24" s="2">
        <v>286.0</v>
      </c>
      <c r="V24" s="2">
        <v>125.0</v>
      </c>
      <c r="W24" s="2">
        <v>17.0</v>
      </c>
      <c r="X24" s="2">
        <v>136.0</v>
      </c>
      <c r="Y24" s="2">
        <v>829.0</v>
      </c>
      <c r="Z24" s="2">
        <v>281.0</v>
      </c>
      <c r="AA24" s="2">
        <v>39.0</v>
      </c>
      <c r="AB24" s="2"/>
      <c r="AC24" s="2">
        <f t="shared" ref="AC24:BA24" si="24">C24*1000/C7</f>
        <v>3.211561622</v>
      </c>
      <c r="AD24" s="2">
        <f t="shared" si="24"/>
        <v>1.367195592</v>
      </c>
      <c r="AE24" s="2">
        <f t="shared" si="24"/>
        <v>4.992511233</v>
      </c>
      <c r="AF24" s="2">
        <f t="shared" si="24"/>
        <v>2.281802624</v>
      </c>
      <c r="AG24" s="2">
        <f t="shared" si="24"/>
        <v>1.848428835</v>
      </c>
      <c r="AH24" s="2">
        <f t="shared" si="24"/>
        <v>0.7634004035</v>
      </c>
      <c r="AI24" s="2">
        <f t="shared" si="24"/>
        <v>0.2659810267</v>
      </c>
      <c r="AJ24" s="2">
        <f t="shared" si="24"/>
        <v>1.423450021</v>
      </c>
      <c r="AK24" s="2">
        <f t="shared" si="24"/>
        <v>0.2558689951</v>
      </c>
      <c r="AL24" s="2">
        <f t="shared" si="24"/>
        <v>1.941549152</v>
      </c>
      <c r="AM24" s="2">
        <f t="shared" si="24"/>
        <v>1.419254553</v>
      </c>
      <c r="AN24" s="2">
        <f t="shared" si="24"/>
        <v>0.985825174</v>
      </c>
      <c r="AO24" s="2">
        <f t="shared" si="24"/>
        <v>2.052813287</v>
      </c>
      <c r="AP24" s="2">
        <f t="shared" si="24"/>
        <v>1.730915919</v>
      </c>
      <c r="AQ24" s="2">
        <f t="shared" si="24"/>
        <v>0.8438663756</v>
      </c>
      <c r="AR24" s="2">
        <f t="shared" si="24"/>
        <v>2.192293653</v>
      </c>
      <c r="AS24" s="2">
        <f t="shared" si="24"/>
        <v>1.970989422</v>
      </c>
      <c r="AT24" s="2">
        <f t="shared" si="24"/>
        <v>0.6403171244</v>
      </c>
      <c r="AU24" s="2">
        <f t="shared" si="24"/>
        <v>2.526658009</v>
      </c>
      <c r="AV24" s="2">
        <f t="shared" si="24"/>
        <v>0.5606286217</v>
      </c>
      <c r="AW24" s="2">
        <f t="shared" si="24"/>
        <v>2.244817113</v>
      </c>
      <c r="AX24" s="2">
        <f t="shared" si="24"/>
        <v>1.154263987</v>
      </c>
      <c r="AY24" s="2">
        <f t="shared" si="24"/>
        <v>2.039124628</v>
      </c>
      <c r="AZ24" s="2">
        <f t="shared" si="24"/>
        <v>0.8701657031</v>
      </c>
      <c r="BA24" s="2">
        <f t="shared" si="24"/>
        <v>0.4499775011</v>
      </c>
      <c r="BB24" s="2"/>
      <c r="BC24" s="2">
        <f t="shared" si="3"/>
        <v>1.601346423</v>
      </c>
      <c r="BD24" s="2">
        <f t="shared" si="4"/>
        <v>1.026367139</v>
      </c>
      <c r="BE24" s="2"/>
      <c r="BF24" s="2">
        <f t="shared" si="5"/>
        <v>1.291799295</v>
      </c>
      <c r="BG24" s="2">
        <f t="shared" si="6"/>
        <v>3.335550535</v>
      </c>
      <c r="BH24" s="2"/>
      <c r="BI24" s="2"/>
      <c r="BJ24" s="2"/>
      <c r="BK24" s="2">
        <f t="shared" si="7"/>
        <v>0.8438663756</v>
      </c>
      <c r="BL24" s="2">
        <f t="shared" si="8"/>
        <v>2.052813287</v>
      </c>
      <c r="BM24" s="2">
        <f t="shared" si="9"/>
        <v>1.208946912</v>
      </c>
      <c r="BN24" s="2"/>
      <c r="BO24" s="2">
        <f t="shared" si="10"/>
        <v>3.866233655</v>
      </c>
      <c r="BP24" s="2">
        <f t="shared" si="11"/>
        <v>-0.969553992</v>
      </c>
    </row>
    <row r="25" ht="13.5" customHeight="1">
      <c r="A25" s="4" t="s">
        <v>61</v>
      </c>
      <c r="B25" s="2"/>
      <c r="C25" s="2">
        <v>7.0</v>
      </c>
      <c r="D25" s="2">
        <v>37.0</v>
      </c>
      <c r="E25" s="2">
        <v>0.0</v>
      </c>
      <c r="F25" s="2">
        <v>1.0</v>
      </c>
      <c r="G25" s="2">
        <v>2.0</v>
      </c>
      <c r="H25" s="2">
        <v>5.0</v>
      </c>
      <c r="I25" s="2">
        <v>6.0</v>
      </c>
      <c r="J25" s="2">
        <v>13.0</v>
      </c>
      <c r="K25" s="2">
        <v>7.0</v>
      </c>
      <c r="L25" s="2">
        <v>1.0</v>
      </c>
      <c r="M25" s="2">
        <v>30.0</v>
      </c>
      <c r="N25" s="2">
        <v>5.0</v>
      </c>
      <c r="O25" s="2">
        <v>10.0</v>
      </c>
      <c r="P25" s="2">
        <v>4.0</v>
      </c>
      <c r="Q25" s="2">
        <v>50.0</v>
      </c>
      <c r="R25" s="2">
        <v>271.0</v>
      </c>
      <c r="S25" s="2">
        <v>185.0</v>
      </c>
      <c r="T25" s="2">
        <v>682.0</v>
      </c>
      <c r="U25" s="2">
        <v>36.0</v>
      </c>
      <c r="V25" s="2">
        <v>107.0</v>
      </c>
      <c r="W25" s="2">
        <v>6.0</v>
      </c>
      <c r="X25" s="2">
        <v>198.0</v>
      </c>
      <c r="Y25" s="2">
        <v>211.0</v>
      </c>
      <c r="Z25" s="2">
        <v>320.0</v>
      </c>
      <c r="AA25" s="2">
        <v>54.0</v>
      </c>
      <c r="AB25" s="2"/>
      <c r="AC25" s="4">
        <f>(C25*1000)/C7</f>
        <v>1.40505821</v>
      </c>
      <c r="AD25" s="4">
        <f t="shared" ref="AD25:BA25" si="25">D25*1000/D7</f>
        <v>1.53291627</v>
      </c>
      <c r="AE25" s="2">
        <f t="shared" si="25"/>
        <v>0</v>
      </c>
      <c r="AF25" s="2">
        <f t="shared" si="25"/>
        <v>0.285225328</v>
      </c>
      <c r="AG25" s="2">
        <f t="shared" si="25"/>
        <v>0.2640612622</v>
      </c>
      <c r="AH25" s="2">
        <f t="shared" si="25"/>
        <v>0.2726430013</v>
      </c>
      <c r="AI25" s="2">
        <f t="shared" si="25"/>
        <v>0.5319620534</v>
      </c>
      <c r="AJ25" s="2">
        <f t="shared" si="25"/>
        <v>0.3426824125</v>
      </c>
      <c r="AK25" s="2">
        <f t="shared" si="25"/>
        <v>0.4477707414</v>
      </c>
      <c r="AL25" s="2">
        <f t="shared" si="25"/>
        <v>0.1021867975</v>
      </c>
      <c r="AM25" s="2">
        <f t="shared" si="25"/>
        <v>0.2534383131</v>
      </c>
      <c r="AN25" s="2">
        <f t="shared" si="25"/>
        <v>0.04785559097</v>
      </c>
      <c r="AO25" s="2">
        <f t="shared" si="25"/>
        <v>0.2332742372</v>
      </c>
      <c r="AP25" s="2">
        <f t="shared" si="25"/>
        <v>0.1173502318</v>
      </c>
      <c r="AQ25" s="2">
        <f t="shared" si="25"/>
        <v>0.9172460604</v>
      </c>
      <c r="AR25" s="2">
        <f t="shared" si="25"/>
        <v>0.5751322167</v>
      </c>
      <c r="AS25" s="2">
        <f t="shared" si="25"/>
        <v>0.4598146823</v>
      </c>
      <c r="AT25" s="2">
        <f t="shared" si="25"/>
        <v>0.671840429</v>
      </c>
      <c r="AU25" s="2">
        <f t="shared" si="25"/>
        <v>0.3180408683</v>
      </c>
      <c r="AV25" s="2">
        <f t="shared" si="25"/>
        <v>0.4798981001</v>
      </c>
      <c r="AW25" s="2">
        <f t="shared" si="25"/>
        <v>0.792288393</v>
      </c>
      <c r="AX25" s="4">
        <f t="shared" si="25"/>
        <v>1.680472569</v>
      </c>
      <c r="AY25" s="2">
        <f t="shared" si="25"/>
        <v>0.5190051827</v>
      </c>
      <c r="AZ25" s="2">
        <f t="shared" si="25"/>
        <v>0.990936032</v>
      </c>
      <c r="BA25" s="2">
        <f t="shared" si="25"/>
        <v>0.6230457708</v>
      </c>
      <c r="BB25" s="2"/>
      <c r="BC25" s="2">
        <f t="shared" si="3"/>
        <v>0.5545657901</v>
      </c>
      <c r="BD25" s="2">
        <f t="shared" si="4"/>
        <v>0.4411124805</v>
      </c>
      <c r="BE25" s="2"/>
      <c r="BF25" s="5">
        <f t="shared" si="5"/>
        <v>1.163234095</v>
      </c>
      <c r="BG25" s="2">
        <f t="shared" si="6"/>
        <v>0.995451694</v>
      </c>
      <c r="BH25" s="2">
        <v>7.71</v>
      </c>
      <c r="BI25" s="7">
        <v>0.21</v>
      </c>
      <c r="BJ25" s="2"/>
      <c r="BK25" s="2">
        <f t="shared" si="7"/>
        <v>0.2640612622</v>
      </c>
      <c r="BL25" s="2">
        <f t="shared" si="8"/>
        <v>0.671840429</v>
      </c>
      <c r="BM25" s="2">
        <f t="shared" si="9"/>
        <v>0.4077791668</v>
      </c>
      <c r="BN25" s="2"/>
      <c r="BO25" s="5">
        <f t="shared" si="10"/>
        <v>1.283509179</v>
      </c>
      <c r="BP25" s="2">
        <f t="shared" si="11"/>
        <v>-0.347607488</v>
      </c>
    </row>
    <row r="26" ht="13.5" customHeight="1">
      <c r="A26" s="2" t="s">
        <v>62</v>
      </c>
      <c r="B26" s="2"/>
      <c r="C26" s="2">
        <v>6.0</v>
      </c>
      <c r="D26" s="2">
        <v>1.0</v>
      </c>
      <c r="E26" s="2">
        <v>0.0</v>
      </c>
      <c r="F26" s="2">
        <v>0.0</v>
      </c>
      <c r="G26" s="2">
        <v>1.0</v>
      </c>
      <c r="H26" s="2">
        <v>0.0</v>
      </c>
      <c r="I26" s="2">
        <v>0.0</v>
      </c>
      <c r="J26" s="2">
        <v>0.0</v>
      </c>
      <c r="K26" s="2">
        <v>3.0</v>
      </c>
      <c r="L26" s="2">
        <v>2.0</v>
      </c>
      <c r="M26" s="2">
        <v>2.0</v>
      </c>
      <c r="N26" s="2">
        <v>0.0</v>
      </c>
      <c r="O26" s="2">
        <v>1.0</v>
      </c>
      <c r="P26" s="2">
        <v>1.0</v>
      </c>
      <c r="Q26" s="2">
        <v>1.0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/>
      <c r="AC26" s="2">
        <f t="shared" ref="AC26:BA26" si="26">C26*1000/C7</f>
        <v>1.204335608</v>
      </c>
      <c r="AD26" s="2">
        <f t="shared" si="26"/>
        <v>0.04143016945</v>
      </c>
      <c r="AE26" s="2">
        <f t="shared" si="26"/>
        <v>0</v>
      </c>
      <c r="AF26" s="2">
        <f t="shared" si="26"/>
        <v>0</v>
      </c>
      <c r="AG26" s="2">
        <f t="shared" si="26"/>
        <v>0.1320306311</v>
      </c>
      <c r="AH26" s="2">
        <f t="shared" si="26"/>
        <v>0</v>
      </c>
      <c r="AI26" s="2">
        <f t="shared" si="26"/>
        <v>0</v>
      </c>
      <c r="AJ26" s="2">
        <f t="shared" si="26"/>
        <v>0</v>
      </c>
      <c r="AK26" s="2">
        <f t="shared" si="26"/>
        <v>0.1919017463</v>
      </c>
      <c r="AL26" s="2">
        <f t="shared" si="26"/>
        <v>0.2043735949</v>
      </c>
      <c r="AM26" s="2">
        <f t="shared" si="26"/>
        <v>0.01689588754</v>
      </c>
      <c r="AN26" s="2">
        <f t="shared" si="26"/>
        <v>0</v>
      </c>
      <c r="AO26" s="2">
        <f t="shared" si="26"/>
        <v>0.02332742372</v>
      </c>
      <c r="AP26" s="2">
        <f t="shared" si="26"/>
        <v>0.02933755794</v>
      </c>
      <c r="AQ26" s="2">
        <f t="shared" si="26"/>
        <v>0.01834492121</v>
      </c>
      <c r="AR26" s="2">
        <f t="shared" si="26"/>
        <v>0</v>
      </c>
      <c r="AS26" s="2">
        <f t="shared" si="26"/>
        <v>0</v>
      </c>
      <c r="AT26" s="2">
        <f t="shared" si="26"/>
        <v>0</v>
      </c>
      <c r="AU26" s="2">
        <f t="shared" si="26"/>
        <v>0</v>
      </c>
      <c r="AV26" s="2">
        <f t="shared" si="26"/>
        <v>0</v>
      </c>
      <c r="AW26" s="2">
        <f t="shared" si="26"/>
        <v>0</v>
      </c>
      <c r="AX26" s="2">
        <f t="shared" si="26"/>
        <v>0</v>
      </c>
      <c r="AY26" s="2">
        <f t="shared" si="26"/>
        <v>0</v>
      </c>
      <c r="AZ26" s="2">
        <f t="shared" si="26"/>
        <v>0</v>
      </c>
      <c r="BA26" s="2">
        <f t="shared" si="26"/>
        <v>0</v>
      </c>
      <c r="BB26" s="2"/>
      <c r="BC26" s="2">
        <f t="shared" si="3"/>
        <v>0.07447910162</v>
      </c>
      <c r="BD26" s="2">
        <f t="shared" si="4"/>
        <v>0.2376144864</v>
      </c>
      <c r="BE26" s="2"/>
      <c r="BF26" s="2">
        <f t="shared" si="5"/>
        <v>4.290765941</v>
      </c>
      <c r="BG26" s="2">
        <f t="shared" si="6"/>
        <v>21.8177527</v>
      </c>
      <c r="BH26" s="2"/>
      <c r="BI26" s="2"/>
      <c r="BJ26" s="2"/>
      <c r="BK26" s="2">
        <f t="shared" si="7"/>
        <v>0</v>
      </c>
      <c r="BL26" s="2">
        <f t="shared" si="8"/>
        <v>0.02332742372</v>
      </c>
      <c r="BM26" s="2">
        <f t="shared" si="9"/>
        <v>0.02332742372</v>
      </c>
      <c r="BN26" s="2"/>
      <c r="BO26" s="2">
        <f t="shared" si="10"/>
        <v>0.0583185593</v>
      </c>
      <c r="BP26" s="2">
        <f t="shared" si="11"/>
        <v>-0.03499113558</v>
      </c>
    </row>
    <row r="27" ht="13.5" customHeight="1">
      <c r="A27" s="2" t="s">
        <v>63</v>
      </c>
      <c r="B27" s="2"/>
      <c r="C27" s="2">
        <v>8.0</v>
      </c>
      <c r="D27" s="2">
        <v>5.0</v>
      </c>
      <c r="E27" s="2">
        <v>3.0</v>
      </c>
      <c r="F27" s="2">
        <v>0.0</v>
      </c>
      <c r="G27" s="2">
        <v>6.0</v>
      </c>
      <c r="H27" s="2">
        <v>19.0</v>
      </c>
      <c r="I27" s="2">
        <v>12.0</v>
      </c>
      <c r="J27" s="2">
        <v>29.0</v>
      </c>
      <c r="K27" s="2">
        <v>19.0</v>
      </c>
      <c r="L27" s="2">
        <v>16.0</v>
      </c>
      <c r="M27" s="2">
        <v>29.0</v>
      </c>
      <c r="N27" s="2">
        <v>51.0</v>
      </c>
      <c r="O27" s="2">
        <v>29.0</v>
      </c>
      <c r="P27" s="2">
        <v>25.0</v>
      </c>
      <c r="Q27" s="2">
        <v>36.0</v>
      </c>
      <c r="R27" s="2">
        <v>344.0</v>
      </c>
      <c r="S27" s="2">
        <v>49.0</v>
      </c>
      <c r="T27" s="2">
        <v>622.0</v>
      </c>
      <c r="U27" s="2">
        <v>47.0</v>
      </c>
      <c r="V27" s="2">
        <v>38.0</v>
      </c>
      <c r="W27" s="2">
        <v>8.0</v>
      </c>
      <c r="X27" s="2">
        <v>112.0</v>
      </c>
      <c r="Y27" s="2">
        <v>420.0</v>
      </c>
      <c r="Z27" s="2">
        <v>222.0</v>
      </c>
      <c r="AA27" s="2">
        <v>51.0</v>
      </c>
      <c r="AB27" s="2"/>
      <c r="AC27" s="2">
        <f t="shared" ref="AC27:BA27" si="27">C27*1000/C7</f>
        <v>1.605780811</v>
      </c>
      <c r="AD27" s="2">
        <f t="shared" si="27"/>
        <v>0.2071508472</v>
      </c>
      <c r="AE27" s="2">
        <f t="shared" si="27"/>
        <v>0.748876685</v>
      </c>
      <c r="AF27" s="2">
        <f t="shared" si="27"/>
        <v>0</v>
      </c>
      <c r="AG27" s="2">
        <f t="shared" si="27"/>
        <v>0.7921837866</v>
      </c>
      <c r="AH27" s="2">
        <f t="shared" si="27"/>
        <v>1.036043405</v>
      </c>
      <c r="AI27" s="2">
        <f t="shared" si="27"/>
        <v>1.063924107</v>
      </c>
      <c r="AJ27" s="2">
        <f t="shared" si="27"/>
        <v>0.7644453817</v>
      </c>
      <c r="AK27" s="2">
        <f t="shared" si="27"/>
        <v>1.215377727</v>
      </c>
      <c r="AL27" s="2">
        <f t="shared" si="27"/>
        <v>1.634988759</v>
      </c>
      <c r="AM27" s="2">
        <f t="shared" si="27"/>
        <v>0.2449903693</v>
      </c>
      <c r="AN27" s="2">
        <f t="shared" si="27"/>
        <v>0.4881270279</v>
      </c>
      <c r="AO27" s="2">
        <f t="shared" si="27"/>
        <v>0.6764952879</v>
      </c>
      <c r="AP27" s="2">
        <f t="shared" si="27"/>
        <v>0.7334389485</v>
      </c>
      <c r="AQ27" s="2">
        <f t="shared" si="27"/>
        <v>0.6604171635</v>
      </c>
      <c r="AR27" s="2">
        <f t="shared" si="27"/>
        <v>0.7300571312</v>
      </c>
      <c r="AS27" s="2">
        <f t="shared" si="27"/>
        <v>0.1217887537</v>
      </c>
      <c r="AT27" s="2">
        <f t="shared" si="27"/>
        <v>0.6127342329</v>
      </c>
      <c r="AU27" s="2">
        <f t="shared" si="27"/>
        <v>0.4152200224</v>
      </c>
      <c r="AV27" s="2">
        <f t="shared" si="27"/>
        <v>0.170431101</v>
      </c>
      <c r="AW27" s="2">
        <f t="shared" si="27"/>
        <v>1.056384524</v>
      </c>
      <c r="AX27" s="2">
        <f t="shared" si="27"/>
        <v>0.9505703422</v>
      </c>
      <c r="AY27" s="2">
        <f t="shared" si="27"/>
        <v>1.033090885</v>
      </c>
      <c r="AZ27" s="2">
        <f t="shared" si="27"/>
        <v>0.6874618722</v>
      </c>
      <c r="BA27" s="2">
        <f t="shared" si="27"/>
        <v>0.5884321169</v>
      </c>
      <c r="BB27" s="2"/>
      <c r="BC27" s="2">
        <f t="shared" si="3"/>
        <v>0.7295364515</v>
      </c>
      <c r="BD27" s="2">
        <f t="shared" si="4"/>
        <v>0.4101050583</v>
      </c>
      <c r="BE27" s="2"/>
      <c r="BF27" s="2">
        <f t="shared" si="5"/>
        <v>0.3340604146</v>
      </c>
      <c r="BG27" s="2">
        <f t="shared" si="6"/>
        <v>0.1107107149</v>
      </c>
      <c r="BH27" s="2"/>
      <c r="BI27" s="2"/>
      <c r="BJ27" s="2"/>
      <c r="BK27" s="2">
        <f t="shared" si="7"/>
        <v>0.4881270279</v>
      </c>
      <c r="BL27" s="2">
        <f t="shared" si="8"/>
        <v>1.033090885</v>
      </c>
      <c r="BM27" s="2">
        <f t="shared" si="9"/>
        <v>0.5449638571</v>
      </c>
      <c r="BN27" s="2"/>
      <c r="BO27" s="2">
        <f t="shared" si="10"/>
        <v>1.850536671</v>
      </c>
      <c r="BP27" s="2">
        <f t="shared" si="11"/>
        <v>-0.3293187577</v>
      </c>
    </row>
    <row r="28" ht="13.5" customHeight="1">
      <c r="A28" s="2" t="s">
        <v>64</v>
      </c>
      <c r="B28" s="2"/>
      <c r="C28" s="2">
        <v>6.0</v>
      </c>
      <c r="D28" s="2">
        <v>27.0</v>
      </c>
      <c r="E28" s="2">
        <v>12.0</v>
      </c>
      <c r="F28" s="2">
        <v>0.0</v>
      </c>
      <c r="G28" s="2">
        <v>4.0</v>
      </c>
      <c r="H28" s="2">
        <v>17.0</v>
      </c>
      <c r="I28" s="2">
        <v>22.0</v>
      </c>
      <c r="J28" s="2">
        <v>96.0</v>
      </c>
      <c r="K28" s="2">
        <v>33.0</v>
      </c>
      <c r="L28" s="2">
        <v>13.0</v>
      </c>
      <c r="M28" s="2">
        <v>193.0</v>
      </c>
      <c r="N28" s="2">
        <v>288.0</v>
      </c>
      <c r="O28" s="2">
        <v>115.0</v>
      </c>
      <c r="P28" s="2">
        <v>16.0</v>
      </c>
      <c r="Q28" s="2">
        <v>20.0</v>
      </c>
      <c r="R28" s="2">
        <v>1667.0</v>
      </c>
      <c r="S28" s="2">
        <v>986.0</v>
      </c>
      <c r="T28" s="2">
        <v>3552.0</v>
      </c>
      <c r="U28" s="2">
        <v>269.0</v>
      </c>
      <c r="V28" s="2">
        <v>146.0</v>
      </c>
      <c r="W28" s="2">
        <v>22.0</v>
      </c>
      <c r="X28" s="2">
        <v>303.0</v>
      </c>
      <c r="Y28" s="2">
        <v>834.0</v>
      </c>
      <c r="Z28" s="2">
        <v>634.0</v>
      </c>
      <c r="AA28" s="2">
        <v>250.0</v>
      </c>
      <c r="AB28" s="2"/>
      <c r="AC28" s="2">
        <f t="shared" ref="AC28:BA28" si="28">C28*1000/C7</f>
        <v>1.204335608</v>
      </c>
      <c r="AD28" s="2">
        <f t="shared" si="28"/>
        <v>1.118614575</v>
      </c>
      <c r="AE28" s="2">
        <f t="shared" si="28"/>
        <v>2.99550674</v>
      </c>
      <c r="AF28" s="2">
        <f t="shared" si="28"/>
        <v>0</v>
      </c>
      <c r="AG28" s="2">
        <f t="shared" si="28"/>
        <v>0.5281225244</v>
      </c>
      <c r="AH28" s="2">
        <f t="shared" si="28"/>
        <v>0.9269862043</v>
      </c>
      <c r="AI28" s="2">
        <f t="shared" si="28"/>
        <v>1.950527529</v>
      </c>
      <c r="AJ28" s="2">
        <f t="shared" si="28"/>
        <v>2.530577815</v>
      </c>
      <c r="AK28" s="2">
        <f t="shared" si="28"/>
        <v>2.110919209</v>
      </c>
      <c r="AL28" s="2">
        <f t="shared" si="28"/>
        <v>1.328428367</v>
      </c>
      <c r="AM28" s="2">
        <f t="shared" si="28"/>
        <v>1.630453148</v>
      </c>
      <c r="AN28" s="2">
        <f t="shared" si="28"/>
        <v>2.75648204</v>
      </c>
      <c r="AO28" s="2">
        <f t="shared" si="28"/>
        <v>2.682653728</v>
      </c>
      <c r="AP28" s="2">
        <f t="shared" si="28"/>
        <v>0.4694009271</v>
      </c>
      <c r="AQ28" s="2">
        <f t="shared" si="28"/>
        <v>0.3668984242</v>
      </c>
      <c r="AR28" s="2">
        <f t="shared" si="28"/>
        <v>3.537805924</v>
      </c>
      <c r="AS28" s="2">
        <f t="shared" si="28"/>
        <v>2.450687982</v>
      </c>
      <c r="AT28" s="2">
        <f t="shared" si="28"/>
        <v>3.499086809</v>
      </c>
      <c r="AU28" s="2">
        <f t="shared" si="28"/>
        <v>2.376472043</v>
      </c>
      <c r="AV28" s="2">
        <f t="shared" si="28"/>
        <v>0.6548142301</v>
      </c>
      <c r="AW28" s="2">
        <f t="shared" si="28"/>
        <v>2.905057441</v>
      </c>
      <c r="AX28" s="2">
        <f t="shared" si="28"/>
        <v>2.571632265</v>
      </c>
      <c r="AY28" s="2">
        <f t="shared" si="28"/>
        <v>2.051423329</v>
      </c>
      <c r="AZ28" s="2">
        <f t="shared" si="28"/>
        <v>1.963292013</v>
      </c>
      <c r="BA28" s="2">
        <f t="shared" si="28"/>
        <v>2.884471161</v>
      </c>
      <c r="BB28" s="2"/>
      <c r="BC28" s="2">
        <f t="shared" si="3"/>
        <v>1.899786001</v>
      </c>
      <c r="BD28" s="2">
        <f t="shared" si="4"/>
        <v>1.001961999</v>
      </c>
      <c r="BE28" s="2"/>
      <c r="BF28" s="2">
        <f t="shared" si="5"/>
        <v>-0.2430398413</v>
      </c>
      <c r="BG28" s="2">
        <f t="shared" si="6"/>
        <v>-1.023855507</v>
      </c>
      <c r="BH28" s="2"/>
      <c r="BI28" s="2"/>
      <c r="BJ28" s="2"/>
      <c r="BK28" s="2">
        <f t="shared" si="7"/>
        <v>1.118614575</v>
      </c>
      <c r="BL28" s="2">
        <f t="shared" si="8"/>
        <v>2.682653728</v>
      </c>
      <c r="BM28" s="2">
        <f t="shared" si="9"/>
        <v>1.564039153</v>
      </c>
      <c r="BN28" s="2"/>
      <c r="BO28" s="2">
        <f t="shared" si="10"/>
        <v>5.028712457</v>
      </c>
      <c r="BP28" s="2">
        <f t="shared" si="11"/>
        <v>-1.227444154</v>
      </c>
    </row>
    <row r="29" ht="13.5" customHeight="1">
      <c r="A29" s="2" t="s">
        <v>65</v>
      </c>
      <c r="B29" s="2"/>
      <c r="C29" s="2">
        <v>12.0</v>
      </c>
      <c r="D29" s="2">
        <v>60.0</v>
      </c>
      <c r="E29" s="2">
        <v>20.0</v>
      </c>
      <c r="F29" s="2">
        <v>7.0</v>
      </c>
      <c r="G29" s="2">
        <v>27.0</v>
      </c>
      <c r="H29" s="2">
        <v>44.0</v>
      </c>
      <c r="I29" s="2">
        <v>19.0</v>
      </c>
      <c r="J29" s="2">
        <v>146.0</v>
      </c>
      <c r="K29" s="2">
        <v>17.0</v>
      </c>
      <c r="L29" s="2">
        <v>26.0</v>
      </c>
      <c r="M29" s="2">
        <v>353.0</v>
      </c>
      <c r="N29" s="2">
        <v>266.0</v>
      </c>
      <c r="O29" s="2">
        <v>165.0</v>
      </c>
      <c r="P29" s="2">
        <v>243.0</v>
      </c>
      <c r="Q29" s="2">
        <v>102.0</v>
      </c>
      <c r="R29" s="2">
        <v>480.0</v>
      </c>
      <c r="S29" s="2">
        <v>246.0</v>
      </c>
      <c r="T29" s="2">
        <v>390.0</v>
      </c>
      <c r="U29" s="2">
        <v>46.0</v>
      </c>
      <c r="V29" s="2">
        <v>77.0</v>
      </c>
      <c r="W29" s="2">
        <v>5.0</v>
      </c>
      <c r="X29" s="2">
        <v>106.0</v>
      </c>
      <c r="Y29" s="2">
        <v>324.0</v>
      </c>
      <c r="Z29" s="2">
        <v>310.0</v>
      </c>
      <c r="AA29" s="2">
        <v>73.0</v>
      </c>
      <c r="AB29" s="2"/>
      <c r="AC29" s="2">
        <f t="shared" ref="AC29:BA29" si="29">C29*1000/C7</f>
        <v>2.408671216</v>
      </c>
      <c r="AD29" s="2">
        <f t="shared" si="29"/>
        <v>2.485810167</v>
      </c>
      <c r="AE29" s="2">
        <f t="shared" si="29"/>
        <v>4.992511233</v>
      </c>
      <c r="AF29" s="2">
        <f t="shared" si="29"/>
        <v>1.996577296</v>
      </c>
      <c r="AG29" s="2">
        <f t="shared" si="29"/>
        <v>3.56482704</v>
      </c>
      <c r="AH29" s="2">
        <f t="shared" si="29"/>
        <v>2.399258411</v>
      </c>
      <c r="AI29" s="2">
        <f t="shared" si="29"/>
        <v>1.684546502</v>
      </c>
      <c r="AJ29" s="2">
        <f t="shared" si="29"/>
        <v>3.848587094</v>
      </c>
      <c r="AK29" s="2">
        <f t="shared" si="29"/>
        <v>1.087443229</v>
      </c>
      <c r="AL29" s="2">
        <f t="shared" si="29"/>
        <v>2.656856734</v>
      </c>
      <c r="AM29" s="2">
        <f t="shared" si="29"/>
        <v>2.982124151</v>
      </c>
      <c r="AN29" s="2">
        <f t="shared" si="29"/>
        <v>2.54591744</v>
      </c>
      <c r="AO29" s="2">
        <f t="shared" si="29"/>
        <v>3.849024914</v>
      </c>
      <c r="AP29" s="2">
        <f t="shared" si="29"/>
        <v>7.12902658</v>
      </c>
      <c r="AQ29" s="2">
        <f t="shared" si="29"/>
        <v>1.871181963</v>
      </c>
      <c r="AR29" s="2">
        <f t="shared" si="29"/>
        <v>1.018684369</v>
      </c>
      <c r="AS29" s="2">
        <f t="shared" si="29"/>
        <v>0.6114292532</v>
      </c>
      <c r="AT29" s="2">
        <f t="shared" si="29"/>
        <v>0.3841902747</v>
      </c>
      <c r="AU29" s="2">
        <f t="shared" si="29"/>
        <v>0.4063855539</v>
      </c>
      <c r="AV29" s="2">
        <f t="shared" si="29"/>
        <v>0.3453472309</v>
      </c>
      <c r="AW29" s="2">
        <f t="shared" si="29"/>
        <v>0.6602403275</v>
      </c>
      <c r="AX29" s="2">
        <f t="shared" si="29"/>
        <v>0.899646931</v>
      </c>
      <c r="AY29" s="2">
        <f t="shared" si="29"/>
        <v>0.7969558255</v>
      </c>
      <c r="AZ29" s="2">
        <f t="shared" si="29"/>
        <v>0.959969281</v>
      </c>
      <c r="BA29" s="2">
        <f t="shared" si="29"/>
        <v>0.842265579</v>
      </c>
      <c r="BB29" s="2"/>
      <c r="BC29" s="2">
        <f t="shared" si="3"/>
        <v>2.097099144</v>
      </c>
      <c r="BD29" s="2">
        <f t="shared" si="4"/>
        <v>1.614571622</v>
      </c>
      <c r="BE29" s="2"/>
      <c r="BF29" s="2">
        <f t="shared" si="5"/>
        <v>1.287393514</v>
      </c>
      <c r="BG29" s="2">
        <f t="shared" si="6"/>
        <v>2.264861757</v>
      </c>
      <c r="BH29" s="2"/>
      <c r="BI29" s="2"/>
      <c r="BJ29" s="2"/>
      <c r="BK29" s="2">
        <f t="shared" si="7"/>
        <v>0.842265579</v>
      </c>
      <c r="BL29" s="2">
        <f t="shared" si="8"/>
        <v>2.656856734</v>
      </c>
      <c r="BM29" s="2">
        <f t="shared" si="9"/>
        <v>1.814591155</v>
      </c>
      <c r="BN29" s="2"/>
      <c r="BO29" s="2">
        <f t="shared" si="10"/>
        <v>5.378743467</v>
      </c>
      <c r="BP29" s="2">
        <f t="shared" si="11"/>
        <v>-1.879621154</v>
      </c>
    </row>
    <row r="30" ht="13.5" customHeight="1">
      <c r="A30" s="2" t="s">
        <v>66</v>
      </c>
      <c r="B30" s="2"/>
      <c r="C30" s="2">
        <v>10.0</v>
      </c>
      <c r="D30" s="2">
        <v>9.0</v>
      </c>
      <c r="E30" s="2">
        <v>0.0</v>
      </c>
      <c r="F30" s="2">
        <v>0.0</v>
      </c>
      <c r="G30" s="2">
        <v>2.0</v>
      </c>
      <c r="H30" s="2">
        <v>1.0</v>
      </c>
      <c r="I30" s="2">
        <v>0.0</v>
      </c>
      <c r="J30" s="2">
        <v>32.0</v>
      </c>
      <c r="K30" s="2">
        <v>0.0</v>
      </c>
      <c r="L30" s="2">
        <v>17.0</v>
      </c>
      <c r="M30" s="2">
        <v>7.0</v>
      </c>
      <c r="N30" s="2">
        <v>0.0</v>
      </c>
      <c r="O30" s="2">
        <v>29.0</v>
      </c>
      <c r="P30" s="2">
        <v>0.0</v>
      </c>
      <c r="Q30" s="2">
        <v>9.0</v>
      </c>
      <c r="R30" s="2">
        <v>714.0</v>
      </c>
      <c r="S30" s="2">
        <v>930.0</v>
      </c>
      <c r="T30" s="2">
        <v>411.0</v>
      </c>
      <c r="U30" s="2">
        <v>585.0</v>
      </c>
      <c r="V30" s="2">
        <v>990.0</v>
      </c>
      <c r="W30" s="2">
        <v>53.0</v>
      </c>
      <c r="X30" s="2">
        <v>628.0</v>
      </c>
      <c r="Y30" s="2">
        <v>1774.0</v>
      </c>
      <c r="Z30" s="2">
        <v>684.0</v>
      </c>
      <c r="AA30" s="2">
        <v>20.0</v>
      </c>
      <c r="AB30" s="2"/>
      <c r="AC30" s="2">
        <f t="shared" ref="AC30:BA30" si="30">C30*1000/C7</f>
        <v>2.007226014</v>
      </c>
      <c r="AD30" s="2">
        <f t="shared" si="30"/>
        <v>0.372871525</v>
      </c>
      <c r="AE30" s="2">
        <f t="shared" si="30"/>
        <v>0</v>
      </c>
      <c r="AF30" s="2">
        <f t="shared" si="30"/>
        <v>0</v>
      </c>
      <c r="AG30" s="2">
        <f t="shared" si="30"/>
        <v>0.2640612622</v>
      </c>
      <c r="AH30" s="2">
        <f t="shared" si="30"/>
        <v>0.05452860025</v>
      </c>
      <c r="AI30" s="2">
        <f t="shared" si="30"/>
        <v>0</v>
      </c>
      <c r="AJ30" s="2">
        <f t="shared" si="30"/>
        <v>0.8435259384</v>
      </c>
      <c r="AK30" s="2">
        <f t="shared" si="30"/>
        <v>0</v>
      </c>
      <c r="AL30" s="2">
        <f t="shared" si="30"/>
        <v>1.737175557</v>
      </c>
      <c r="AM30" s="2">
        <f t="shared" si="30"/>
        <v>0.05913560639</v>
      </c>
      <c r="AN30" s="2">
        <f t="shared" si="30"/>
        <v>0</v>
      </c>
      <c r="AO30" s="2">
        <f t="shared" si="30"/>
        <v>0.6764952879</v>
      </c>
      <c r="AP30" s="2">
        <f t="shared" si="30"/>
        <v>0</v>
      </c>
      <c r="AQ30" s="2">
        <f t="shared" si="30"/>
        <v>0.1651042909</v>
      </c>
      <c r="AR30" s="2">
        <f t="shared" si="30"/>
        <v>1.515292999</v>
      </c>
      <c r="AS30" s="2">
        <f t="shared" si="30"/>
        <v>2.311500835</v>
      </c>
      <c r="AT30" s="2">
        <f t="shared" si="30"/>
        <v>0.4048774433</v>
      </c>
      <c r="AU30" s="2">
        <f t="shared" si="30"/>
        <v>5.168164109</v>
      </c>
      <c r="AV30" s="2">
        <f t="shared" si="30"/>
        <v>4.440178684</v>
      </c>
      <c r="AW30" s="2">
        <f t="shared" si="30"/>
        <v>6.998547471</v>
      </c>
      <c r="AX30" s="2">
        <f t="shared" si="30"/>
        <v>5.329983705</v>
      </c>
      <c r="AY30" s="2">
        <f t="shared" si="30"/>
        <v>4.363579119</v>
      </c>
      <c r="AZ30" s="2">
        <f t="shared" si="30"/>
        <v>2.118125768</v>
      </c>
      <c r="BA30" s="2">
        <f t="shared" si="30"/>
        <v>0.2307576929</v>
      </c>
      <c r="BB30" s="2"/>
      <c r="BC30" s="2">
        <f t="shared" si="3"/>
        <v>1.562445276</v>
      </c>
      <c r="BD30" s="2">
        <f t="shared" si="4"/>
        <v>2.026076314</v>
      </c>
      <c r="BE30" s="2"/>
      <c r="BF30" s="2">
        <f t="shared" si="5"/>
        <v>1.280281699</v>
      </c>
      <c r="BG30" s="2">
        <f t="shared" si="6"/>
        <v>0.7853886854</v>
      </c>
      <c r="BH30" s="2"/>
      <c r="BI30" s="2"/>
      <c r="BJ30" s="2"/>
      <c r="BK30" s="2">
        <f t="shared" si="7"/>
        <v>0.05452860025</v>
      </c>
      <c r="BL30" s="2">
        <f t="shared" si="8"/>
        <v>2.118125768</v>
      </c>
      <c r="BM30" s="2">
        <f t="shared" si="9"/>
        <v>2.063597168</v>
      </c>
      <c r="BN30" s="2"/>
      <c r="BO30" s="2">
        <f t="shared" si="10"/>
        <v>5.213521521</v>
      </c>
      <c r="BP30" s="2">
        <f t="shared" si="11"/>
        <v>-3.040867152</v>
      </c>
    </row>
    <row r="31" ht="13.5" customHeight="1">
      <c r="A31" s="2" t="s">
        <v>67</v>
      </c>
      <c r="B31" s="2"/>
      <c r="C31" s="2">
        <v>8.0</v>
      </c>
      <c r="D31" s="2">
        <v>24.0</v>
      </c>
      <c r="E31" s="2">
        <v>5.0</v>
      </c>
      <c r="F31" s="2">
        <v>2.0</v>
      </c>
      <c r="G31" s="2">
        <v>8.0</v>
      </c>
      <c r="H31" s="2">
        <v>57.0</v>
      </c>
      <c r="I31" s="2">
        <v>20.0</v>
      </c>
      <c r="J31" s="2">
        <v>113.0</v>
      </c>
      <c r="K31" s="2">
        <v>7.0</v>
      </c>
      <c r="L31" s="2">
        <v>36.0</v>
      </c>
      <c r="M31" s="2">
        <v>414.0</v>
      </c>
      <c r="N31" s="2">
        <v>207.0</v>
      </c>
      <c r="O31" s="2">
        <v>92.0</v>
      </c>
      <c r="P31" s="2">
        <v>60.0</v>
      </c>
      <c r="Q31" s="2">
        <v>45.0</v>
      </c>
      <c r="R31" s="2">
        <v>452.0</v>
      </c>
      <c r="S31" s="2">
        <v>405.0</v>
      </c>
      <c r="T31" s="2">
        <v>962.0</v>
      </c>
      <c r="U31" s="2">
        <v>220.0</v>
      </c>
      <c r="V31" s="2">
        <v>257.0</v>
      </c>
      <c r="W31" s="2">
        <v>12.0</v>
      </c>
      <c r="X31" s="2">
        <v>111.0</v>
      </c>
      <c r="Y31" s="2">
        <v>466.0</v>
      </c>
      <c r="Z31" s="2">
        <v>215.0</v>
      </c>
      <c r="AA31" s="2">
        <v>71.0</v>
      </c>
      <c r="AB31" s="2"/>
      <c r="AC31" s="2">
        <f t="shared" ref="AC31:BA31" si="31">C31*1000/C7</f>
        <v>1.605780811</v>
      </c>
      <c r="AD31" s="2">
        <f t="shared" si="31"/>
        <v>0.9943240668</v>
      </c>
      <c r="AE31" s="2">
        <f t="shared" si="31"/>
        <v>1.248127808</v>
      </c>
      <c r="AF31" s="2">
        <f t="shared" si="31"/>
        <v>0.570450656</v>
      </c>
      <c r="AG31" s="2">
        <f t="shared" si="31"/>
        <v>1.056245049</v>
      </c>
      <c r="AH31" s="2">
        <f t="shared" si="31"/>
        <v>3.108130214</v>
      </c>
      <c r="AI31" s="2">
        <f t="shared" si="31"/>
        <v>1.773206845</v>
      </c>
      <c r="AJ31" s="2">
        <f t="shared" si="31"/>
        <v>2.97870097</v>
      </c>
      <c r="AK31" s="2">
        <f t="shared" si="31"/>
        <v>0.4477707414</v>
      </c>
      <c r="AL31" s="2">
        <f t="shared" si="31"/>
        <v>3.678724709</v>
      </c>
      <c r="AM31" s="2">
        <f t="shared" si="31"/>
        <v>3.497448721</v>
      </c>
      <c r="AN31" s="2">
        <f t="shared" si="31"/>
        <v>1.981221466</v>
      </c>
      <c r="AO31" s="2">
        <f t="shared" si="31"/>
        <v>2.146122982</v>
      </c>
      <c r="AP31" s="2">
        <f t="shared" si="31"/>
        <v>1.760253477</v>
      </c>
      <c r="AQ31" s="2">
        <f t="shared" si="31"/>
        <v>0.8255214544</v>
      </c>
      <c r="AR31" s="2">
        <f t="shared" si="31"/>
        <v>0.9592611143</v>
      </c>
      <c r="AS31" s="2">
        <f t="shared" si="31"/>
        <v>1.006621331</v>
      </c>
      <c r="AT31" s="2">
        <f t="shared" si="31"/>
        <v>0.9476693442</v>
      </c>
      <c r="AU31" s="2">
        <f t="shared" si="31"/>
        <v>1.943583084</v>
      </c>
      <c r="AV31" s="2">
        <f t="shared" si="31"/>
        <v>1.152652446</v>
      </c>
      <c r="AW31" s="2">
        <f t="shared" si="31"/>
        <v>1.584576786</v>
      </c>
      <c r="AX31" s="2">
        <f t="shared" si="31"/>
        <v>0.942083107</v>
      </c>
      <c r="AY31" s="2">
        <f t="shared" si="31"/>
        <v>1.146238934</v>
      </c>
      <c r="AZ31" s="2">
        <f t="shared" si="31"/>
        <v>0.6657851465</v>
      </c>
      <c r="BA31" s="2">
        <f t="shared" si="31"/>
        <v>0.8191898097</v>
      </c>
      <c r="BB31" s="2"/>
      <c r="BC31" s="2">
        <f t="shared" si="3"/>
        <v>1.553587643</v>
      </c>
      <c r="BD31" s="2">
        <f t="shared" si="4"/>
        <v>0.8931659277</v>
      </c>
      <c r="BE31" s="2"/>
      <c r="BF31" s="2">
        <f t="shared" si="5"/>
        <v>1.06054009</v>
      </c>
      <c r="BG31" s="2">
        <f t="shared" si="6"/>
        <v>0.3950748336</v>
      </c>
      <c r="BH31" s="2"/>
      <c r="BI31" s="2"/>
      <c r="BJ31" s="2"/>
      <c r="BK31" s="2">
        <f t="shared" si="7"/>
        <v>0.9476693442</v>
      </c>
      <c r="BL31" s="2">
        <f t="shared" si="8"/>
        <v>1.943583084</v>
      </c>
      <c r="BM31" s="2">
        <f t="shared" si="9"/>
        <v>0.9959137396</v>
      </c>
      <c r="BN31" s="2"/>
      <c r="BO31" s="2">
        <f t="shared" si="10"/>
        <v>3.437453693</v>
      </c>
      <c r="BP31" s="2">
        <f t="shared" si="11"/>
        <v>-0.5462012652</v>
      </c>
    </row>
    <row r="32" ht="13.5" customHeight="1">
      <c r="A32" s="2" t="s">
        <v>68</v>
      </c>
      <c r="B32" s="2"/>
      <c r="C32" s="2">
        <v>20.0</v>
      </c>
      <c r="D32" s="2">
        <v>181.0</v>
      </c>
      <c r="E32" s="2">
        <v>49.0</v>
      </c>
      <c r="F32" s="2">
        <v>10.0</v>
      </c>
      <c r="G32" s="2">
        <v>64.0</v>
      </c>
      <c r="H32" s="2">
        <v>153.0</v>
      </c>
      <c r="I32" s="2">
        <v>77.0</v>
      </c>
      <c r="J32" s="2">
        <v>305.0</v>
      </c>
      <c r="K32" s="2">
        <v>105.0</v>
      </c>
      <c r="L32" s="2">
        <v>45.0</v>
      </c>
      <c r="M32" s="2">
        <v>1029.0</v>
      </c>
      <c r="N32" s="2">
        <v>1056.0</v>
      </c>
      <c r="O32" s="2">
        <v>243.0</v>
      </c>
      <c r="P32" s="2">
        <v>420.0</v>
      </c>
      <c r="Q32" s="2">
        <v>176.0</v>
      </c>
      <c r="R32" s="2">
        <v>1180.0</v>
      </c>
      <c r="S32" s="2">
        <v>999.0</v>
      </c>
      <c r="T32" s="2">
        <v>2855.0</v>
      </c>
      <c r="U32" s="2">
        <v>482.0</v>
      </c>
      <c r="V32" s="2">
        <v>460.0</v>
      </c>
      <c r="W32" s="2">
        <v>25.0</v>
      </c>
      <c r="X32" s="2">
        <v>473.0</v>
      </c>
      <c r="Y32" s="2">
        <v>1478.0</v>
      </c>
      <c r="Z32" s="2">
        <v>862.0</v>
      </c>
      <c r="AA32" s="2">
        <v>187.0</v>
      </c>
      <c r="AB32" s="2"/>
      <c r="AC32" s="2">
        <f t="shared" ref="AC32:BA32" si="32">C32*1000/C7</f>
        <v>4.014452027</v>
      </c>
      <c r="AD32" s="2">
        <f t="shared" si="32"/>
        <v>7.49886067</v>
      </c>
      <c r="AE32" s="2">
        <f t="shared" si="32"/>
        <v>12.23165252</v>
      </c>
      <c r="AF32" s="2">
        <f t="shared" si="32"/>
        <v>2.85225328</v>
      </c>
      <c r="AG32" s="2">
        <f t="shared" si="32"/>
        <v>8.449960391</v>
      </c>
      <c r="AH32" s="2">
        <f t="shared" si="32"/>
        <v>8.342875838</v>
      </c>
      <c r="AI32" s="2">
        <f t="shared" si="32"/>
        <v>6.826846352</v>
      </c>
      <c r="AJ32" s="2">
        <f t="shared" si="32"/>
        <v>8.039856601</v>
      </c>
      <c r="AK32" s="2">
        <f t="shared" si="32"/>
        <v>6.716561121</v>
      </c>
      <c r="AL32" s="2">
        <f t="shared" si="32"/>
        <v>4.598405886</v>
      </c>
      <c r="AM32" s="2">
        <f t="shared" si="32"/>
        <v>8.69293414</v>
      </c>
      <c r="AN32" s="2">
        <f t="shared" si="32"/>
        <v>10.10710081</v>
      </c>
      <c r="AO32" s="2">
        <f t="shared" si="32"/>
        <v>5.668563964</v>
      </c>
      <c r="AP32" s="2">
        <f t="shared" si="32"/>
        <v>12.32177434</v>
      </c>
      <c r="AQ32" s="2">
        <f t="shared" si="32"/>
        <v>3.228706133</v>
      </c>
      <c r="AR32" s="2">
        <f t="shared" si="32"/>
        <v>2.504265741</v>
      </c>
      <c r="AS32" s="2">
        <f t="shared" si="32"/>
        <v>2.482999284</v>
      </c>
      <c r="AT32" s="2">
        <f t="shared" si="32"/>
        <v>2.812469831</v>
      </c>
      <c r="AU32" s="2">
        <f t="shared" si="32"/>
        <v>4.258213847</v>
      </c>
      <c r="AV32" s="2">
        <f t="shared" si="32"/>
        <v>2.063113328</v>
      </c>
      <c r="AW32" s="2">
        <f t="shared" si="32"/>
        <v>3.301201637</v>
      </c>
      <c r="AX32" s="2">
        <f t="shared" si="32"/>
        <v>4.014462249</v>
      </c>
      <c r="AY32" s="2">
        <f t="shared" si="32"/>
        <v>3.635496019</v>
      </c>
      <c r="AZ32" s="2">
        <f t="shared" si="32"/>
        <v>2.669333936</v>
      </c>
      <c r="BA32" s="2">
        <f t="shared" si="32"/>
        <v>2.157584428</v>
      </c>
      <c r="BB32" s="2"/>
      <c r="BC32" s="2">
        <f t="shared" si="3"/>
        <v>5.579597775</v>
      </c>
      <c r="BD32" s="2">
        <f t="shared" si="4"/>
        <v>3.079988236</v>
      </c>
      <c r="BE32" s="2"/>
      <c r="BF32" s="2">
        <f t="shared" si="5"/>
        <v>0.7425459555</v>
      </c>
      <c r="BG32" s="2">
        <f t="shared" si="6"/>
        <v>-0.4200073757</v>
      </c>
      <c r="BH32" s="2"/>
      <c r="BI32" s="2"/>
      <c r="BJ32" s="2"/>
      <c r="BK32" s="2">
        <f t="shared" si="7"/>
        <v>2.85225328</v>
      </c>
      <c r="BL32" s="2">
        <f t="shared" si="8"/>
        <v>8.039856601</v>
      </c>
      <c r="BM32" s="2">
        <f t="shared" si="9"/>
        <v>5.18760332</v>
      </c>
      <c r="BN32" s="2"/>
      <c r="BO32" s="2">
        <f t="shared" si="10"/>
        <v>15.82126158</v>
      </c>
      <c r="BP32" s="2">
        <f t="shared" si="11"/>
        <v>-4.929151701</v>
      </c>
    </row>
    <row r="33" ht="13.5" customHeight="1">
      <c r="A33" s="4" t="s">
        <v>69</v>
      </c>
      <c r="B33" s="2"/>
      <c r="C33" s="2">
        <v>9.0</v>
      </c>
      <c r="D33" s="2">
        <v>17.0</v>
      </c>
      <c r="E33" s="2">
        <v>17.0</v>
      </c>
      <c r="F33" s="2">
        <v>2.0</v>
      </c>
      <c r="G33" s="2">
        <v>10.0</v>
      </c>
      <c r="H33" s="2">
        <v>6.0</v>
      </c>
      <c r="I33" s="2">
        <v>3.0</v>
      </c>
      <c r="J33" s="2">
        <v>24.0</v>
      </c>
      <c r="K33" s="2">
        <v>8.0</v>
      </c>
      <c r="L33" s="2">
        <v>1.0</v>
      </c>
      <c r="M33" s="2">
        <v>42.0</v>
      </c>
      <c r="N33" s="2">
        <v>22.0</v>
      </c>
      <c r="O33" s="2">
        <v>18.0</v>
      </c>
      <c r="P33" s="2">
        <v>3.0</v>
      </c>
      <c r="Q33" s="2">
        <v>12.0</v>
      </c>
      <c r="R33" s="2">
        <v>182.0</v>
      </c>
      <c r="S33" s="2">
        <v>231.0</v>
      </c>
      <c r="T33" s="2">
        <v>468.0</v>
      </c>
      <c r="U33" s="2">
        <v>16.0</v>
      </c>
      <c r="V33" s="2">
        <v>55.0</v>
      </c>
      <c r="W33" s="2">
        <v>4.0</v>
      </c>
      <c r="X33" s="2">
        <v>39.0</v>
      </c>
      <c r="Y33" s="2">
        <v>422.0</v>
      </c>
      <c r="Z33" s="2">
        <v>126.0</v>
      </c>
      <c r="AA33" s="2">
        <v>22.0</v>
      </c>
      <c r="AB33" s="2"/>
      <c r="AC33" s="4">
        <f t="shared" ref="AC33:BA33" si="33">C33*1000/C7</f>
        <v>1.806503412</v>
      </c>
      <c r="AD33" s="2">
        <f t="shared" si="33"/>
        <v>0.7043128806</v>
      </c>
      <c r="AE33" s="4">
        <f t="shared" si="33"/>
        <v>4.243634548</v>
      </c>
      <c r="AF33" s="2">
        <f t="shared" si="33"/>
        <v>0.570450656</v>
      </c>
      <c r="AG33" s="4">
        <f t="shared" si="33"/>
        <v>1.320306311</v>
      </c>
      <c r="AH33" s="2">
        <f t="shared" si="33"/>
        <v>0.3271716015</v>
      </c>
      <c r="AI33" s="2">
        <f t="shared" si="33"/>
        <v>0.2659810267</v>
      </c>
      <c r="AJ33" s="2">
        <f t="shared" si="33"/>
        <v>0.6326444538</v>
      </c>
      <c r="AK33" s="2">
        <f t="shared" si="33"/>
        <v>0.5117379901</v>
      </c>
      <c r="AL33" s="2">
        <f t="shared" si="33"/>
        <v>0.1021867975</v>
      </c>
      <c r="AM33" s="2">
        <f t="shared" si="33"/>
        <v>0.3548136384</v>
      </c>
      <c r="AN33" s="2">
        <f t="shared" si="33"/>
        <v>0.2105646003</v>
      </c>
      <c r="AO33" s="2">
        <f t="shared" si="33"/>
        <v>0.4198936269</v>
      </c>
      <c r="AP33" s="2">
        <f t="shared" si="33"/>
        <v>0.08801267383</v>
      </c>
      <c r="AQ33" s="2">
        <f t="shared" si="33"/>
        <v>0.2201390545</v>
      </c>
      <c r="AR33" s="2">
        <f t="shared" si="33"/>
        <v>0.3862511566</v>
      </c>
      <c r="AS33" s="2">
        <f t="shared" si="33"/>
        <v>0.5741469816</v>
      </c>
      <c r="AT33" s="2">
        <f t="shared" si="33"/>
        <v>0.4610283296</v>
      </c>
      <c r="AU33" s="2">
        <f t="shared" si="33"/>
        <v>0.141351497</v>
      </c>
      <c r="AV33" s="2">
        <f t="shared" si="33"/>
        <v>0.2466765935</v>
      </c>
      <c r="AW33" s="2">
        <f t="shared" si="33"/>
        <v>0.528192262</v>
      </c>
      <c r="AX33" s="2">
        <f t="shared" si="33"/>
        <v>0.3310021727</v>
      </c>
      <c r="AY33" s="2">
        <f t="shared" si="33"/>
        <v>1.038010365</v>
      </c>
      <c r="AZ33" s="2">
        <f t="shared" si="33"/>
        <v>0.3901810626</v>
      </c>
      <c r="BA33" s="2">
        <f t="shared" si="33"/>
        <v>0.2538334622</v>
      </c>
      <c r="BB33" s="2"/>
      <c r="BC33" s="2">
        <f t="shared" si="3"/>
        <v>0.6451610862</v>
      </c>
      <c r="BD33" s="2">
        <f t="shared" si="4"/>
        <v>0.8279792</v>
      </c>
      <c r="BE33" s="2"/>
      <c r="BF33" s="5">
        <f t="shared" si="5"/>
        <v>3.353653905</v>
      </c>
      <c r="BG33" s="2">
        <f t="shared" si="6"/>
        <v>14.44392737</v>
      </c>
      <c r="BH33" s="2">
        <v>45.27</v>
      </c>
      <c r="BI33" s="6" t="s">
        <v>48</v>
      </c>
      <c r="BJ33" s="2"/>
      <c r="BK33" s="2">
        <f t="shared" si="7"/>
        <v>0.2538334622</v>
      </c>
      <c r="BL33" s="2">
        <f t="shared" si="8"/>
        <v>0.5741469816</v>
      </c>
      <c r="BM33" s="2">
        <f t="shared" si="9"/>
        <v>0.3203135195</v>
      </c>
      <c r="BN33" s="2"/>
      <c r="BO33" s="5">
        <f t="shared" si="10"/>
        <v>1.054617261</v>
      </c>
      <c r="BP33" s="2">
        <f t="shared" si="11"/>
        <v>-0.226636817</v>
      </c>
    </row>
    <row r="34" ht="13.5" customHeight="1">
      <c r="A34" s="2" t="s">
        <v>70</v>
      </c>
      <c r="B34" s="2"/>
      <c r="C34" s="2">
        <v>12.0</v>
      </c>
      <c r="D34" s="2">
        <v>39.0</v>
      </c>
      <c r="E34" s="2">
        <v>10.0</v>
      </c>
      <c r="F34" s="2">
        <v>2.0</v>
      </c>
      <c r="G34" s="2">
        <v>9.0</v>
      </c>
      <c r="H34" s="2">
        <v>67.0</v>
      </c>
      <c r="I34" s="2">
        <v>40.0</v>
      </c>
      <c r="J34" s="2">
        <v>146.0</v>
      </c>
      <c r="K34" s="2">
        <v>17.0</v>
      </c>
      <c r="L34" s="2">
        <v>37.0</v>
      </c>
      <c r="M34" s="2">
        <v>796.0</v>
      </c>
      <c r="N34" s="2">
        <v>494.0</v>
      </c>
      <c r="O34" s="2">
        <v>207.0</v>
      </c>
      <c r="P34" s="2">
        <v>157.0</v>
      </c>
      <c r="Q34" s="2">
        <v>100.0</v>
      </c>
      <c r="R34" s="2">
        <v>1591.0</v>
      </c>
      <c r="S34" s="2">
        <v>711.0</v>
      </c>
      <c r="T34" s="2">
        <v>2106.0</v>
      </c>
      <c r="U34" s="2">
        <v>559.0</v>
      </c>
      <c r="V34" s="2">
        <v>805.0</v>
      </c>
      <c r="W34" s="2">
        <v>13.0</v>
      </c>
      <c r="X34" s="2">
        <v>197.0</v>
      </c>
      <c r="Y34" s="2">
        <v>1696.0</v>
      </c>
      <c r="Z34" s="2">
        <v>482.0</v>
      </c>
      <c r="AA34" s="2">
        <v>161.0</v>
      </c>
      <c r="AB34" s="2"/>
      <c r="AC34" s="2">
        <f t="shared" ref="AC34:BA34" si="34">C34*1000/C7</f>
        <v>2.408671216</v>
      </c>
      <c r="AD34" s="2">
        <f t="shared" si="34"/>
        <v>1.615776609</v>
      </c>
      <c r="AE34" s="2">
        <f t="shared" si="34"/>
        <v>2.496255617</v>
      </c>
      <c r="AF34" s="2">
        <f t="shared" si="34"/>
        <v>0.570450656</v>
      </c>
      <c r="AG34" s="2">
        <f t="shared" si="34"/>
        <v>1.18827568</v>
      </c>
      <c r="AH34" s="2">
        <f t="shared" si="34"/>
        <v>3.653416217</v>
      </c>
      <c r="AI34" s="2">
        <f t="shared" si="34"/>
        <v>3.546413689</v>
      </c>
      <c r="AJ34" s="2">
        <f t="shared" si="34"/>
        <v>3.848587094</v>
      </c>
      <c r="AK34" s="2">
        <f t="shared" si="34"/>
        <v>1.087443229</v>
      </c>
      <c r="AL34" s="2">
        <f t="shared" si="34"/>
        <v>3.780911506</v>
      </c>
      <c r="AM34" s="2">
        <f t="shared" si="34"/>
        <v>6.724563241</v>
      </c>
      <c r="AN34" s="2">
        <f t="shared" si="34"/>
        <v>4.728132388</v>
      </c>
      <c r="AO34" s="2">
        <f t="shared" si="34"/>
        <v>4.82877671</v>
      </c>
      <c r="AP34" s="2">
        <f t="shared" si="34"/>
        <v>4.605996597</v>
      </c>
      <c r="AQ34" s="2">
        <f t="shared" si="34"/>
        <v>1.834492121</v>
      </c>
      <c r="AR34" s="2">
        <f t="shared" si="34"/>
        <v>3.376514232</v>
      </c>
      <c r="AS34" s="2">
        <f t="shared" si="34"/>
        <v>1.767179671</v>
      </c>
      <c r="AT34" s="2">
        <f t="shared" si="34"/>
        <v>2.074627483</v>
      </c>
      <c r="AU34" s="2">
        <f t="shared" si="34"/>
        <v>4.938467926</v>
      </c>
      <c r="AV34" s="2">
        <f t="shared" si="34"/>
        <v>3.610448323</v>
      </c>
      <c r="AW34" s="2">
        <f t="shared" si="34"/>
        <v>1.716624851</v>
      </c>
      <c r="AX34" s="2">
        <f t="shared" si="34"/>
        <v>1.671985334</v>
      </c>
      <c r="AY34" s="2">
        <f t="shared" si="34"/>
        <v>4.171719383</v>
      </c>
      <c r="AZ34" s="2">
        <f t="shared" si="34"/>
        <v>1.492597398</v>
      </c>
      <c r="BA34" s="2">
        <f t="shared" si="34"/>
        <v>1.857599428</v>
      </c>
      <c r="BB34" s="2"/>
      <c r="BC34" s="2">
        <f t="shared" si="3"/>
        <v>2.943837064</v>
      </c>
      <c r="BD34" s="2">
        <f t="shared" si="4"/>
        <v>1.503184079</v>
      </c>
      <c r="BE34" s="2"/>
      <c r="BF34" s="2">
        <f t="shared" si="5"/>
        <v>0.5113605948</v>
      </c>
      <c r="BG34" s="2">
        <f t="shared" si="6"/>
        <v>-0.2688231588</v>
      </c>
      <c r="BH34" s="2"/>
      <c r="BI34" s="2"/>
      <c r="BJ34" s="2"/>
      <c r="BK34" s="2">
        <f t="shared" si="7"/>
        <v>1.716624851</v>
      </c>
      <c r="BL34" s="2">
        <f t="shared" si="8"/>
        <v>3.848587094</v>
      </c>
      <c r="BM34" s="2">
        <f t="shared" si="9"/>
        <v>2.131962243</v>
      </c>
      <c r="BN34" s="2"/>
      <c r="BO34" s="2">
        <f t="shared" si="10"/>
        <v>7.046530458</v>
      </c>
      <c r="BP34" s="2">
        <f t="shared" si="11"/>
        <v>-1.481318512</v>
      </c>
    </row>
    <row r="35" ht="13.5" customHeight="1">
      <c r="A35" s="2" t="s">
        <v>71</v>
      </c>
      <c r="B35" s="2"/>
      <c r="C35" s="2">
        <v>9.0</v>
      </c>
      <c r="D35" s="2">
        <v>14.0</v>
      </c>
      <c r="E35" s="2">
        <v>4.0</v>
      </c>
      <c r="F35" s="2">
        <v>5.0</v>
      </c>
      <c r="G35" s="2">
        <v>13.0</v>
      </c>
      <c r="H35" s="2">
        <v>9.0</v>
      </c>
      <c r="I35" s="2">
        <v>10.0</v>
      </c>
      <c r="J35" s="2">
        <v>10.0</v>
      </c>
      <c r="K35" s="2">
        <v>10.0</v>
      </c>
      <c r="L35" s="2">
        <v>1.0</v>
      </c>
      <c r="M35" s="2">
        <v>5.0</v>
      </c>
      <c r="N35" s="2">
        <v>0.0</v>
      </c>
      <c r="O35" s="2">
        <v>20.0</v>
      </c>
      <c r="P35" s="2">
        <v>0.0</v>
      </c>
      <c r="Q35" s="2">
        <v>7.0</v>
      </c>
      <c r="R35" s="2">
        <v>342.0</v>
      </c>
      <c r="S35" s="2">
        <v>183.0</v>
      </c>
      <c r="T35" s="2">
        <v>859.0</v>
      </c>
      <c r="U35" s="2">
        <v>96.0</v>
      </c>
      <c r="V35" s="2">
        <v>115.0</v>
      </c>
      <c r="W35" s="2">
        <v>14.0</v>
      </c>
      <c r="X35" s="2">
        <v>145.0</v>
      </c>
      <c r="Y35" s="2">
        <v>388.0</v>
      </c>
      <c r="Z35" s="2">
        <v>260.0</v>
      </c>
      <c r="AA35" s="2">
        <v>93.0</v>
      </c>
      <c r="AB35" s="2"/>
      <c r="AC35" s="2">
        <f t="shared" ref="AC35:AC87" si="35">C35*1000/$C$7</f>
        <v>1.806503412</v>
      </c>
      <c r="AD35" s="2">
        <f t="shared" ref="AD35:AD87" si="36">D35*1000/$D$7</f>
        <v>0.5800223723</v>
      </c>
      <c r="AE35" s="2">
        <f t="shared" ref="AE35:AE87" si="37">E35*1000/$E$7</f>
        <v>0.9985022466</v>
      </c>
      <c r="AF35" s="2">
        <f t="shared" ref="AF35:AF87" si="38">F35*1000/$F$7</f>
        <v>1.42612664</v>
      </c>
      <c r="AG35" s="2">
        <f t="shared" ref="AG35:AG87" si="39">G35*1000/$G$7</f>
        <v>1.716398204</v>
      </c>
      <c r="AH35" s="2">
        <f t="shared" ref="AH35:AH87" si="40">H35*1000/$H$7</f>
        <v>0.4907574023</v>
      </c>
      <c r="AI35" s="2">
        <f t="shared" ref="AI35:AI87" si="41">I35*1000/$I$7</f>
        <v>0.8866034223</v>
      </c>
      <c r="AJ35" s="2">
        <f t="shared" ref="AJ35:AJ87" si="42">J35*1000/$J$7</f>
        <v>0.2636018558</v>
      </c>
      <c r="AK35" s="2">
        <f t="shared" ref="AK35:AK87" si="43">K35*1000/$K$7</f>
        <v>0.6396724877</v>
      </c>
      <c r="AL35" s="2">
        <f t="shared" ref="AL35:AL87" si="44">L35*1000/$L$7</f>
        <v>0.1021867975</v>
      </c>
      <c r="AM35" s="2">
        <f t="shared" ref="AM35:AM87" si="45">M35*1000/$M$7</f>
        <v>0.04223971885</v>
      </c>
      <c r="AN35" s="2">
        <f t="shared" ref="AN35:AN87" si="46">N35*1000/$N$7</f>
        <v>0</v>
      </c>
      <c r="AO35" s="2">
        <f t="shared" ref="AO35:AO87" si="47">O35*1000/$O$7</f>
        <v>0.4665484744</v>
      </c>
      <c r="AP35" s="2">
        <f t="shared" ref="AP35:AP87" si="48">P35*1000/$P$7</f>
        <v>0</v>
      </c>
      <c r="AQ35" s="2">
        <f t="shared" ref="AQ35:AQ87" si="49">Q35*1000/$Q$7</f>
        <v>0.1284144485</v>
      </c>
      <c r="AR35" s="2">
        <f t="shared" ref="AR35:AR87" si="50">R35*1000/$R$7</f>
        <v>0.725812613</v>
      </c>
      <c r="AS35" s="2">
        <f t="shared" ref="AS35:AS87" si="51">S35*1000/$S$7</f>
        <v>0.4548437127</v>
      </c>
      <c r="AT35" s="2">
        <f t="shared" ref="AT35:AT87" si="52">T35*1000/$T$7</f>
        <v>0.8462037075</v>
      </c>
      <c r="AU35" s="2">
        <f t="shared" ref="AU35:AU87" si="53">U35*1000/$U$7</f>
        <v>0.848108982</v>
      </c>
      <c r="AV35" s="2">
        <f t="shared" ref="AV35:AV87" si="54">V35*1000/$V$7</f>
        <v>0.5157783319</v>
      </c>
      <c r="AW35" s="2">
        <f t="shared" ref="AW35:AW87" si="55">W35*1000/$W$7</f>
        <v>1.848672917</v>
      </c>
      <c r="AX35" s="2">
        <f t="shared" ref="AX35:AX87" si="56">X35*1000/$X$7</f>
        <v>1.230649104</v>
      </c>
      <c r="AY35" s="2">
        <f t="shared" ref="AY35:AY87" si="57">Y35*1000/$Y$7</f>
        <v>0.9543791985</v>
      </c>
      <c r="AZ35" s="2">
        <f t="shared" ref="AZ35:AZ87" si="58">Z35*1000/$Z$7</f>
        <v>0.805135526</v>
      </c>
      <c r="BA35" s="2">
        <f t="shared" ref="BA35:BA75" si="59">AA35*1000/$AA$7</f>
        <v>1.073023272</v>
      </c>
      <c r="BB35" s="2"/>
      <c r="BC35" s="2">
        <f t="shared" si="3"/>
        <v>0.7540073939</v>
      </c>
      <c r="BD35" s="2">
        <f t="shared" si="4"/>
        <v>0.5364006734</v>
      </c>
      <c r="BE35" s="2"/>
      <c r="BF35" s="2">
        <f t="shared" si="5"/>
        <v>0.4907164619</v>
      </c>
      <c r="BG35" s="2">
        <f t="shared" si="6"/>
        <v>-0.3695598035</v>
      </c>
      <c r="BH35" s="2"/>
      <c r="BI35" s="2"/>
      <c r="BJ35" s="2"/>
      <c r="BK35" s="2">
        <f t="shared" si="7"/>
        <v>0.4548437127</v>
      </c>
      <c r="BL35" s="2">
        <f t="shared" si="8"/>
        <v>0.9985022466</v>
      </c>
      <c r="BM35" s="2">
        <f t="shared" si="9"/>
        <v>0.5436585339</v>
      </c>
      <c r="BN35" s="2"/>
      <c r="BO35" s="2">
        <f t="shared" si="10"/>
        <v>1.813990047</v>
      </c>
      <c r="BP35" s="2">
        <f t="shared" si="11"/>
        <v>-0.3606440882</v>
      </c>
    </row>
    <row r="36" ht="13.5" customHeight="1">
      <c r="A36" s="4" t="s">
        <v>72</v>
      </c>
      <c r="B36" s="2"/>
      <c r="C36" s="2">
        <v>7.0</v>
      </c>
      <c r="D36" s="2">
        <v>27.0</v>
      </c>
      <c r="E36" s="2">
        <v>2.0</v>
      </c>
      <c r="F36" s="2">
        <v>5.0</v>
      </c>
      <c r="G36" s="2">
        <v>5.0</v>
      </c>
      <c r="H36" s="2">
        <v>5.0</v>
      </c>
      <c r="I36" s="2">
        <v>5.0</v>
      </c>
      <c r="J36" s="2">
        <v>10.0</v>
      </c>
      <c r="K36" s="2">
        <v>12.0</v>
      </c>
      <c r="L36" s="2">
        <v>2.0</v>
      </c>
      <c r="M36" s="2">
        <v>33.0</v>
      </c>
      <c r="N36" s="2">
        <v>4.0</v>
      </c>
      <c r="O36" s="2">
        <v>8.0</v>
      </c>
      <c r="P36" s="2">
        <v>4.0</v>
      </c>
      <c r="Q36" s="2">
        <v>39.0</v>
      </c>
      <c r="R36" s="2">
        <v>29.0</v>
      </c>
      <c r="S36" s="2">
        <v>93.0</v>
      </c>
      <c r="T36" s="2">
        <v>89.0</v>
      </c>
      <c r="U36" s="2">
        <v>0.0</v>
      </c>
      <c r="V36" s="2">
        <v>81.0</v>
      </c>
      <c r="W36" s="2">
        <v>0.0</v>
      </c>
      <c r="X36" s="2">
        <v>20.0</v>
      </c>
      <c r="Y36" s="2">
        <v>79.0</v>
      </c>
      <c r="Z36" s="2">
        <v>31.0</v>
      </c>
      <c r="AA36" s="2">
        <v>20.0</v>
      </c>
      <c r="AB36" s="2"/>
      <c r="AC36" s="4">
        <f t="shared" si="35"/>
        <v>1.40505821</v>
      </c>
      <c r="AD36" s="4">
        <f t="shared" si="36"/>
        <v>1.118614575</v>
      </c>
      <c r="AE36" s="2">
        <f t="shared" si="37"/>
        <v>0.4992511233</v>
      </c>
      <c r="AF36" s="4">
        <f t="shared" si="38"/>
        <v>1.42612664</v>
      </c>
      <c r="AG36" s="2">
        <f t="shared" si="39"/>
        <v>0.6601531555</v>
      </c>
      <c r="AH36" s="2">
        <f t="shared" si="40"/>
        <v>0.2726430013</v>
      </c>
      <c r="AI36" s="2">
        <f t="shared" si="41"/>
        <v>0.4433017111</v>
      </c>
      <c r="AJ36" s="2">
        <f t="shared" si="42"/>
        <v>0.2636018558</v>
      </c>
      <c r="AK36" s="2">
        <f t="shared" si="43"/>
        <v>0.7676069852</v>
      </c>
      <c r="AL36" s="2">
        <f t="shared" si="44"/>
        <v>0.2043735949</v>
      </c>
      <c r="AM36" s="2">
        <f t="shared" si="45"/>
        <v>0.2787821444</v>
      </c>
      <c r="AN36" s="2">
        <f t="shared" si="46"/>
        <v>0.03828447277</v>
      </c>
      <c r="AO36" s="2">
        <f t="shared" si="47"/>
        <v>0.1866193898</v>
      </c>
      <c r="AP36" s="2">
        <f t="shared" si="48"/>
        <v>0.1173502318</v>
      </c>
      <c r="AQ36" s="2">
        <f t="shared" si="49"/>
        <v>0.7154519271</v>
      </c>
      <c r="AR36" s="2">
        <f t="shared" si="50"/>
        <v>0.06154551397</v>
      </c>
      <c r="AS36" s="2">
        <f t="shared" si="51"/>
        <v>0.2311500835</v>
      </c>
      <c r="AT36" s="2">
        <f t="shared" si="52"/>
        <v>0.08767419089</v>
      </c>
      <c r="AU36" s="2">
        <f t="shared" si="53"/>
        <v>0</v>
      </c>
      <c r="AV36" s="2">
        <f t="shared" si="54"/>
        <v>0.3632873468</v>
      </c>
      <c r="AW36" s="2">
        <f t="shared" si="55"/>
        <v>0</v>
      </c>
      <c r="AX36" s="2">
        <f t="shared" si="56"/>
        <v>0.169744704</v>
      </c>
      <c r="AY36" s="2">
        <f t="shared" si="57"/>
        <v>0.194319476</v>
      </c>
      <c r="AZ36" s="2">
        <f t="shared" si="58"/>
        <v>0.0959969281</v>
      </c>
      <c r="BA36" s="2">
        <f t="shared" si="59"/>
        <v>0.2307576929</v>
      </c>
      <c r="BB36" s="2"/>
      <c r="BC36" s="2">
        <f t="shared" si="3"/>
        <v>0.3932677982</v>
      </c>
      <c r="BD36" s="2">
        <f t="shared" si="4"/>
        <v>0.4007388086</v>
      </c>
      <c r="BE36" s="2"/>
      <c r="BF36" s="5">
        <f t="shared" si="5"/>
        <v>1.428429393</v>
      </c>
      <c r="BG36" s="2">
        <f t="shared" si="6"/>
        <v>1.569217621</v>
      </c>
      <c r="BH36" s="2">
        <v>11.18</v>
      </c>
      <c r="BI36" s="6" t="s">
        <v>48</v>
      </c>
      <c r="BJ36" s="2"/>
      <c r="BK36" s="2">
        <f t="shared" si="7"/>
        <v>0.1173502318</v>
      </c>
      <c r="BL36" s="2">
        <f t="shared" si="8"/>
        <v>0.4992511233</v>
      </c>
      <c r="BM36" s="2">
        <f t="shared" si="9"/>
        <v>0.3819008915</v>
      </c>
      <c r="BN36" s="2"/>
      <c r="BO36" s="5">
        <f t="shared" si="10"/>
        <v>1.072102461</v>
      </c>
      <c r="BP36" s="2">
        <f t="shared" si="11"/>
        <v>-0.4555011056</v>
      </c>
    </row>
    <row r="37" ht="13.5" customHeight="1">
      <c r="A37" s="2" t="s">
        <v>73</v>
      </c>
      <c r="B37" s="2"/>
      <c r="C37" s="2">
        <v>11.0</v>
      </c>
      <c r="D37" s="2">
        <v>39.0</v>
      </c>
      <c r="E37" s="2">
        <v>1.0</v>
      </c>
      <c r="F37" s="2">
        <v>1.0</v>
      </c>
      <c r="G37" s="2">
        <v>8.0</v>
      </c>
      <c r="H37" s="2">
        <v>4.0</v>
      </c>
      <c r="I37" s="2">
        <v>2.0</v>
      </c>
      <c r="J37" s="2">
        <v>15.0</v>
      </c>
      <c r="K37" s="2">
        <v>1.0</v>
      </c>
      <c r="L37" s="2">
        <v>11.0</v>
      </c>
      <c r="M37" s="2">
        <v>87.0</v>
      </c>
      <c r="N37" s="2">
        <v>90.0</v>
      </c>
      <c r="O37" s="2">
        <v>77.0</v>
      </c>
      <c r="P37" s="2">
        <v>25.0</v>
      </c>
      <c r="Q37" s="2">
        <v>28.0</v>
      </c>
      <c r="R37" s="2">
        <v>515.0</v>
      </c>
      <c r="S37" s="2">
        <v>553.0</v>
      </c>
      <c r="T37" s="2">
        <v>465.0</v>
      </c>
      <c r="U37" s="2">
        <v>85.0</v>
      </c>
      <c r="V37" s="2">
        <v>73.0</v>
      </c>
      <c r="W37" s="2">
        <v>6.0</v>
      </c>
      <c r="X37" s="2">
        <v>193.0</v>
      </c>
      <c r="Y37" s="2">
        <v>606.0</v>
      </c>
      <c r="Z37" s="2">
        <v>468.0</v>
      </c>
      <c r="AA37" s="2">
        <v>83.0</v>
      </c>
      <c r="AB37" s="2"/>
      <c r="AC37" s="2">
        <f t="shared" si="35"/>
        <v>2.207948615</v>
      </c>
      <c r="AD37" s="2">
        <f t="shared" si="36"/>
        <v>1.615776609</v>
      </c>
      <c r="AE37" s="2">
        <f t="shared" si="37"/>
        <v>0.2496255617</v>
      </c>
      <c r="AF37" s="2">
        <f t="shared" si="38"/>
        <v>0.285225328</v>
      </c>
      <c r="AG37" s="2">
        <f t="shared" si="39"/>
        <v>1.056245049</v>
      </c>
      <c r="AH37" s="2">
        <f t="shared" si="40"/>
        <v>0.218114401</v>
      </c>
      <c r="AI37" s="2">
        <f t="shared" si="41"/>
        <v>0.1773206845</v>
      </c>
      <c r="AJ37" s="2">
        <f t="shared" si="42"/>
        <v>0.3954027836</v>
      </c>
      <c r="AK37" s="2">
        <f t="shared" si="43"/>
        <v>0.06396724877</v>
      </c>
      <c r="AL37" s="2">
        <f t="shared" si="44"/>
        <v>1.124054772</v>
      </c>
      <c r="AM37" s="2">
        <f t="shared" si="45"/>
        <v>0.734971108</v>
      </c>
      <c r="AN37" s="2">
        <f t="shared" si="46"/>
        <v>0.8614006374</v>
      </c>
      <c r="AO37" s="2">
        <f t="shared" si="47"/>
        <v>1.796211626</v>
      </c>
      <c r="AP37" s="2">
        <f t="shared" si="48"/>
        <v>0.7334389485</v>
      </c>
      <c r="AQ37" s="2">
        <f t="shared" si="49"/>
        <v>0.5136577938</v>
      </c>
      <c r="AR37" s="2">
        <f t="shared" si="50"/>
        <v>1.092963438</v>
      </c>
      <c r="AS37" s="2">
        <f t="shared" si="51"/>
        <v>1.374473077</v>
      </c>
      <c r="AT37" s="2">
        <f t="shared" si="52"/>
        <v>0.4580730198</v>
      </c>
      <c r="AU37" s="2">
        <f t="shared" si="53"/>
        <v>0.7509298278</v>
      </c>
      <c r="AV37" s="2">
        <f t="shared" si="54"/>
        <v>0.327407115</v>
      </c>
      <c r="AW37" s="2">
        <f t="shared" si="55"/>
        <v>0.792288393</v>
      </c>
      <c r="AX37" s="2">
        <f t="shared" si="56"/>
        <v>1.638036393</v>
      </c>
      <c r="AY37" s="2">
        <f t="shared" si="57"/>
        <v>1.490602563</v>
      </c>
      <c r="AZ37" s="2">
        <f t="shared" si="58"/>
        <v>1.449243947</v>
      </c>
      <c r="BA37" s="2">
        <f t="shared" si="59"/>
        <v>0.9576444255</v>
      </c>
      <c r="BB37" s="2"/>
      <c r="BC37" s="2">
        <f t="shared" si="3"/>
        <v>0.8946009346</v>
      </c>
      <c r="BD37" s="2">
        <f t="shared" si="4"/>
        <v>0.5679949364</v>
      </c>
      <c r="BE37" s="2"/>
      <c r="BF37" s="2">
        <f t="shared" si="5"/>
        <v>0.4578545168</v>
      </c>
      <c r="BG37" s="2">
        <f t="shared" si="6"/>
        <v>-0.5824238181</v>
      </c>
      <c r="BH37" s="2"/>
      <c r="BI37" s="2"/>
      <c r="BJ37" s="2"/>
      <c r="BK37" s="2">
        <f t="shared" si="7"/>
        <v>0.3954027836</v>
      </c>
      <c r="BL37" s="2">
        <f t="shared" si="8"/>
        <v>1.374473077</v>
      </c>
      <c r="BM37" s="2">
        <f t="shared" si="9"/>
        <v>0.9790702936</v>
      </c>
      <c r="BN37" s="2"/>
      <c r="BO37" s="2">
        <f t="shared" si="10"/>
        <v>2.843078518</v>
      </c>
      <c r="BP37" s="2">
        <f t="shared" si="11"/>
        <v>-1.073202657</v>
      </c>
    </row>
    <row r="38" ht="13.5" customHeight="1">
      <c r="A38" s="2" t="s">
        <v>74</v>
      </c>
      <c r="B38" s="2"/>
      <c r="C38" s="2">
        <v>11.0</v>
      </c>
      <c r="D38" s="2">
        <v>105.0</v>
      </c>
      <c r="E38" s="2">
        <v>9.0</v>
      </c>
      <c r="F38" s="2">
        <v>18.0</v>
      </c>
      <c r="G38" s="2">
        <v>18.0</v>
      </c>
      <c r="H38" s="2">
        <v>180.0</v>
      </c>
      <c r="I38" s="2">
        <v>91.0</v>
      </c>
      <c r="J38" s="2">
        <v>227.0</v>
      </c>
      <c r="K38" s="2">
        <v>39.0</v>
      </c>
      <c r="L38" s="2">
        <v>20.0</v>
      </c>
      <c r="M38" s="2">
        <v>212.0</v>
      </c>
      <c r="N38" s="2">
        <v>45.0</v>
      </c>
      <c r="O38" s="2">
        <v>216.0</v>
      </c>
      <c r="P38" s="2">
        <v>33.0</v>
      </c>
      <c r="Q38" s="2">
        <v>274.0</v>
      </c>
      <c r="R38" s="2">
        <v>2608.0</v>
      </c>
      <c r="S38" s="2">
        <v>2286.0</v>
      </c>
      <c r="T38" s="2">
        <v>6563.0</v>
      </c>
      <c r="U38" s="2">
        <v>923.0</v>
      </c>
      <c r="V38" s="2">
        <v>1717.0</v>
      </c>
      <c r="W38" s="2">
        <v>54.0</v>
      </c>
      <c r="X38" s="2">
        <v>1165.0</v>
      </c>
      <c r="Y38" s="2">
        <v>1794.0</v>
      </c>
      <c r="Z38" s="2">
        <v>1155.0</v>
      </c>
      <c r="AA38" s="2">
        <v>173.0</v>
      </c>
      <c r="AB38" s="2"/>
      <c r="AC38" s="2">
        <f t="shared" si="35"/>
        <v>2.207948615</v>
      </c>
      <c r="AD38" s="2">
        <f t="shared" si="36"/>
        <v>4.350167792</v>
      </c>
      <c r="AE38" s="2">
        <f t="shared" si="37"/>
        <v>2.246630055</v>
      </c>
      <c r="AF38" s="2">
        <f t="shared" si="38"/>
        <v>5.134055904</v>
      </c>
      <c r="AG38" s="2">
        <f t="shared" si="39"/>
        <v>2.37655136</v>
      </c>
      <c r="AH38" s="2">
        <f t="shared" si="40"/>
        <v>9.815148045</v>
      </c>
      <c r="AI38" s="2">
        <f t="shared" si="41"/>
        <v>8.068091143</v>
      </c>
      <c r="AJ38" s="2">
        <f t="shared" si="42"/>
        <v>5.983762126</v>
      </c>
      <c r="AK38" s="2">
        <f t="shared" si="43"/>
        <v>2.494722702</v>
      </c>
      <c r="AL38" s="2">
        <f t="shared" si="44"/>
        <v>2.043735949</v>
      </c>
      <c r="AM38" s="2">
        <f t="shared" si="45"/>
        <v>1.790964079</v>
      </c>
      <c r="AN38" s="2">
        <f t="shared" si="46"/>
        <v>0.4307003187</v>
      </c>
      <c r="AO38" s="2">
        <f t="shared" si="47"/>
        <v>5.038723523</v>
      </c>
      <c r="AP38" s="2">
        <f t="shared" si="48"/>
        <v>0.9681394121</v>
      </c>
      <c r="AQ38" s="2">
        <f t="shared" si="49"/>
        <v>5.026508411</v>
      </c>
      <c r="AR38" s="2">
        <f t="shared" si="50"/>
        <v>5.534851739</v>
      </c>
      <c r="AS38" s="2">
        <f t="shared" si="51"/>
        <v>5.681818182</v>
      </c>
      <c r="AT38" s="2">
        <f t="shared" si="52"/>
        <v>6.46523275</v>
      </c>
      <c r="AU38" s="2">
        <f t="shared" si="53"/>
        <v>8.154214483</v>
      </c>
      <c r="AV38" s="2">
        <f t="shared" si="54"/>
        <v>7.700794747</v>
      </c>
      <c r="AW38" s="2">
        <f t="shared" si="55"/>
        <v>7.130595537</v>
      </c>
      <c r="AX38" s="2">
        <f t="shared" si="56"/>
        <v>9.887629006</v>
      </c>
      <c r="AY38" s="2">
        <f t="shared" si="57"/>
        <v>4.412773923</v>
      </c>
      <c r="AZ38" s="2">
        <f t="shared" si="58"/>
        <v>3.57665974</v>
      </c>
      <c r="BA38" s="2">
        <f t="shared" si="59"/>
        <v>1.996054043</v>
      </c>
      <c r="BB38" s="2"/>
      <c r="BC38" s="2">
        <f t="shared" si="3"/>
        <v>4.740658943</v>
      </c>
      <c r="BD38" s="2">
        <f t="shared" si="4"/>
        <v>2.660818845</v>
      </c>
      <c r="BE38" s="2"/>
      <c r="BF38" s="2">
        <f t="shared" si="5"/>
        <v>0.2846126572</v>
      </c>
      <c r="BG38" s="2">
        <f t="shared" si="6"/>
        <v>-0.8402201873</v>
      </c>
      <c r="BH38" s="2"/>
      <c r="BI38" s="2"/>
      <c r="BJ38" s="2"/>
      <c r="BK38" s="2">
        <f t="shared" si="7"/>
        <v>2.246630055</v>
      </c>
      <c r="BL38" s="2">
        <f t="shared" si="8"/>
        <v>6.46523275</v>
      </c>
      <c r="BM38" s="2">
        <f t="shared" si="9"/>
        <v>4.218602695</v>
      </c>
      <c r="BN38" s="2"/>
      <c r="BO38" s="2">
        <f t="shared" si="10"/>
        <v>12.79313679</v>
      </c>
      <c r="BP38" s="2">
        <f t="shared" si="11"/>
        <v>-4.081273988</v>
      </c>
    </row>
    <row r="39" ht="13.5" customHeight="1">
      <c r="A39" s="2" t="s">
        <v>75</v>
      </c>
      <c r="B39" s="2"/>
      <c r="C39" s="2">
        <v>13.0</v>
      </c>
      <c r="D39" s="2">
        <v>51.0</v>
      </c>
      <c r="E39" s="2">
        <v>4.0</v>
      </c>
      <c r="F39" s="2">
        <v>8.0</v>
      </c>
      <c r="G39" s="2">
        <v>22.0</v>
      </c>
      <c r="H39" s="2">
        <v>21.0</v>
      </c>
      <c r="I39" s="2">
        <v>12.0</v>
      </c>
      <c r="J39" s="2">
        <v>22.0</v>
      </c>
      <c r="K39" s="2">
        <v>11.0</v>
      </c>
      <c r="L39" s="2">
        <v>17.0</v>
      </c>
      <c r="M39" s="2">
        <v>207.0</v>
      </c>
      <c r="N39" s="2">
        <v>75.0</v>
      </c>
      <c r="O39" s="2">
        <v>302.0</v>
      </c>
      <c r="P39" s="2">
        <v>16.0</v>
      </c>
      <c r="Q39" s="2">
        <v>42.0</v>
      </c>
      <c r="R39" s="2">
        <v>2293.0</v>
      </c>
      <c r="S39" s="2">
        <v>2743.0</v>
      </c>
      <c r="T39" s="2">
        <v>3186.0</v>
      </c>
      <c r="U39" s="2">
        <v>209.0</v>
      </c>
      <c r="V39" s="2">
        <v>503.0</v>
      </c>
      <c r="W39" s="2">
        <v>34.0</v>
      </c>
      <c r="X39" s="2">
        <v>651.0</v>
      </c>
      <c r="Y39" s="2">
        <v>1467.0</v>
      </c>
      <c r="Z39" s="2">
        <v>1527.0</v>
      </c>
      <c r="AA39" s="2">
        <v>225.0</v>
      </c>
      <c r="AB39" s="2"/>
      <c r="AC39" s="2">
        <f t="shared" si="35"/>
        <v>2.609393818</v>
      </c>
      <c r="AD39" s="2">
        <f t="shared" si="36"/>
        <v>2.112938642</v>
      </c>
      <c r="AE39" s="2">
        <f t="shared" si="37"/>
        <v>0.9985022466</v>
      </c>
      <c r="AF39" s="2">
        <f t="shared" si="38"/>
        <v>2.281802624</v>
      </c>
      <c r="AG39" s="2">
        <f t="shared" si="39"/>
        <v>2.904673884</v>
      </c>
      <c r="AH39" s="2">
        <f t="shared" si="40"/>
        <v>1.145100605</v>
      </c>
      <c r="AI39" s="2">
        <f t="shared" si="41"/>
        <v>1.063924107</v>
      </c>
      <c r="AJ39" s="2">
        <f t="shared" si="42"/>
        <v>0.5799240827</v>
      </c>
      <c r="AK39" s="2">
        <f t="shared" si="43"/>
        <v>0.7036397365</v>
      </c>
      <c r="AL39" s="2">
        <f t="shared" si="44"/>
        <v>1.737175557</v>
      </c>
      <c r="AM39" s="2">
        <f t="shared" si="45"/>
        <v>1.74872436</v>
      </c>
      <c r="AN39" s="2">
        <f t="shared" si="46"/>
        <v>0.7178338645</v>
      </c>
      <c r="AO39" s="2">
        <f t="shared" si="47"/>
        <v>7.044881963</v>
      </c>
      <c r="AP39" s="2">
        <f t="shared" si="48"/>
        <v>0.4694009271</v>
      </c>
      <c r="AQ39" s="2">
        <f t="shared" si="49"/>
        <v>0.7704866908</v>
      </c>
      <c r="AR39" s="2">
        <f t="shared" si="50"/>
        <v>4.866340122</v>
      </c>
      <c r="AS39" s="2">
        <f t="shared" si="51"/>
        <v>6.817684721</v>
      </c>
      <c r="AT39" s="2">
        <f t="shared" si="52"/>
        <v>3.138539013</v>
      </c>
      <c r="AU39" s="2">
        <f t="shared" si="53"/>
        <v>1.84640393</v>
      </c>
      <c r="AV39" s="2">
        <f t="shared" si="54"/>
        <v>2.255969574</v>
      </c>
      <c r="AW39" s="2">
        <f t="shared" si="55"/>
        <v>4.489634227</v>
      </c>
      <c r="AX39" s="2">
        <f t="shared" si="56"/>
        <v>5.525190114</v>
      </c>
      <c r="AY39" s="2">
        <f t="shared" si="57"/>
        <v>3.608438877</v>
      </c>
      <c r="AZ39" s="2">
        <f t="shared" si="58"/>
        <v>4.728622878</v>
      </c>
      <c r="BA39" s="2">
        <f t="shared" si="59"/>
        <v>2.596024045</v>
      </c>
      <c r="BB39" s="2"/>
      <c r="BC39" s="2">
        <f t="shared" si="3"/>
        <v>2.670450024</v>
      </c>
      <c r="BD39" s="2">
        <f t="shared" si="4"/>
        <v>1.889522645</v>
      </c>
      <c r="BE39" s="2"/>
      <c r="BF39" s="2">
        <f t="shared" si="5"/>
        <v>0.8777241861</v>
      </c>
      <c r="BG39" s="2">
        <f t="shared" si="6"/>
        <v>0.02314751547</v>
      </c>
      <c r="BH39" s="2"/>
      <c r="BI39" s="2"/>
      <c r="BJ39" s="2"/>
      <c r="BK39" s="2">
        <f t="shared" si="7"/>
        <v>1.063924107</v>
      </c>
      <c r="BL39" s="2">
        <f t="shared" si="8"/>
        <v>3.608438877</v>
      </c>
      <c r="BM39" s="2">
        <f t="shared" si="9"/>
        <v>2.54451477</v>
      </c>
      <c r="BN39" s="2"/>
      <c r="BO39" s="2">
        <f t="shared" si="10"/>
        <v>7.425211032</v>
      </c>
      <c r="BP39" s="2">
        <f t="shared" si="11"/>
        <v>-2.752848048</v>
      </c>
    </row>
    <row r="40" ht="13.5" customHeight="1">
      <c r="A40" s="2" t="s">
        <v>76</v>
      </c>
      <c r="B40" s="2"/>
      <c r="C40" s="2">
        <v>6.0</v>
      </c>
      <c r="D40" s="2">
        <v>21.0</v>
      </c>
      <c r="E40" s="2">
        <v>1.0</v>
      </c>
      <c r="F40" s="2">
        <v>0.0</v>
      </c>
      <c r="G40" s="2">
        <v>4.0</v>
      </c>
      <c r="H40" s="2">
        <v>11.0</v>
      </c>
      <c r="I40" s="2">
        <v>5.0</v>
      </c>
      <c r="J40" s="2">
        <v>33.0</v>
      </c>
      <c r="K40" s="2">
        <v>7.0</v>
      </c>
      <c r="L40" s="2">
        <v>2.0</v>
      </c>
      <c r="M40" s="2">
        <v>49.0</v>
      </c>
      <c r="N40" s="2">
        <v>31.0</v>
      </c>
      <c r="O40" s="2">
        <v>4.0</v>
      </c>
      <c r="P40" s="2">
        <v>25.0</v>
      </c>
      <c r="Q40" s="2">
        <v>42.0</v>
      </c>
      <c r="R40" s="2">
        <v>58.0</v>
      </c>
      <c r="S40" s="2">
        <v>129.0</v>
      </c>
      <c r="T40" s="2">
        <v>123.0</v>
      </c>
      <c r="U40" s="2">
        <v>2.0</v>
      </c>
      <c r="V40" s="2">
        <v>18.0</v>
      </c>
      <c r="W40" s="2">
        <v>0.0</v>
      </c>
      <c r="X40" s="2">
        <v>37.0</v>
      </c>
      <c r="Y40" s="2">
        <v>121.0</v>
      </c>
      <c r="Z40" s="2">
        <v>66.0</v>
      </c>
      <c r="AA40" s="2">
        <v>28.0</v>
      </c>
      <c r="AB40" s="2"/>
      <c r="AC40" s="2">
        <f t="shared" si="35"/>
        <v>1.204335608</v>
      </c>
      <c r="AD40" s="2">
        <f t="shared" si="36"/>
        <v>0.8700335584</v>
      </c>
      <c r="AE40" s="2">
        <f t="shared" si="37"/>
        <v>0.2496255617</v>
      </c>
      <c r="AF40" s="2">
        <f t="shared" si="38"/>
        <v>0</v>
      </c>
      <c r="AG40" s="2">
        <f t="shared" si="39"/>
        <v>0.5281225244</v>
      </c>
      <c r="AH40" s="2">
        <f t="shared" si="40"/>
        <v>0.5998146028</v>
      </c>
      <c r="AI40" s="2">
        <f t="shared" si="41"/>
        <v>0.4433017111</v>
      </c>
      <c r="AJ40" s="2">
        <f t="shared" si="42"/>
        <v>0.869886124</v>
      </c>
      <c r="AK40" s="2">
        <f t="shared" si="43"/>
        <v>0.4477707414</v>
      </c>
      <c r="AL40" s="2">
        <f t="shared" si="44"/>
        <v>0.2043735949</v>
      </c>
      <c r="AM40" s="2">
        <f t="shared" si="45"/>
        <v>0.4139492448</v>
      </c>
      <c r="AN40" s="2">
        <f t="shared" si="46"/>
        <v>0.296704664</v>
      </c>
      <c r="AO40" s="2">
        <f t="shared" si="47"/>
        <v>0.09330969488</v>
      </c>
      <c r="AP40" s="2">
        <f t="shared" si="48"/>
        <v>0.7334389485</v>
      </c>
      <c r="AQ40" s="2">
        <f t="shared" si="49"/>
        <v>0.7704866908</v>
      </c>
      <c r="AR40" s="2">
        <f t="shared" si="50"/>
        <v>0.1230910279</v>
      </c>
      <c r="AS40" s="2">
        <f t="shared" si="51"/>
        <v>0.3206275352</v>
      </c>
      <c r="AT40" s="2">
        <f t="shared" si="52"/>
        <v>0.121167702</v>
      </c>
      <c r="AU40" s="2">
        <f t="shared" si="53"/>
        <v>0.01766893713</v>
      </c>
      <c r="AV40" s="2">
        <f t="shared" si="54"/>
        <v>0.08073052152</v>
      </c>
      <c r="AW40" s="2">
        <f t="shared" si="55"/>
        <v>0</v>
      </c>
      <c r="AX40" s="2">
        <f t="shared" si="56"/>
        <v>0.3140277023</v>
      </c>
      <c r="AY40" s="2">
        <f t="shared" si="57"/>
        <v>0.2976285645</v>
      </c>
      <c r="AZ40" s="2">
        <f t="shared" si="58"/>
        <v>0.2043805566</v>
      </c>
      <c r="BA40" s="2">
        <f t="shared" si="59"/>
        <v>0.32306077</v>
      </c>
      <c r="BB40" s="2"/>
      <c r="BC40" s="2">
        <f t="shared" si="3"/>
        <v>0.3811014635</v>
      </c>
      <c r="BD40" s="2">
        <f t="shared" si="4"/>
        <v>0.3062933959</v>
      </c>
      <c r="BE40" s="2"/>
      <c r="BF40" s="2">
        <f t="shared" si="5"/>
        <v>0.9033889607</v>
      </c>
      <c r="BG40" s="2">
        <f t="shared" si="6"/>
        <v>0.5123282498</v>
      </c>
      <c r="BH40" s="2"/>
      <c r="BI40" s="2"/>
      <c r="BJ40" s="2"/>
      <c r="BK40" s="2">
        <f t="shared" si="7"/>
        <v>0.1230910279</v>
      </c>
      <c r="BL40" s="2">
        <f t="shared" si="8"/>
        <v>0.5281225244</v>
      </c>
      <c r="BM40" s="2">
        <f t="shared" si="9"/>
        <v>0.4050314965</v>
      </c>
      <c r="BN40" s="2"/>
      <c r="BO40" s="2">
        <f t="shared" si="10"/>
        <v>1.135669769</v>
      </c>
      <c r="BP40" s="2">
        <f t="shared" si="11"/>
        <v>-0.4844562168</v>
      </c>
    </row>
    <row r="41" ht="13.5" customHeight="1">
      <c r="A41" s="2" t="s">
        <v>77</v>
      </c>
      <c r="B41" s="2"/>
      <c r="C41" s="2">
        <v>6.0</v>
      </c>
      <c r="D41" s="2">
        <v>23.0</v>
      </c>
      <c r="E41" s="2">
        <v>1.0</v>
      </c>
      <c r="F41" s="2">
        <v>2.0</v>
      </c>
      <c r="G41" s="2">
        <v>9.0</v>
      </c>
      <c r="H41" s="2">
        <v>3.0</v>
      </c>
      <c r="I41" s="2">
        <v>4.0</v>
      </c>
      <c r="J41" s="2">
        <v>17.0</v>
      </c>
      <c r="K41" s="2">
        <v>5.0</v>
      </c>
      <c r="L41" s="2">
        <v>8.0</v>
      </c>
      <c r="M41" s="2">
        <v>20.0</v>
      </c>
      <c r="N41" s="2">
        <v>15.0</v>
      </c>
      <c r="O41" s="2">
        <v>13.0</v>
      </c>
      <c r="P41" s="2">
        <v>6.0</v>
      </c>
      <c r="Q41" s="2">
        <v>14.0</v>
      </c>
      <c r="R41" s="2">
        <v>383.0</v>
      </c>
      <c r="S41" s="2">
        <v>655.0</v>
      </c>
      <c r="T41" s="2">
        <v>833.0</v>
      </c>
      <c r="U41" s="2">
        <v>35.0</v>
      </c>
      <c r="V41" s="2">
        <v>178.0</v>
      </c>
      <c r="W41" s="2">
        <v>8.0</v>
      </c>
      <c r="X41" s="2">
        <v>71.0</v>
      </c>
      <c r="Y41" s="2">
        <v>492.0</v>
      </c>
      <c r="Z41" s="2">
        <v>260.0</v>
      </c>
      <c r="AA41" s="2">
        <v>20.0</v>
      </c>
      <c r="AB41" s="2"/>
      <c r="AC41" s="2">
        <f t="shared" si="35"/>
        <v>1.204335608</v>
      </c>
      <c r="AD41" s="2">
        <f t="shared" si="36"/>
        <v>0.9528938973</v>
      </c>
      <c r="AE41" s="2">
        <f t="shared" si="37"/>
        <v>0.2496255617</v>
      </c>
      <c r="AF41" s="2">
        <f t="shared" si="38"/>
        <v>0.570450656</v>
      </c>
      <c r="AG41" s="2">
        <f t="shared" si="39"/>
        <v>1.18827568</v>
      </c>
      <c r="AH41" s="2">
        <f t="shared" si="40"/>
        <v>0.1635858008</v>
      </c>
      <c r="AI41" s="2">
        <f t="shared" si="41"/>
        <v>0.3546413689</v>
      </c>
      <c r="AJ41" s="2">
        <f t="shared" si="42"/>
        <v>0.4481231548</v>
      </c>
      <c r="AK41" s="2">
        <f t="shared" si="43"/>
        <v>0.3198362438</v>
      </c>
      <c r="AL41" s="2">
        <f t="shared" si="44"/>
        <v>0.8174943797</v>
      </c>
      <c r="AM41" s="2">
        <f t="shared" si="45"/>
        <v>0.1689588754</v>
      </c>
      <c r="AN41" s="2">
        <f t="shared" si="46"/>
        <v>0.1435667729</v>
      </c>
      <c r="AO41" s="2">
        <f t="shared" si="47"/>
        <v>0.3032565084</v>
      </c>
      <c r="AP41" s="2">
        <f t="shared" si="48"/>
        <v>0.1760253477</v>
      </c>
      <c r="AQ41" s="2">
        <f t="shared" si="49"/>
        <v>0.2568288969</v>
      </c>
      <c r="AR41" s="2">
        <f t="shared" si="50"/>
        <v>0.8128252362</v>
      </c>
      <c r="AS41" s="2">
        <f t="shared" si="51"/>
        <v>1.627992524</v>
      </c>
      <c r="AT41" s="2">
        <f t="shared" si="52"/>
        <v>0.8205910226</v>
      </c>
      <c r="AU41" s="2">
        <f t="shared" si="53"/>
        <v>0.3092063997</v>
      </c>
      <c r="AV41" s="2">
        <f t="shared" si="54"/>
        <v>0.7983351572</v>
      </c>
      <c r="AW41" s="2">
        <f t="shared" si="55"/>
        <v>1.056384524</v>
      </c>
      <c r="AX41" s="2">
        <f t="shared" si="56"/>
        <v>0.6025936991</v>
      </c>
      <c r="AY41" s="2">
        <f t="shared" si="57"/>
        <v>1.21019218</v>
      </c>
      <c r="AZ41" s="2">
        <f t="shared" si="58"/>
        <v>0.805135526</v>
      </c>
      <c r="BA41" s="2">
        <f t="shared" si="59"/>
        <v>0.2307576929</v>
      </c>
      <c r="BB41" s="2"/>
      <c r="BC41" s="2">
        <f t="shared" si="3"/>
        <v>0.6236765085</v>
      </c>
      <c r="BD41" s="2">
        <f t="shared" si="4"/>
        <v>0.4078401869</v>
      </c>
      <c r="BE41" s="2"/>
      <c r="BF41" s="2">
        <f t="shared" si="5"/>
        <v>0.6303100406</v>
      </c>
      <c r="BG41" s="2">
        <f t="shared" si="6"/>
        <v>-0.417137575</v>
      </c>
      <c r="BH41" s="2"/>
      <c r="BI41" s="2"/>
      <c r="BJ41" s="2"/>
      <c r="BK41" s="2">
        <f t="shared" si="7"/>
        <v>0.2568288969</v>
      </c>
      <c r="BL41" s="2">
        <f t="shared" si="8"/>
        <v>0.8205910226</v>
      </c>
      <c r="BM41" s="2">
        <f t="shared" si="9"/>
        <v>0.5637621256</v>
      </c>
      <c r="BN41" s="2"/>
      <c r="BO41" s="2">
        <f t="shared" si="10"/>
        <v>1.666234211</v>
      </c>
      <c r="BP41" s="2">
        <f t="shared" si="11"/>
        <v>-0.5888142915</v>
      </c>
    </row>
    <row r="42" ht="13.5" customHeight="1">
      <c r="A42" s="2" t="s">
        <v>78</v>
      </c>
      <c r="B42" s="2"/>
      <c r="C42" s="2">
        <v>6.0</v>
      </c>
      <c r="D42" s="2">
        <v>25.0</v>
      </c>
      <c r="E42" s="2">
        <v>5.0</v>
      </c>
      <c r="F42" s="2">
        <v>0.0</v>
      </c>
      <c r="G42" s="2">
        <v>9.0</v>
      </c>
      <c r="H42" s="2">
        <v>17.0</v>
      </c>
      <c r="I42" s="2">
        <v>5.0</v>
      </c>
      <c r="J42" s="2">
        <v>36.0</v>
      </c>
      <c r="K42" s="2">
        <v>2.0</v>
      </c>
      <c r="L42" s="2">
        <v>17.0</v>
      </c>
      <c r="M42" s="2">
        <v>40.0</v>
      </c>
      <c r="N42" s="2">
        <v>23.0</v>
      </c>
      <c r="O42" s="2">
        <v>53.0</v>
      </c>
      <c r="P42" s="2">
        <v>9.0</v>
      </c>
      <c r="Q42" s="2">
        <v>45.0</v>
      </c>
      <c r="R42" s="2">
        <v>798.0</v>
      </c>
      <c r="S42" s="2">
        <v>237.0</v>
      </c>
      <c r="T42" s="2">
        <v>1336.0</v>
      </c>
      <c r="U42" s="2">
        <v>75.0</v>
      </c>
      <c r="V42" s="2">
        <v>273.0</v>
      </c>
      <c r="W42" s="2">
        <v>2.0</v>
      </c>
      <c r="X42" s="2">
        <v>208.0</v>
      </c>
      <c r="Y42" s="2">
        <v>675.0</v>
      </c>
      <c r="Z42" s="2">
        <v>202.0</v>
      </c>
      <c r="AA42" s="2">
        <v>87.0</v>
      </c>
      <c r="AB42" s="2"/>
      <c r="AC42" s="2">
        <f t="shared" si="35"/>
        <v>1.204335608</v>
      </c>
      <c r="AD42" s="2">
        <f t="shared" si="36"/>
        <v>1.035754236</v>
      </c>
      <c r="AE42" s="2">
        <f t="shared" si="37"/>
        <v>1.248127808</v>
      </c>
      <c r="AF42" s="2">
        <f t="shared" si="38"/>
        <v>0</v>
      </c>
      <c r="AG42" s="2">
        <f t="shared" si="39"/>
        <v>1.18827568</v>
      </c>
      <c r="AH42" s="2">
        <f t="shared" si="40"/>
        <v>0.9269862043</v>
      </c>
      <c r="AI42" s="2">
        <f t="shared" si="41"/>
        <v>0.4433017111</v>
      </c>
      <c r="AJ42" s="2">
        <f t="shared" si="42"/>
        <v>0.9489666807</v>
      </c>
      <c r="AK42" s="2">
        <f t="shared" si="43"/>
        <v>0.1279344975</v>
      </c>
      <c r="AL42" s="2">
        <f t="shared" si="44"/>
        <v>1.737175557</v>
      </c>
      <c r="AM42" s="2">
        <f t="shared" si="45"/>
        <v>0.3379177508</v>
      </c>
      <c r="AN42" s="2">
        <f t="shared" si="46"/>
        <v>0.2201357185</v>
      </c>
      <c r="AO42" s="2">
        <f t="shared" si="47"/>
        <v>1.236353457</v>
      </c>
      <c r="AP42" s="2">
        <f t="shared" si="48"/>
        <v>0.2640380215</v>
      </c>
      <c r="AQ42" s="2">
        <f t="shared" si="49"/>
        <v>0.8255214544</v>
      </c>
      <c r="AR42" s="2">
        <f t="shared" si="50"/>
        <v>1.693562764</v>
      </c>
      <c r="AS42" s="2">
        <f t="shared" si="51"/>
        <v>0.5890598902</v>
      </c>
      <c r="AT42" s="2">
        <f t="shared" si="52"/>
        <v>1.316097967</v>
      </c>
      <c r="AU42" s="2">
        <f t="shared" si="53"/>
        <v>0.6625851422</v>
      </c>
      <c r="AV42" s="2">
        <f t="shared" si="54"/>
        <v>1.22441291</v>
      </c>
      <c r="AW42" s="2">
        <f t="shared" si="55"/>
        <v>0.264096131</v>
      </c>
      <c r="AX42" s="2">
        <f t="shared" si="56"/>
        <v>1.765344921</v>
      </c>
      <c r="AY42" s="2">
        <f t="shared" si="57"/>
        <v>1.660324637</v>
      </c>
      <c r="AZ42" s="2">
        <f t="shared" si="58"/>
        <v>0.6255283702</v>
      </c>
      <c r="BA42" s="2">
        <f t="shared" si="59"/>
        <v>1.003795964</v>
      </c>
      <c r="BB42" s="2"/>
      <c r="BC42" s="2">
        <f t="shared" si="3"/>
        <v>0.9019853232</v>
      </c>
      <c r="BD42" s="2">
        <f t="shared" si="4"/>
        <v>0.5220629984</v>
      </c>
      <c r="BE42" s="2"/>
      <c r="BF42" s="2">
        <f t="shared" si="5"/>
        <v>0.005782739014</v>
      </c>
      <c r="BG42" s="2">
        <f t="shared" si="6"/>
        <v>-1.037328001</v>
      </c>
      <c r="BH42" s="2"/>
      <c r="BI42" s="2"/>
      <c r="BJ42" s="2"/>
      <c r="BK42" s="2">
        <f t="shared" si="7"/>
        <v>0.4433017111</v>
      </c>
      <c r="BL42" s="2">
        <f t="shared" si="8"/>
        <v>1.236353457</v>
      </c>
      <c r="BM42" s="2">
        <f t="shared" si="9"/>
        <v>0.793051746</v>
      </c>
      <c r="BN42" s="2"/>
      <c r="BO42" s="2">
        <f t="shared" si="10"/>
        <v>2.425931076</v>
      </c>
      <c r="BP42" s="2">
        <f t="shared" si="11"/>
        <v>-0.7462759078</v>
      </c>
    </row>
    <row r="43" ht="13.5" customHeight="1">
      <c r="A43" s="4" t="s">
        <v>79</v>
      </c>
      <c r="B43" s="2"/>
      <c r="C43" s="2">
        <v>5.0</v>
      </c>
      <c r="D43" s="2">
        <v>2.0</v>
      </c>
      <c r="E43" s="2">
        <v>2.0</v>
      </c>
      <c r="F43" s="2">
        <v>0.0</v>
      </c>
      <c r="G43" s="2">
        <v>0.0</v>
      </c>
      <c r="H43" s="2">
        <v>2.0</v>
      </c>
      <c r="I43" s="2">
        <v>0.0</v>
      </c>
      <c r="J43" s="2">
        <v>2.0</v>
      </c>
      <c r="K43" s="2">
        <v>0.0</v>
      </c>
      <c r="L43" s="2">
        <v>4.0</v>
      </c>
      <c r="M43" s="2">
        <v>38.0</v>
      </c>
      <c r="N43" s="2">
        <v>5.0</v>
      </c>
      <c r="O43" s="2">
        <v>2.0</v>
      </c>
      <c r="P43" s="2">
        <v>6.0</v>
      </c>
      <c r="Q43" s="2">
        <v>3.0</v>
      </c>
      <c r="R43" s="2">
        <v>18.0</v>
      </c>
      <c r="S43" s="2">
        <v>12.0</v>
      </c>
      <c r="T43" s="2">
        <v>21.0</v>
      </c>
      <c r="U43" s="2">
        <v>1.0</v>
      </c>
      <c r="V43" s="2">
        <v>1.0</v>
      </c>
      <c r="W43" s="2">
        <v>0.0</v>
      </c>
      <c r="X43" s="2">
        <v>0.0</v>
      </c>
      <c r="Y43" s="2">
        <v>5.0</v>
      </c>
      <c r="Z43" s="2">
        <v>1.0</v>
      </c>
      <c r="AA43" s="2">
        <v>0.0</v>
      </c>
      <c r="AB43" s="2"/>
      <c r="AC43" s="4">
        <f t="shared" si="35"/>
        <v>1.003613007</v>
      </c>
      <c r="AD43" s="2">
        <f t="shared" si="36"/>
        <v>0.0828603389</v>
      </c>
      <c r="AE43" s="4">
        <f t="shared" si="37"/>
        <v>0.4992511233</v>
      </c>
      <c r="AF43" s="2">
        <f t="shared" si="38"/>
        <v>0</v>
      </c>
      <c r="AG43" s="2">
        <f t="shared" si="39"/>
        <v>0</v>
      </c>
      <c r="AH43" s="2">
        <f t="shared" si="40"/>
        <v>0.1090572005</v>
      </c>
      <c r="AI43" s="2">
        <f t="shared" si="41"/>
        <v>0</v>
      </c>
      <c r="AJ43" s="2">
        <f t="shared" si="42"/>
        <v>0.05272037115</v>
      </c>
      <c r="AK43" s="2">
        <f t="shared" si="43"/>
        <v>0</v>
      </c>
      <c r="AL43" s="4">
        <f t="shared" si="44"/>
        <v>0.4087471899</v>
      </c>
      <c r="AM43" s="4">
        <f t="shared" si="45"/>
        <v>0.3210218633</v>
      </c>
      <c r="AN43" s="2">
        <f t="shared" si="46"/>
        <v>0.04785559097</v>
      </c>
      <c r="AO43" s="2">
        <f t="shared" si="47"/>
        <v>0.04665484744</v>
      </c>
      <c r="AP43" s="2">
        <f t="shared" si="48"/>
        <v>0.1760253477</v>
      </c>
      <c r="AQ43" s="2">
        <f t="shared" si="49"/>
        <v>0.05503476363</v>
      </c>
      <c r="AR43" s="2">
        <f t="shared" si="50"/>
        <v>0.03820066384</v>
      </c>
      <c r="AS43" s="2">
        <f t="shared" si="51"/>
        <v>0.02982581723</v>
      </c>
      <c r="AT43" s="2">
        <f t="shared" si="52"/>
        <v>0.02068716864</v>
      </c>
      <c r="AU43" s="2">
        <f t="shared" si="53"/>
        <v>0.008834468563</v>
      </c>
      <c r="AV43" s="2">
        <f t="shared" si="54"/>
        <v>0.004485028973</v>
      </c>
      <c r="AW43" s="2">
        <f t="shared" si="55"/>
        <v>0</v>
      </c>
      <c r="AX43" s="2">
        <f t="shared" si="56"/>
        <v>0</v>
      </c>
      <c r="AY43" s="2">
        <f t="shared" si="57"/>
        <v>0.01229870101</v>
      </c>
      <c r="AZ43" s="2">
        <f t="shared" si="58"/>
        <v>0.0030966751</v>
      </c>
      <c r="BA43" s="2">
        <f t="shared" si="59"/>
        <v>0</v>
      </c>
      <c r="BB43" s="2"/>
      <c r="BC43" s="2">
        <f t="shared" si="3"/>
        <v>0.1168108067</v>
      </c>
      <c r="BD43" s="2">
        <f t="shared" si="4"/>
        <v>0.2234776147</v>
      </c>
      <c r="BE43" s="2"/>
      <c r="BF43" s="5">
        <f t="shared" si="5"/>
        <v>2.74975585</v>
      </c>
      <c r="BG43" s="2">
        <f t="shared" si="6"/>
        <v>9.459851873</v>
      </c>
      <c r="BH43" s="2">
        <v>35.47</v>
      </c>
      <c r="BI43" s="6" t="s">
        <v>48</v>
      </c>
      <c r="BJ43" s="2"/>
      <c r="BK43" s="2">
        <f t="shared" si="7"/>
        <v>0</v>
      </c>
      <c r="BL43" s="2">
        <f t="shared" si="8"/>
        <v>0.0828603389</v>
      </c>
      <c r="BM43" s="2">
        <f t="shared" si="9"/>
        <v>0.0828603389</v>
      </c>
      <c r="BN43" s="2"/>
      <c r="BO43" s="5">
        <f t="shared" si="10"/>
        <v>0.2071508472</v>
      </c>
      <c r="BP43" s="2">
        <f t="shared" si="11"/>
        <v>-0.1242905083</v>
      </c>
    </row>
    <row r="44" ht="13.5" customHeight="1">
      <c r="A44" s="2" t="s">
        <v>80</v>
      </c>
      <c r="B44" s="2"/>
      <c r="C44" s="2">
        <v>4.0</v>
      </c>
      <c r="D44" s="2">
        <v>8.0</v>
      </c>
      <c r="E44" s="2">
        <v>4.0</v>
      </c>
      <c r="F44" s="2">
        <v>0.0</v>
      </c>
      <c r="G44" s="2">
        <v>8.0</v>
      </c>
      <c r="H44" s="2">
        <v>14.0</v>
      </c>
      <c r="I44" s="2">
        <v>12.0</v>
      </c>
      <c r="J44" s="2">
        <v>33.0</v>
      </c>
      <c r="K44" s="2">
        <v>12.0</v>
      </c>
      <c r="L44" s="2">
        <v>7.0</v>
      </c>
      <c r="M44" s="2">
        <v>56.0</v>
      </c>
      <c r="N44" s="2">
        <v>25.0</v>
      </c>
      <c r="O44" s="2">
        <v>14.0</v>
      </c>
      <c r="P44" s="2">
        <v>20.0</v>
      </c>
      <c r="Q44" s="2">
        <v>31.0</v>
      </c>
      <c r="R44" s="2">
        <v>172.0</v>
      </c>
      <c r="S44" s="2">
        <v>65.0</v>
      </c>
      <c r="T44" s="2">
        <v>163.0</v>
      </c>
      <c r="U44" s="2">
        <v>34.0</v>
      </c>
      <c r="V44" s="2">
        <v>49.0</v>
      </c>
      <c r="W44" s="2">
        <v>0.0</v>
      </c>
      <c r="X44" s="2">
        <v>48.0</v>
      </c>
      <c r="Y44" s="2">
        <v>149.0</v>
      </c>
      <c r="Z44" s="2">
        <v>145.0</v>
      </c>
      <c r="AA44" s="2">
        <v>24.0</v>
      </c>
      <c r="AB44" s="2"/>
      <c r="AC44" s="2">
        <f t="shared" si="35"/>
        <v>0.8028904055</v>
      </c>
      <c r="AD44" s="2">
        <f t="shared" si="36"/>
        <v>0.3314413556</v>
      </c>
      <c r="AE44" s="2">
        <f t="shared" si="37"/>
        <v>0.9985022466</v>
      </c>
      <c r="AF44" s="2">
        <f t="shared" si="38"/>
        <v>0</v>
      </c>
      <c r="AG44" s="2">
        <f t="shared" si="39"/>
        <v>1.056245049</v>
      </c>
      <c r="AH44" s="2">
        <f t="shared" si="40"/>
        <v>0.7634004035</v>
      </c>
      <c r="AI44" s="2">
        <f t="shared" si="41"/>
        <v>1.063924107</v>
      </c>
      <c r="AJ44" s="2">
        <f t="shared" si="42"/>
        <v>0.869886124</v>
      </c>
      <c r="AK44" s="2">
        <f t="shared" si="43"/>
        <v>0.7676069852</v>
      </c>
      <c r="AL44" s="2">
        <f t="shared" si="44"/>
        <v>0.7153075823</v>
      </c>
      <c r="AM44" s="2">
        <f t="shared" si="45"/>
        <v>0.4730848511</v>
      </c>
      <c r="AN44" s="2">
        <f t="shared" si="46"/>
        <v>0.2392779548</v>
      </c>
      <c r="AO44" s="2">
        <f t="shared" si="47"/>
        <v>0.3265839321</v>
      </c>
      <c r="AP44" s="2">
        <f t="shared" si="48"/>
        <v>0.5867511588</v>
      </c>
      <c r="AQ44" s="2">
        <f t="shared" si="49"/>
        <v>0.5686925575</v>
      </c>
      <c r="AR44" s="2">
        <f t="shared" si="50"/>
        <v>0.3650285656</v>
      </c>
      <c r="AS44" s="2">
        <f t="shared" si="51"/>
        <v>0.16155651</v>
      </c>
      <c r="AT44" s="2">
        <f t="shared" si="52"/>
        <v>0.1605718327</v>
      </c>
      <c r="AU44" s="2">
        <f t="shared" si="53"/>
        <v>0.3003719311</v>
      </c>
      <c r="AV44" s="2">
        <f t="shared" si="54"/>
        <v>0.2197664197</v>
      </c>
      <c r="AW44" s="2">
        <f t="shared" si="55"/>
        <v>0</v>
      </c>
      <c r="AX44" s="2">
        <f t="shared" si="56"/>
        <v>0.4073872895</v>
      </c>
      <c r="AY44" s="2">
        <f t="shared" si="57"/>
        <v>0.3665012901</v>
      </c>
      <c r="AZ44" s="2">
        <f t="shared" si="58"/>
        <v>0.4490178895</v>
      </c>
      <c r="BA44" s="2">
        <f t="shared" si="59"/>
        <v>0.2769092315</v>
      </c>
      <c r="BB44" s="2"/>
      <c r="BC44" s="2">
        <f t="shared" si="3"/>
        <v>0.4908282269</v>
      </c>
      <c r="BD44" s="2">
        <f t="shared" si="4"/>
        <v>0.3081741094</v>
      </c>
      <c r="BE44" s="2"/>
      <c r="BF44" s="2">
        <f t="shared" si="5"/>
        <v>0.3621887305</v>
      </c>
      <c r="BG44" s="2">
        <f t="shared" si="6"/>
        <v>-0.8164872076</v>
      </c>
      <c r="BH44" s="2"/>
      <c r="BI44" s="2"/>
      <c r="BJ44" s="2"/>
      <c r="BK44" s="2">
        <f t="shared" si="7"/>
        <v>0.2769092315</v>
      </c>
      <c r="BL44" s="2">
        <f t="shared" si="8"/>
        <v>0.7634004035</v>
      </c>
      <c r="BM44" s="2">
        <f t="shared" si="9"/>
        <v>0.4864911721</v>
      </c>
      <c r="BN44" s="2"/>
      <c r="BO44" s="2">
        <f t="shared" si="10"/>
        <v>1.493137162</v>
      </c>
      <c r="BP44" s="2">
        <f t="shared" si="11"/>
        <v>-0.4528275266</v>
      </c>
    </row>
    <row r="45" ht="13.5" customHeight="1">
      <c r="A45" s="2" t="s">
        <v>81</v>
      </c>
      <c r="B45" s="2"/>
      <c r="C45" s="2">
        <v>4.0</v>
      </c>
      <c r="D45" s="2">
        <v>10.0</v>
      </c>
      <c r="E45" s="2">
        <v>0.0</v>
      </c>
      <c r="F45" s="2">
        <v>0.0</v>
      </c>
      <c r="G45" s="2">
        <v>5.0</v>
      </c>
      <c r="H45" s="2">
        <v>17.0</v>
      </c>
      <c r="I45" s="2">
        <v>6.0</v>
      </c>
      <c r="J45" s="2">
        <v>11.0</v>
      </c>
      <c r="K45" s="2">
        <v>18.0</v>
      </c>
      <c r="L45" s="2">
        <v>9.0</v>
      </c>
      <c r="M45" s="2">
        <v>84.0</v>
      </c>
      <c r="N45" s="2">
        <v>40.0</v>
      </c>
      <c r="O45" s="2">
        <v>8.0</v>
      </c>
      <c r="P45" s="2">
        <v>40.0</v>
      </c>
      <c r="Q45" s="2">
        <v>81.0</v>
      </c>
      <c r="R45" s="2">
        <v>90.0</v>
      </c>
      <c r="S45" s="2">
        <v>56.0</v>
      </c>
      <c r="T45" s="2">
        <v>170.0</v>
      </c>
      <c r="U45" s="2">
        <v>19.0</v>
      </c>
      <c r="V45" s="2">
        <v>39.0</v>
      </c>
      <c r="W45" s="2">
        <v>2.0</v>
      </c>
      <c r="X45" s="2">
        <v>31.0</v>
      </c>
      <c r="Y45" s="2">
        <v>46.0</v>
      </c>
      <c r="Z45" s="2">
        <v>67.0</v>
      </c>
      <c r="AA45" s="2">
        <v>29.0</v>
      </c>
      <c r="AB45" s="2"/>
      <c r="AC45" s="2">
        <f t="shared" si="35"/>
        <v>0.8028904055</v>
      </c>
      <c r="AD45" s="2">
        <f t="shared" si="36"/>
        <v>0.4143016945</v>
      </c>
      <c r="AE45" s="2">
        <f t="shared" si="37"/>
        <v>0</v>
      </c>
      <c r="AF45" s="2">
        <f t="shared" si="38"/>
        <v>0</v>
      </c>
      <c r="AG45" s="2">
        <f t="shared" si="39"/>
        <v>0.6601531555</v>
      </c>
      <c r="AH45" s="2">
        <f t="shared" si="40"/>
        <v>0.9269862043</v>
      </c>
      <c r="AI45" s="2">
        <f t="shared" si="41"/>
        <v>0.5319620534</v>
      </c>
      <c r="AJ45" s="2">
        <f t="shared" si="42"/>
        <v>0.2899620413</v>
      </c>
      <c r="AK45" s="2">
        <f t="shared" si="43"/>
        <v>1.151410478</v>
      </c>
      <c r="AL45" s="2">
        <f t="shared" si="44"/>
        <v>0.9196811772</v>
      </c>
      <c r="AM45" s="2">
        <f t="shared" si="45"/>
        <v>0.7096272767</v>
      </c>
      <c r="AN45" s="2">
        <f t="shared" si="46"/>
        <v>0.3828447277</v>
      </c>
      <c r="AO45" s="2">
        <f t="shared" si="47"/>
        <v>0.1866193898</v>
      </c>
      <c r="AP45" s="2">
        <f t="shared" si="48"/>
        <v>1.173502318</v>
      </c>
      <c r="AQ45" s="2">
        <f t="shared" si="49"/>
        <v>1.485938618</v>
      </c>
      <c r="AR45" s="2">
        <f t="shared" si="50"/>
        <v>0.1910033192</v>
      </c>
      <c r="AS45" s="2">
        <f t="shared" si="51"/>
        <v>0.1391871471</v>
      </c>
      <c r="AT45" s="2">
        <f t="shared" si="52"/>
        <v>0.1674675556</v>
      </c>
      <c r="AU45" s="2">
        <f t="shared" si="53"/>
        <v>0.1678549027</v>
      </c>
      <c r="AV45" s="2">
        <f t="shared" si="54"/>
        <v>0.17491613</v>
      </c>
      <c r="AW45" s="2">
        <f t="shared" si="55"/>
        <v>0.264096131</v>
      </c>
      <c r="AX45" s="2">
        <f t="shared" si="56"/>
        <v>0.2631042911</v>
      </c>
      <c r="AY45" s="2">
        <f t="shared" si="57"/>
        <v>0.1131480493</v>
      </c>
      <c r="AZ45" s="2">
        <f t="shared" si="58"/>
        <v>0.2074772317</v>
      </c>
      <c r="BA45" s="2">
        <f t="shared" si="59"/>
        <v>0.3345986547</v>
      </c>
      <c r="BB45" s="2"/>
      <c r="BC45" s="2">
        <f t="shared" si="3"/>
        <v>0.4663493181</v>
      </c>
      <c r="BD45" s="2">
        <f t="shared" si="4"/>
        <v>0.3966106577</v>
      </c>
      <c r="BE45" s="2"/>
      <c r="BF45" s="2">
        <f t="shared" si="5"/>
        <v>0.9878903666</v>
      </c>
      <c r="BG45" s="2">
        <f t="shared" si="6"/>
        <v>0.2169842</v>
      </c>
      <c r="BH45" s="2"/>
      <c r="BI45" s="2"/>
      <c r="BJ45" s="2"/>
      <c r="BK45" s="2">
        <f t="shared" si="7"/>
        <v>0.17491613</v>
      </c>
      <c r="BL45" s="2">
        <f t="shared" si="8"/>
        <v>0.7096272767</v>
      </c>
      <c r="BM45" s="2">
        <f t="shared" si="9"/>
        <v>0.5347111468</v>
      </c>
      <c r="BN45" s="2"/>
      <c r="BO45" s="2">
        <f t="shared" si="10"/>
        <v>1.511693997</v>
      </c>
      <c r="BP45" s="2">
        <f t="shared" si="11"/>
        <v>-0.6271505902</v>
      </c>
    </row>
    <row r="46" ht="13.5" customHeight="1">
      <c r="A46" s="2" t="s">
        <v>82</v>
      </c>
      <c r="B46" s="2"/>
      <c r="C46" s="2">
        <v>4.0</v>
      </c>
      <c r="D46" s="2">
        <v>5.0</v>
      </c>
      <c r="E46" s="2">
        <v>0.0</v>
      </c>
      <c r="F46" s="2">
        <v>0.0</v>
      </c>
      <c r="G46" s="2">
        <v>1.0</v>
      </c>
      <c r="H46" s="2">
        <v>12.0</v>
      </c>
      <c r="I46" s="2">
        <v>8.0</v>
      </c>
      <c r="J46" s="2">
        <v>14.0</v>
      </c>
      <c r="K46" s="2">
        <v>2.0</v>
      </c>
      <c r="L46" s="2">
        <v>3.0</v>
      </c>
      <c r="M46" s="2">
        <v>29.0</v>
      </c>
      <c r="N46" s="2">
        <v>16.0</v>
      </c>
      <c r="O46" s="2">
        <v>29.0</v>
      </c>
      <c r="P46" s="2">
        <v>22.0</v>
      </c>
      <c r="Q46" s="2">
        <v>22.0</v>
      </c>
      <c r="R46" s="2">
        <v>64.0</v>
      </c>
      <c r="S46" s="2">
        <v>7.0</v>
      </c>
      <c r="T46" s="2">
        <v>25.0</v>
      </c>
      <c r="U46" s="2">
        <v>6.0</v>
      </c>
      <c r="V46" s="2">
        <v>20.0</v>
      </c>
      <c r="W46" s="2">
        <v>0.0</v>
      </c>
      <c r="X46" s="2">
        <v>10.0</v>
      </c>
      <c r="Y46" s="2">
        <v>29.0</v>
      </c>
      <c r="Z46" s="2">
        <v>17.0</v>
      </c>
      <c r="AA46" s="2">
        <v>2.0</v>
      </c>
      <c r="AB46" s="2"/>
      <c r="AC46" s="2">
        <f t="shared" si="35"/>
        <v>0.8028904055</v>
      </c>
      <c r="AD46" s="2">
        <f t="shared" si="36"/>
        <v>0.2071508472</v>
      </c>
      <c r="AE46" s="2">
        <f t="shared" si="37"/>
        <v>0</v>
      </c>
      <c r="AF46" s="2">
        <f t="shared" si="38"/>
        <v>0</v>
      </c>
      <c r="AG46" s="2">
        <f t="shared" si="39"/>
        <v>0.1320306311</v>
      </c>
      <c r="AH46" s="2">
        <f t="shared" si="40"/>
        <v>0.654343203</v>
      </c>
      <c r="AI46" s="2">
        <f t="shared" si="41"/>
        <v>0.7092827378</v>
      </c>
      <c r="AJ46" s="2">
        <f t="shared" si="42"/>
        <v>0.3690425981</v>
      </c>
      <c r="AK46" s="2">
        <f t="shared" si="43"/>
        <v>0.1279344975</v>
      </c>
      <c r="AL46" s="2">
        <f t="shared" si="44"/>
        <v>0.3065603924</v>
      </c>
      <c r="AM46" s="2">
        <f t="shared" si="45"/>
        <v>0.2449903693</v>
      </c>
      <c r="AN46" s="2">
        <f t="shared" si="46"/>
        <v>0.1531378911</v>
      </c>
      <c r="AO46" s="2">
        <f t="shared" si="47"/>
        <v>0.6764952879</v>
      </c>
      <c r="AP46" s="2">
        <f t="shared" si="48"/>
        <v>0.6454262747</v>
      </c>
      <c r="AQ46" s="2">
        <f t="shared" si="49"/>
        <v>0.4035882666</v>
      </c>
      <c r="AR46" s="2">
        <f t="shared" si="50"/>
        <v>0.1358245826</v>
      </c>
      <c r="AS46" s="2">
        <f t="shared" si="51"/>
        <v>0.01739839338</v>
      </c>
      <c r="AT46" s="2">
        <f t="shared" si="52"/>
        <v>0.02462758171</v>
      </c>
      <c r="AU46" s="2">
        <f t="shared" si="53"/>
        <v>0.05300681138</v>
      </c>
      <c r="AV46" s="2">
        <f t="shared" si="54"/>
        <v>0.08970057947</v>
      </c>
      <c r="AW46" s="2">
        <f t="shared" si="55"/>
        <v>0</v>
      </c>
      <c r="AX46" s="2">
        <f t="shared" si="56"/>
        <v>0.08487235198</v>
      </c>
      <c r="AY46" s="2">
        <f t="shared" si="57"/>
        <v>0.07133246586</v>
      </c>
      <c r="AZ46" s="2">
        <f t="shared" si="58"/>
        <v>0.0526434767</v>
      </c>
      <c r="BA46" s="2">
        <f t="shared" si="59"/>
        <v>0.02307576929</v>
      </c>
      <c r="BB46" s="2"/>
      <c r="BC46" s="2">
        <f t="shared" si="3"/>
        <v>0.2394142166</v>
      </c>
      <c r="BD46" s="2">
        <f t="shared" si="4"/>
        <v>0.2542572098</v>
      </c>
      <c r="BE46" s="2"/>
      <c r="BF46" s="2">
        <f t="shared" si="5"/>
        <v>0.9979245996</v>
      </c>
      <c r="BG46" s="2">
        <f t="shared" si="6"/>
        <v>-0.284192839</v>
      </c>
      <c r="BH46" s="2"/>
      <c r="BI46" s="2"/>
      <c r="BJ46" s="2"/>
      <c r="BK46" s="2">
        <f t="shared" si="7"/>
        <v>0.0526434767</v>
      </c>
      <c r="BL46" s="2">
        <f t="shared" si="8"/>
        <v>0.3690425981</v>
      </c>
      <c r="BM46" s="2">
        <f t="shared" si="9"/>
        <v>0.3163991214</v>
      </c>
      <c r="BN46" s="2"/>
      <c r="BO46" s="2">
        <f t="shared" si="10"/>
        <v>0.8436412801</v>
      </c>
      <c r="BP46" s="2">
        <f t="shared" si="11"/>
        <v>-0.4219552053</v>
      </c>
    </row>
    <row r="47" ht="13.5" customHeight="1">
      <c r="A47" s="4" t="s">
        <v>83</v>
      </c>
      <c r="B47" s="2"/>
      <c r="C47" s="2">
        <v>4.0</v>
      </c>
      <c r="D47" s="2">
        <v>11.0</v>
      </c>
      <c r="E47" s="2">
        <v>1.0</v>
      </c>
      <c r="F47" s="2">
        <v>0.0</v>
      </c>
      <c r="G47" s="2">
        <v>2.0</v>
      </c>
      <c r="H47" s="2">
        <v>2.0</v>
      </c>
      <c r="I47" s="2">
        <v>5.0</v>
      </c>
      <c r="J47" s="2">
        <v>7.0</v>
      </c>
      <c r="K47" s="2">
        <v>1.0</v>
      </c>
      <c r="L47" s="2">
        <v>3.0</v>
      </c>
      <c r="M47" s="2">
        <v>12.0</v>
      </c>
      <c r="N47" s="2">
        <v>2.0</v>
      </c>
      <c r="O47" s="2">
        <v>6.0</v>
      </c>
      <c r="P47" s="2">
        <v>1.0</v>
      </c>
      <c r="Q47" s="2">
        <v>32.0</v>
      </c>
      <c r="R47" s="2">
        <v>315.0</v>
      </c>
      <c r="S47" s="2">
        <v>114.0</v>
      </c>
      <c r="T47" s="2">
        <v>320.0</v>
      </c>
      <c r="U47" s="2">
        <v>26.0</v>
      </c>
      <c r="V47" s="2">
        <v>51.0</v>
      </c>
      <c r="W47" s="2">
        <v>5.0</v>
      </c>
      <c r="X47" s="2">
        <v>45.0</v>
      </c>
      <c r="Y47" s="2">
        <v>103.0</v>
      </c>
      <c r="Z47" s="2">
        <v>80.0</v>
      </c>
      <c r="AA47" s="2">
        <v>17.0</v>
      </c>
      <c r="AB47" s="2"/>
      <c r="AC47" s="4">
        <f t="shared" si="35"/>
        <v>0.8028904055</v>
      </c>
      <c r="AD47" s="2">
        <f t="shared" si="36"/>
        <v>0.4557318639</v>
      </c>
      <c r="AE47" s="2">
        <f t="shared" si="37"/>
        <v>0.2496255617</v>
      </c>
      <c r="AF47" s="2">
        <f t="shared" si="38"/>
        <v>0</v>
      </c>
      <c r="AG47" s="2">
        <f t="shared" si="39"/>
        <v>0.2640612622</v>
      </c>
      <c r="AH47" s="2">
        <f t="shared" si="40"/>
        <v>0.1090572005</v>
      </c>
      <c r="AI47" s="2">
        <f t="shared" si="41"/>
        <v>0.4433017111</v>
      </c>
      <c r="AJ47" s="2">
        <f t="shared" si="42"/>
        <v>0.184521299</v>
      </c>
      <c r="AK47" s="2">
        <f t="shared" si="43"/>
        <v>0.06396724877</v>
      </c>
      <c r="AL47" s="2">
        <f t="shared" si="44"/>
        <v>0.3065603924</v>
      </c>
      <c r="AM47" s="2">
        <f t="shared" si="45"/>
        <v>0.1013753252</v>
      </c>
      <c r="AN47" s="2">
        <f t="shared" si="46"/>
        <v>0.01914223639</v>
      </c>
      <c r="AO47" s="2">
        <f t="shared" si="47"/>
        <v>0.1399645423</v>
      </c>
      <c r="AP47" s="2">
        <f t="shared" si="48"/>
        <v>0.02933755794</v>
      </c>
      <c r="AQ47" s="2">
        <f t="shared" si="49"/>
        <v>0.5870374787</v>
      </c>
      <c r="AR47" s="2">
        <f t="shared" si="50"/>
        <v>0.6685116172</v>
      </c>
      <c r="AS47" s="2">
        <f t="shared" si="51"/>
        <v>0.2833452637</v>
      </c>
      <c r="AT47" s="2">
        <f t="shared" si="52"/>
        <v>0.3152330459</v>
      </c>
      <c r="AU47" s="2">
        <f t="shared" si="53"/>
        <v>0.2296961826</v>
      </c>
      <c r="AV47" s="2">
        <f t="shared" si="54"/>
        <v>0.2287364776</v>
      </c>
      <c r="AW47" s="2">
        <f t="shared" si="55"/>
        <v>0.6602403275</v>
      </c>
      <c r="AX47" s="2">
        <f t="shared" si="56"/>
        <v>0.3819255839</v>
      </c>
      <c r="AY47" s="2">
        <f t="shared" si="57"/>
        <v>0.2533532408</v>
      </c>
      <c r="AZ47" s="2">
        <f t="shared" si="58"/>
        <v>0.247734008</v>
      </c>
      <c r="BA47" s="2">
        <f t="shared" si="59"/>
        <v>0.196144039</v>
      </c>
      <c r="BB47" s="2"/>
      <c r="BC47" s="2">
        <f t="shared" si="3"/>
        <v>0.2888597549</v>
      </c>
      <c r="BD47" s="2">
        <f t="shared" si="4"/>
        <v>0.2090038195</v>
      </c>
      <c r="BE47" s="2"/>
      <c r="BF47" s="5">
        <f t="shared" si="5"/>
        <v>0.8175716979</v>
      </c>
      <c r="BG47" s="2">
        <f t="shared" si="6"/>
        <v>0.2373344154</v>
      </c>
      <c r="BH47" s="2">
        <v>3.37</v>
      </c>
      <c r="BI47" s="7">
        <v>0.155</v>
      </c>
      <c r="BJ47" s="2"/>
      <c r="BK47" s="2">
        <f t="shared" si="7"/>
        <v>0.1399645423</v>
      </c>
      <c r="BL47" s="2">
        <f t="shared" si="8"/>
        <v>0.3819255839</v>
      </c>
      <c r="BM47" s="2">
        <f t="shared" si="9"/>
        <v>0.2419610416</v>
      </c>
      <c r="BN47" s="2"/>
      <c r="BO47" s="5">
        <f t="shared" si="10"/>
        <v>0.7448671463</v>
      </c>
      <c r="BP47" s="2">
        <f t="shared" si="11"/>
        <v>-0.2229770201</v>
      </c>
    </row>
    <row r="48" ht="13.5" customHeight="1">
      <c r="A48" s="4" t="s">
        <v>84</v>
      </c>
      <c r="B48" s="2"/>
      <c r="C48" s="2">
        <v>4.0</v>
      </c>
      <c r="D48" s="2">
        <v>1.0</v>
      </c>
      <c r="E48" s="2">
        <v>0.0</v>
      </c>
      <c r="F48" s="2">
        <v>0.0</v>
      </c>
      <c r="G48" s="2">
        <v>0.0</v>
      </c>
      <c r="H48" s="2">
        <v>4.0</v>
      </c>
      <c r="I48" s="2">
        <v>3.0</v>
      </c>
      <c r="J48" s="2">
        <v>1.0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3.0</v>
      </c>
      <c r="R48" s="2">
        <v>13.0</v>
      </c>
      <c r="S48" s="2">
        <v>17.0</v>
      </c>
      <c r="T48" s="2">
        <v>33.0</v>
      </c>
      <c r="U48" s="2">
        <v>1.0</v>
      </c>
      <c r="V48" s="2">
        <v>8.0</v>
      </c>
      <c r="W48" s="2">
        <v>0.0</v>
      </c>
      <c r="X48" s="2">
        <v>8.0</v>
      </c>
      <c r="Y48" s="2">
        <v>8.0</v>
      </c>
      <c r="Z48" s="2">
        <v>8.0</v>
      </c>
      <c r="AA48" s="2">
        <v>14.0</v>
      </c>
      <c r="AB48" s="2"/>
      <c r="AC48" s="4">
        <f t="shared" si="35"/>
        <v>0.8028904055</v>
      </c>
      <c r="AD48" s="2">
        <f t="shared" si="36"/>
        <v>0.04143016945</v>
      </c>
      <c r="AE48" s="2">
        <f t="shared" si="37"/>
        <v>0</v>
      </c>
      <c r="AF48" s="2">
        <f t="shared" si="38"/>
        <v>0</v>
      </c>
      <c r="AG48" s="2">
        <f t="shared" si="39"/>
        <v>0</v>
      </c>
      <c r="AH48" s="4">
        <f t="shared" si="40"/>
        <v>0.218114401</v>
      </c>
      <c r="AI48" s="4">
        <f t="shared" si="41"/>
        <v>0.2659810267</v>
      </c>
      <c r="AJ48" s="2">
        <f t="shared" si="42"/>
        <v>0.02636018558</v>
      </c>
      <c r="AK48" s="2">
        <f t="shared" si="43"/>
        <v>0</v>
      </c>
      <c r="AL48" s="2">
        <f t="shared" si="44"/>
        <v>0</v>
      </c>
      <c r="AM48" s="2">
        <f t="shared" si="45"/>
        <v>0</v>
      </c>
      <c r="AN48" s="2">
        <f t="shared" si="46"/>
        <v>0</v>
      </c>
      <c r="AO48" s="2">
        <f t="shared" si="47"/>
        <v>0</v>
      </c>
      <c r="AP48" s="2">
        <f t="shared" si="48"/>
        <v>0</v>
      </c>
      <c r="AQ48" s="2">
        <f t="shared" si="49"/>
        <v>0.05503476363</v>
      </c>
      <c r="AR48" s="2">
        <f t="shared" si="50"/>
        <v>0.02758936833</v>
      </c>
      <c r="AS48" s="2">
        <f t="shared" si="51"/>
        <v>0.04225324107</v>
      </c>
      <c r="AT48" s="2">
        <f t="shared" si="52"/>
        <v>0.03250840786</v>
      </c>
      <c r="AU48" s="2">
        <f t="shared" si="53"/>
        <v>0.008834468563</v>
      </c>
      <c r="AV48" s="2">
        <f t="shared" si="54"/>
        <v>0.03588023179</v>
      </c>
      <c r="AW48" s="2">
        <f t="shared" si="55"/>
        <v>0</v>
      </c>
      <c r="AX48" s="2">
        <f t="shared" si="56"/>
        <v>0.06789788159</v>
      </c>
      <c r="AY48" s="2">
        <f t="shared" si="57"/>
        <v>0.01967792162</v>
      </c>
      <c r="AZ48" s="2">
        <f t="shared" si="58"/>
        <v>0.0247734008</v>
      </c>
      <c r="BA48" s="2">
        <f t="shared" si="59"/>
        <v>0.161530385</v>
      </c>
      <c r="BB48" s="2"/>
      <c r="BC48" s="2">
        <f t="shared" si="3"/>
        <v>0.07323025034</v>
      </c>
      <c r="BD48" s="2">
        <f t="shared" si="4"/>
        <v>0.163828945</v>
      </c>
      <c r="BE48" s="2"/>
      <c r="BF48" s="5">
        <f t="shared" si="5"/>
        <v>3.5888445</v>
      </c>
      <c r="BG48" s="2">
        <f t="shared" si="6"/>
        <v>16.14622091</v>
      </c>
      <c r="BH48" s="2">
        <v>48.48</v>
      </c>
      <c r="BI48" s="6" t="s">
        <v>48</v>
      </c>
      <c r="BJ48" s="2"/>
      <c r="BK48" s="2">
        <f t="shared" si="7"/>
        <v>0</v>
      </c>
      <c r="BL48" s="2">
        <f t="shared" si="8"/>
        <v>0.04225324107</v>
      </c>
      <c r="BM48" s="2">
        <f t="shared" si="9"/>
        <v>0.04225324107</v>
      </c>
      <c r="BN48" s="2"/>
      <c r="BO48" s="5">
        <f t="shared" si="10"/>
        <v>0.1056331027</v>
      </c>
      <c r="BP48" s="2">
        <f t="shared" si="11"/>
        <v>-0.06337986161</v>
      </c>
    </row>
    <row r="49" ht="13.5" customHeight="1">
      <c r="A49" s="4" t="s">
        <v>85</v>
      </c>
      <c r="B49" s="2"/>
      <c r="C49" s="2">
        <v>4.0</v>
      </c>
      <c r="D49" s="2">
        <v>12.0</v>
      </c>
      <c r="E49" s="2">
        <v>0.0</v>
      </c>
      <c r="F49" s="2">
        <v>0.0</v>
      </c>
      <c r="G49" s="2">
        <v>0.0</v>
      </c>
      <c r="H49" s="2">
        <v>5.0</v>
      </c>
      <c r="I49" s="2">
        <v>4.0</v>
      </c>
      <c r="J49" s="2">
        <v>3.0</v>
      </c>
      <c r="K49" s="2">
        <v>0.0</v>
      </c>
      <c r="L49" s="2">
        <v>1.0</v>
      </c>
      <c r="M49" s="2">
        <v>6.0</v>
      </c>
      <c r="N49" s="2">
        <v>2.0</v>
      </c>
      <c r="O49" s="2">
        <v>6.0</v>
      </c>
      <c r="P49" s="2">
        <v>0.0</v>
      </c>
      <c r="Q49" s="2">
        <v>5.0</v>
      </c>
      <c r="R49" s="2">
        <v>17.0</v>
      </c>
      <c r="S49" s="2">
        <v>55.0</v>
      </c>
      <c r="T49" s="2">
        <v>44.0</v>
      </c>
      <c r="U49" s="2">
        <v>5.0</v>
      </c>
      <c r="V49" s="2">
        <v>2.0</v>
      </c>
      <c r="W49" s="2">
        <v>0.0</v>
      </c>
      <c r="X49" s="2">
        <v>21.0</v>
      </c>
      <c r="Y49" s="2">
        <v>19.0</v>
      </c>
      <c r="Z49" s="2">
        <v>14.0</v>
      </c>
      <c r="AA49" s="2">
        <v>12.0</v>
      </c>
      <c r="AB49" s="2"/>
      <c r="AC49" s="4">
        <f t="shared" si="35"/>
        <v>0.8028904055</v>
      </c>
      <c r="AD49" s="4">
        <f t="shared" si="36"/>
        <v>0.4971620334</v>
      </c>
      <c r="AE49" s="2">
        <f t="shared" si="37"/>
        <v>0</v>
      </c>
      <c r="AF49" s="2">
        <f t="shared" si="38"/>
        <v>0</v>
      </c>
      <c r="AG49" s="2">
        <f t="shared" si="39"/>
        <v>0</v>
      </c>
      <c r="AH49" s="2">
        <f t="shared" si="40"/>
        <v>0.2726430013</v>
      </c>
      <c r="AI49" s="4">
        <f t="shared" si="41"/>
        <v>0.3546413689</v>
      </c>
      <c r="AJ49" s="2">
        <f t="shared" si="42"/>
        <v>0.07908055673</v>
      </c>
      <c r="AK49" s="2">
        <f t="shared" si="43"/>
        <v>0</v>
      </c>
      <c r="AL49" s="2">
        <f t="shared" si="44"/>
        <v>0.1021867975</v>
      </c>
      <c r="AM49" s="2">
        <f t="shared" si="45"/>
        <v>0.05068766262</v>
      </c>
      <c r="AN49" s="2">
        <f t="shared" si="46"/>
        <v>0.01914223639</v>
      </c>
      <c r="AO49" s="2">
        <f t="shared" si="47"/>
        <v>0.1399645423</v>
      </c>
      <c r="AP49" s="2">
        <f t="shared" si="48"/>
        <v>0</v>
      </c>
      <c r="AQ49" s="2">
        <f t="shared" si="49"/>
        <v>0.09172460604</v>
      </c>
      <c r="AR49" s="2">
        <f t="shared" si="50"/>
        <v>0.03607840474</v>
      </c>
      <c r="AS49" s="2">
        <f t="shared" si="51"/>
        <v>0.1367016623</v>
      </c>
      <c r="AT49" s="2">
        <f t="shared" si="52"/>
        <v>0.04334454381</v>
      </c>
      <c r="AU49" s="2">
        <f t="shared" si="53"/>
        <v>0.04417234281</v>
      </c>
      <c r="AV49" s="2">
        <f t="shared" si="54"/>
        <v>0.008970057947</v>
      </c>
      <c r="AW49" s="2">
        <f t="shared" si="55"/>
        <v>0</v>
      </c>
      <c r="AX49" s="2">
        <f t="shared" si="56"/>
        <v>0.1782319392</v>
      </c>
      <c r="AY49" s="2">
        <f t="shared" si="57"/>
        <v>0.04673506384</v>
      </c>
      <c r="AZ49" s="2">
        <f t="shared" si="58"/>
        <v>0.0433534514</v>
      </c>
      <c r="BA49" s="2">
        <f t="shared" si="59"/>
        <v>0.1384546157</v>
      </c>
      <c r="BB49" s="2"/>
      <c r="BC49" s="2">
        <f t="shared" si="3"/>
        <v>0.1234466117</v>
      </c>
      <c r="BD49" s="2">
        <f t="shared" si="4"/>
        <v>0.183026289</v>
      </c>
      <c r="BE49" s="2"/>
      <c r="BF49" s="5">
        <f t="shared" si="5"/>
        <v>2.378864579</v>
      </c>
      <c r="BG49" s="2">
        <f t="shared" si="6"/>
        <v>7.043250804</v>
      </c>
      <c r="BH49" s="2">
        <v>29.23</v>
      </c>
      <c r="BI49" s="6" t="s">
        <v>48</v>
      </c>
      <c r="BJ49" s="2"/>
      <c r="BK49" s="2">
        <f t="shared" si="7"/>
        <v>0.008970057947</v>
      </c>
      <c r="BL49" s="2">
        <f t="shared" si="8"/>
        <v>0.1384546157</v>
      </c>
      <c r="BM49" s="2">
        <f t="shared" si="9"/>
        <v>0.1294845578</v>
      </c>
      <c r="BN49" s="2"/>
      <c r="BO49" s="5">
        <f t="shared" si="10"/>
        <v>0.3326814524</v>
      </c>
      <c r="BP49" s="2">
        <f t="shared" si="11"/>
        <v>-0.1852567787</v>
      </c>
    </row>
    <row r="50" ht="13.5" customHeight="1">
      <c r="A50" s="2" t="s">
        <v>86</v>
      </c>
      <c r="B50" s="2"/>
      <c r="C50" s="2">
        <v>4.0</v>
      </c>
      <c r="D50" s="2">
        <v>15.0</v>
      </c>
      <c r="E50" s="2">
        <v>5.0</v>
      </c>
      <c r="F50" s="2">
        <v>2.0</v>
      </c>
      <c r="G50" s="2">
        <v>4.0</v>
      </c>
      <c r="H50" s="2">
        <v>10.0</v>
      </c>
      <c r="I50" s="2">
        <v>4.0</v>
      </c>
      <c r="J50" s="2">
        <v>7.0</v>
      </c>
      <c r="K50" s="2">
        <v>15.0</v>
      </c>
      <c r="L50" s="2">
        <v>9.0</v>
      </c>
      <c r="M50" s="2">
        <v>31.0</v>
      </c>
      <c r="N50" s="2">
        <v>24.0</v>
      </c>
      <c r="O50" s="2">
        <v>4.0</v>
      </c>
      <c r="P50" s="2">
        <v>21.0</v>
      </c>
      <c r="Q50" s="2">
        <v>33.0</v>
      </c>
      <c r="R50" s="2">
        <v>161.0</v>
      </c>
      <c r="S50" s="2">
        <v>119.0</v>
      </c>
      <c r="T50" s="2">
        <v>215.0</v>
      </c>
      <c r="U50" s="2">
        <v>5.0</v>
      </c>
      <c r="V50" s="2">
        <v>18.0</v>
      </c>
      <c r="W50" s="2">
        <v>3.0</v>
      </c>
      <c r="X50" s="2">
        <v>106.0</v>
      </c>
      <c r="Y50" s="2">
        <v>118.0</v>
      </c>
      <c r="Z50" s="2">
        <v>129.0</v>
      </c>
      <c r="AA50" s="2">
        <v>115.0</v>
      </c>
      <c r="AB50" s="2"/>
      <c r="AC50" s="2">
        <f t="shared" si="35"/>
        <v>0.8028904055</v>
      </c>
      <c r="AD50" s="2">
        <f t="shared" si="36"/>
        <v>0.6214525417</v>
      </c>
      <c r="AE50" s="2">
        <f t="shared" si="37"/>
        <v>1.248127808</v>
      </c>
      <c r="AF50" s="2">
        <f t="shared" si="38"/>
        <v>0.570450656</v>
      </c>
      <c r="AG50" s="2">
        <f t="shared" si="39"/>
        <v>0.5281225244</v>
      </c>
      <c r="AH50" s="2">
        <f t="shared" si="40"/>
        <v>0.5452860025</v>
      </c>
      <c r="AI50" s="2">
        <f t="shared" si="41"/>
        <v>0.3546413689</v>
      </c>
      <c r="AJ50" s="2">
        <f t="shared" si="42"/>
        <v>0.184521299</v>
      </c>
      <c r="AK50" s="2">
        <f t="shared" si="43"/>
        <v>0.9595087315</v>
      </c>
      <c r="AL50" s="2">
        <f t="shared" si="44"/>
        <v>0.9196811772</v>
      </c>
      <c r="AM50" s="2">
        <f t="shared" si="45"/>
        <v>0.2618862569</v>
      </c>
      <c r="AN50" s="2">
        <f t="shared" si="46"/>
        <v>0.2297068366</v>
      </c>
      <c r="AO50" s="2">
        <f t="shared" si="47"/>
        <v>0.09330969488</v>
      </c>
      <c r="AP50" s="2">
        <f t="shared" si="48"/>
        <v>0.6160887168</v>
      </c>
      <c r="AQ50" s="2">
        <f t="shared" si="49"/>
        <v>0.6053823999</v>
      </c>
      <c r="AR50" s="2">
        <f t="shared" si="50"/>
        <v>0.3416837155</v>
      </c>
      <c r="AS50" s="2">
        <f t="shared" si="51"/>
        <v>0.2957726875</v>
      </c>
      <c r="AT50" s="2">
        <f t="shared" si="52"/>
        <v>0.2117972027</v>
      </c>
      <c r="AU50" s="2">
        <f t="shared" si="53"/>
        <v>0.04417234281</v>
      </c>
      <c r="AV50" s="2">
        <f t="shared" si="54"/>
        <v>0.08073052152</v>
      </c>
      <c r="AW50" s="2">
        <f t="shared" si="55"/>
        <v>0.3961441965</v>
      </c>
      <c r="AX50" s="2">
        <f t="shared" si="56"/>
        <v>0.899646931</v>
      </c>
      <c r="AY50" s="2">
        <f t="shared" si="57"/>
        <v>0.2902493439</v>
      </c>
      <c r="AZ50" s="2">
        <f t="shared" si="58"/>
        <v>0.3994710879</v>
      </c>
      <c r="BA50" s="2">
        <f t="shared" si="59"/>
        <v>1.326856734</v>
      </c>
      <c r="BB50" s="2"/>
      <c r="BC50" s="2">
        <f t="shared" si="3"/>
        <v>0.5131032473</v>
      </c>
      <c r="BD50" s="2">
        <f t="shared" si="4"/>
        <v>0.3428743123</v>
      </c>
      <c r="BE50" s="2"/>
      <c r="BF50" s="2">
        <f t="shared" si="5"/>
        <v>0.7787957653</v>
      </c>
      <c r="BG50" s="2">
        <f t="shared" si="6"/>
        <v>0.07684332036</v>
      </c>
      <c r="BH50" s="2"/>
      <c r="BI50" s="2"/>
      <c r="BJ50" s="2"/>
      <c r="BK50" s="2">
        <f t="shared" si="7"/>
        <v>0.2618862569</v>
      </c>
      <c r="BL50" s="2">
        <f t="shared" si="8"/>
        <v>0.6214525417</v>
      </c>
      <c r="BM50" s="2">
        <f t="shared" si="9"/>
        <v>0.3595662849</v>
      </c>
      <c r="BN50" s="2"/>
      <c r="BO50" s="2">
        <f t="shared" si="10"/>
        <v>1.160801969</v>
      </c>
      <c r="BP50" s="2">
        <f t="shared" si="11"/>
        <v>-0.2774631704</v>
      </c>
    </row>
    <row r="51" ht="13.5" customHeight="1">
      <c r="A51" s="4" t="s">
        <v>87</v>
      </c>
      <c r="B51" s="2"/>
      <c r="C51" s="2">
        <v>4.0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1.0</v>
      </c>
      <c r="K51" s="2">
        <v>0.0</v>
      </c>
      <c r="L51" s="2">
        <v>0.0</v>
      </c>
      <c r="M51" s="2">
        <v>0.0</v>
      </c>
      <c r="N51" s="2">
        <v>1.0</v>
      </c>
      <c r="O51" s="2">
        <v>0.0</v>
      </c>
      <c r="P51" s="2">
        <v>0.0</v>
      </c>
      <c r="Q51" s="2">
        <v>0.0</v>
      </c>
      <c r="R51" s="2">
        <v>1.0</v>
      </c>
      <c r="S51" s="2">
        <v>0.0</v>
      </c>
      <c r="T51" s="2">
        <v>1.0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/>
      <c r="AC51" s="4">
        <f t="shared" si="35"/>
        <v>0.8028904055</v>
      </c>
      <c r="AD51" s="2">
        <f t="shared" si="36"/>
        <v>0</v>
      </c>
      <c r="AE51" s="2">
        <f t="shared" si="37"/>
        <v>0</v>
      </c>
      <c r="AF51" s="2">
        <f t="shared" si="38"/>
        <v>0</v>
      </c>
      <c r="AG51" s="2">
        <f t="shared" si="39"/>
        <v>0</v>
      </c>
      <c r="AH51" s="2">
        <f t="shared" si="40"/>
        <v>0</v>
      </c>
      <c r="AI51" s="2">
        <f t="shared" si="41"/>
        <v>0</v>
      </c>
      <c r="AJ51" s="4">
        <f t="shared" si="42"/>
        <v>0.02636018558</v>
      </c>
      <c r="AK51" s="2">
        <f t="shared" si="43"/>
        <v>0</v>
      </c>
      <c r="AL51" s="2">
        <f t="shared" si="44"/>
        <v>0</v>
      </c>
      <c r="AM51" s="2">
        <f t="shared" si="45"/>
        <v>0</v>
      </c>
      <c r="AN51" s="4">
        <f t="shared" si="46"/>
        <v>0.009571118194</v>
      </c>
      <c r="AO51" s="2">
        <f t="shared" si="47"/>
        <v>0</v>
      </c>
      <c r="AP51" s="2">
        <f t="shared" si="48"/>
        <v>0</v>
      </c>
      <c r="AQ51" s="2">
        <f t="shared" si="49"/>
        <v>0</v>
      </c>
      <c r="AR51" s="4">
        <f t="shared" si="50"/>
        <v>0.002122259102</v>
      </c>
      <c r="AS51" s="2">
        <f t="shared" si="51"/>
        <v>0</v>
      </c>
      <c r="AT51" s="4">
        <f t="shared" si="52"/>
        <v>0.0009851032684</v>
      </c>
      <c r="AU51" s="2">
        <f t="shared" si="53"/>
        <v>0</v>
      </c>
      <c r="AV51" s="2">
        <f t="shared" si="54"/>
        <v>0</v>
      </c>
      <c r="AW51" s="2">
        <f t="shared" si="55"/>
        <v>0</v>
      </c>
      <c r="AX51" s="2">
        <f t="shared" si="56"/>
        <v>0</v>
      </c>
      <c r="AY51" s="2">
        <f t="shared" si="57"/>
        <v>0</v>
      </c>
      <c r="AZ51" s="2">
        <f t="shared" si="58"/>
        <v>0</v>
      </c>
      <c r="BA51" s="2">
        <f t="shared" si="59"/>
        <v>0</v>
      </c>
      <c r="BB51" s="2"/>
      <c r="BC51" s="2">
        <f t="shared" si="3"/>
        <v>0.03367716286</v>
      </c>
      <c r="BD51" s="2">
        <f t="shared" si="4"/>
        <v>0.1571077542</v>
      </c>
      <c r="BE51" s="2"/>
      <c r="BF51" s="5">
        <f t="shared" si="5"/>
        <v>4.685982419</v>
      </c>
      <c r="BG51" s="2">
        <f t="shared" si="6"/>
        <v>24.93318572</v>
      </c>
      <c r="BH51" s="2">
        <v>61.97</v>
      </c>
      <c r="BI51" s="6" t="s">
        <v>48</v>
      </c>
      <c r="BJ51" s="2"/>
      <c r="BK51" s="2">
        <f t="shared" si="7"/>
        <v>0</v>
      </c>
      <c r="BL51" s="2">
        <f t="shared" si="8"/>
        <v>0</v>
      </c>
      <c r="BM51" s="2">
        <f t="shared" si="9"/>
        <v>0</v>
      </c>
      <c r="BN51" s="2"/>
      <c r="BO51" s="5">
        <f t="shared" si="10"/>
        <v>0</v>
      </c>
      <c r="BP51" s="2">
        <f t="shared" si="11"/>
        <v>0</v>
      </c>
    </row>
    <row r="52" ht="13.5" customHeight="1">
      <c r="A52" s="4" t="s">
        <v>88</v>
      </c>
      <c r="B52" s="2"/>
      <c r="C52" s="2">
        <v>4.0</v>
      </c>
      <c r="D52" s="2">
        <v>2.0</v>
      </c>
      <c r="E52" s="2">
        <v>0.0</v>
      </c>
      <c r="F52" s="2">
        <v>0.0</v>
      </c>
      <c r="G52" s="2">
        <v>1.0</v>
      </c>
      <c r="H52" s="2">
        <v>2.0</v>
      </c>
      <c r="I52" s="2">
        <v>3.0</v>
      </c>
      <c r="J52" s="2">
        <v>3.0</v>
      </c>
      <c r="K52" s="2">
        <v>2.0</v>
      </c>
      <c r="L52" s="2">
        <v>0.0</v>
      </c>
      <c r="M52" s="2">
        <v>0.0</v>
      </c>
      <c r="N52" s="2">
        <v>0.0</v>
      </c>
      <c r="O52" s="2">
        <v>5.0</v>
      </c>
      <c r="P52" s="2">
        <v>1.0</v>
      </c>
      <c r="Q52" s="2">
        <v>8.0</v>
      </c>
      <c r="R52" s="2">
        <v>41.0</v>
      </c>
      <c r="S52" s="2">
        <v>5.0</v>
      </c>
      <c r="T52" s="2">
        <v>86.0</v>
      </c>
      <c r="U52" s="2">
        <v>1.0</v>
      </c>
      <c r="V52" s="2">
        <v>27.0</v>
      </c>
      <c r="W52" s="2">
        <v>2.0</v>
      </c>
      <c r="X52" s="2">
        <v>34.0</v>
      </c>
      <c r="Y52" s="2">
        <v>24.0</v>
      </c>
      <c r="Z52" s="2">
        <v>12.0</v>
      </c>
      <c r="AA52" s="2">
        <v>23.0</v>
      </c>
      <c r="AB52" s="2"/>
      <c r="AC52" s="4">
        <f t="shared" si="35"/>
        <v>0.8028904055</v>
      </c>
      <c r="AD52" s="2">
        <f t="shared" si="36"/>
        <v>0.0828603389</v>
      </c>
      <c r="AE52" s="2">
        <f t="shared" si="37"/>
        <v>0</v>
      </c>
      <c r="AF52" s="2">
        <f t="shared" si="38"/>
        <v>0</v>
      </c>
      <c r="AG52" s="2">
        <f t="shared" si="39"/>
        <v>0.1320306311</v>
      </c>
      <c r="AH52" s="2">
        <f t="shared" si="40"/>
        <v>0.1090572005</v>
      </c>
      <c r="AI52" s="2">
        <f t="shared" si="41"/>
        <v>0.2659810267</v>
      </c>
      <c r="AJ52" s="2">
        <f t="shared" si="42"/>
        <v>0.07908055673</v>
      </c>
      <c r="AK52" s="2">
        <f t="shared" si="43"/>
        <v>0.1279344975</v>
      </c>
      <c r="AL52" s="2">
        <f t="shared" si="44"/>
        <v>0</v>
      </c>
      <c r="AM52" s="2">
        <f t="shared" si="45"/>
        <v>0</v>
      </c>
      <c r="AN52" s="2">
        <f t="shared" si="46"/>
        <v>0</v>
      </c>
      <c r="AO52" s="2">
        <f t="shared" si="47"/>
        <v>0.1166371186</v>
      </c>
      <c r="AP52" s="2">
        <f t="shared" si="48"/>
        <v>0.02933755794</v>
      </c>
      <c r="AQ52" s="2">
        <f t="shared" si="49"/>
        <v>0.1467593697</v>
      </c>
      <c r="AR52" s="2">
        <f t="shared" si="50"/>
        <v>0.0870126232</v>
      </c>
      <c r="AS52" s="2">
        <f t="shared" si="51"/>
        <v>0.01242742384</v>
      </c>
      <c r="AT52" s="2">
        <f t="shared" si="52"/>
        <v>0.08471888108</v>
      </c>
      <c r="AU52" s="2">
        <f t="shared" si="53"/>
        <v>0.008834468563</v>
      </c>
      <c r="AV52" s="2">
        <f t="shared" si="54"/>
        <v>0.1210957823</v>
      </c>
      <c r="AW52" s="2">
        <f t="shared" si="55"/>
        <v>0.264096131</v>
      </c>
      <c r="AX52" s="2">
        <f t="shared" si="56"/>
        <v>0.2885659967</v>
      </c>
      <c r="AY52" s="2">
        <f t="shared" si="57"/>
        <v>0.05903376485</v>
      </c>
      <c r="AZ52" s="2">
        <f t="shared" si="58"/>
        <v>0.0371601012</v>
      </c>
      <c r="BA52" s="2">
        <f t="shared" si="59"/>
        <v>0.2653713468</v>
      </c>
      <c r="BB52" s="2"/>
      <c r="BC52" s="2">
        <f t="shared" si="3"/>
        <v>0.1248354089</v>
      </c>
      <c r="BD52" s="2">
        <f t="shared" si="4"/>
        <v>0.1647480002</v>
      </c>
      <c r="BE52" s="2"/>
      <c r="BF52" s="5">
        <f t="shared" si="5"/>
        <v>2.769485283</v>
      </c>
      <c r="BG52" s="2">
        <f t="shared" si="6"/>
        <v>10.98051922</v>
      </c>
      <c r="BH52" s="2">
        <v>37.23</v>
      </c>
      <c r="BI52" s="6" t="s">
        <v>48</v>
      </c>
      <c r="BJ52" s="2"/>
      <c r="BK52" s="2">
        <f t="shared" si="7"/>
        <v>0.01242742384</v>
      </c>
      <c r="BL52" s="2">
        <f t="shared" si="8"/>
        <v>0.1320306311</v>
      </c>
      <c r="BM52" s="2">
        <f t="shared" si="9"/>
        <v>0.1196032073</v>
      </c>
      <c r="BN52" s="2"/>
      <c r="BO52" s="5">
        <f t="shared" si="10"/>
        <v>0.311435442</v>
      </c>
      <c r="BP52" s="2">
        <f t="shared" si="11"/>
        <v>-0.166977387</v>
      </c>
    </row>
    <row r="53" ht="13.5" customHeight="1">
      <c r="A53" s="4" t="s">
        <v>89</v>
      </c>
      <c r="B53" s="2"/>
      <c r="C53" s="2">
        <v>5.0</v>
      </c>
      <c r="D53" s="2">
        <v>26.0</v>
      </c>
      <c r="E53" s="2">
        <v>1.0</v>
      </c>
      <c r="F53" s="2">
        <v>1.0</v>
      </c>
      <c r="G53" s="2">
        <v>3.0</v>
      </c>
      <c r="H53" s="2">
        <v>0.0</v>
      </c>
      <c r="I53" s="2">
        <v>0.0</v>
      </c>
      <c r="J53" s="2">
        <v>0.0</v>
      </c>
      <c r="K53" s="2">
        <v>1.0</v>
      </c>
      <c r="L53" s="2">
        <v>1.0</v>
      </c>
      <c r="M53" s="2">
        <v>1.0</v>
      </c>
      <c r="N53" s="2">
        <v>0.0</v>
      </c>
      <c r="O53" s="2">
        <v>3.0</v>
      </c>
      <c r="P53" s="2">
        <v>0.0</v>
      </c>
      <c r="Q53" s="2">
        <v>12.0</v>
      </c>
      <c r="R53" s="2">
        <v>24.0</v>
      </c>
      <c r="S53" s="2">
        <v>72.0</v>
      </c>
      <c r="T53" s="2">
        <v>107.0</v>
      </c>
      <c r="U53" s="2">
        <v>4.0</v>
      </c>
      <c r="V53" s="2">
        <v>6.0</v>
      </c>
      <c r="W53" s="2">
        <v>4.0</v>
      </c>
      <c r="X53" s="2">
        <v>30.0</v>
      </c>
      <c r="Y53" s="2">
        <v>41.0</v>
      </c>
      <c r="Z53" s="2">
        <v>132.0</v>
      </c>
      <c r="AA53" s="2">
        <v>39.0</v>
      </c>
      <c r="AB53" s="2"/>
      <c r="AC53" s="4">
        <f t="shared" si="35"/>
        <v>1.003613007</v>
      </c>
      <c r="AD53" s="4">
        <f t="shared" si="36"/>
        <v>1.077184406</v>
      </c>
      <c r="AE53" s="2">
        <f t="shared" si="37"/>
        <v>0.2496255617</v>
      </c>
      <c r="AF53" s="2">
        <f t="shared" si="38"/>
        <v>0.285225328</v>
      </c>
      <c r="AG53" s="2">
        <f t="shared" si="39"/>
        <v>0.3960918933</v>
      </c>
      <c r="AH53" s="2">
        <f t="shared" si="40"/>
        <v>0</v>
      </c>
      <c r="AI53" s="2">
        <f t="shared" si="41"/>
        <v>0</v>
      </c>
      <c r="AJ53" s="2">
        <f t="shared" si="42"/>
        <v>0</v>
      </c>
      <c r="AK53" s="2">
        <f t="shared" si="43"/>
        <v>0.06396724877</v>
      </c>
      <c r="AL53" s="2">
        <f t="shared" si="44"/>
        <v>0.1021867975</v>
      </c>
      <c r="AM53" s="2">
        <f t="shared" si="45"/>
        <v>0.00844794377</v>
      </c>
      <c r="AN53" s="2">
        <f t="shared" si="46"/>
        <v>0</v>
      </c>
      <c r="AO53" s="2">
        <f t="shared" si="47"/>
        <v>0.06998227116</v>
      </c>
      <c r="AP53" s="2">
        <f t="shared" si="48"/>
        <v>0</v>
      </c>
      <c r="AQ53" s="2">
        <f t="shared" si="49"/>
        <v>0.2201390545</v>
      </c>
      <c r="AR53" s="2">
        <f t="shared" si="50"/>
        <v>0.05093421846</v>
      </c>
      <c r="AS53" s="2">
        <f t="shared" si="51"/>
        <v>0.1789549034</v>
      </c>
      <c r="AT53" s="2">
        <f t="shared" si="52"/>
        <v>0.1054060497</v>
      </c>
      <c r="AU53" s="2">
        <f t="shared" si="53"/>
        <v>0.03533787425</v>
      </c>
      <c r="AV53" s="2">
        <f t="shared" si="54"/>
        <v>0.02691017384</v>
      </c>
      <c r="AW53" s="2">
        <f t="shared" si="55"/>
        <v>0.528192262</v>
      </c>
      <c r="AX53" s="2">
        <f t="shared" si="56"/>
        <v>0.2546170559</v>
      </c>
      <c r="AY53" s="2">
        <f t="shared" si="57"/>
        <v>0.1008493483</v>
      </c>
      <c r="AZ53" s="2">
        <f t="shared" si="58"/>
        <v>0.4087611132</v>
      </c>
      <c r="BA53" s="2">
        <f t="shared" si="59"/>
        <v>0.4499775011</v>
      </c>
      <c r="BB53" s="2"/>
      <c r="BC53" s="2">
        <f t="shared" si="3"/>
        <v>0.2246561605</v>
      </c>
      <c r="BD53" s="2">
        <f t="shared" si="4"/>
        <v>0.2860475624</v>
      </c>
      <c r="BE53" s="2"/>
      <c r="BF53" s="5">
        <f t="shared" si="5"/>
        <v>1.782987398</v>
      </c>
      <c r="BG53" s="2">
        <f t="shared" si="6"/>
        <v>3.437557907</v>
      </c>
      <c r="BH53" s="2">
        <v>18.06</v>
      </c>
      <c r="BI53" s="6" t="s">
        <v>48</v>
      </c>
      <c r="BJ53" s="2"/>
      <c r="BK53" s="2">
        <f t="shared" si="7"/>
        <v>0.02691017384</v>
      </c>
      <c r="BL53" s="2">
        <f t="shared" si="8"/>
        <v>0.285225328</v>
      </c>
      <c r="BM53" s="2">
        <f t="shared" si="9"/>
        <v>0.2583151542</v>
      </c>
      <c r="BN53" s="2"/>
      <c r="BO53" s="5">
        <f t="shared" si="10"/>
        <v>0.6726980593</v>
      </c>
      <c r="BP53" s="2">
        <f t="shared" si="11"/>
        <v>-0.3605625574</v>
      </c>
    </row>
    <row r="54" ht="13.5" customHeight="1">
      <c r="A54" s="4" t="s">
        <v>90</v>
      </c>
      <c r="B54" s="2"/>
      <c r="C54" s="2">
        <v>4.0</v>
      </c>
      <c r="D54" s="2">
        <v>4.0</v>
      </c>
      <c r="E54" s="2">
        <v>0.0</v>
      </c>
      <c r="F54" s="2">
        <v>2.0</v>
      </c>
      <c r="G54" s="2">
        <v>0.0</v>
      </c>
      <c r="H54" s="2">
        <v>0.0</v>
      </c>
      <c r="I54" s="2">
        <v>0.0</v>
      </c>
      <c r="J54" s="2">
        <v>1.0</v>
      </c>
      <c r="K54" s="2">
        <v>0.0</v>
      </c>
      <c r="L54" s="2">
        <v>0.0</v>
      </c>
      <c r="M54" s="2">
        <v>2.0</v>
      </c>
      <c r="N54" s="2">
        <v>3.0</v>
      </c>
      <c r="O54" s="2">
        <v>1.0</v>
      </c>
      <c r="P54" s="2">
        <v>1.0</v>
      </c>
      <c r="Q54" s="2">
        <v>0.0</v>
      </c>
      <c r="R54" s="2">
        <v>0.0</v>
      </c>
      <c r="S54" s="2">
        <v>5.0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/>
      <c r="AC54" s="4">
        <f t="shared" si="35"/>
        <v>0.8028904055</v>
      </c>
      <c r="AD54" s="4">
        <f t="shared" si="36"/>
        <v>0.1657206778</v>
      </c>
      <c r="AE54" s="2">
        <f t="shared" si="37"/>
        <v>0</v>
      </c>
      <c r="AF54" s="4">
        <f t="shared" si="38"/>
        <v>0.570450656</v>
      </c>
      <c r="AG54" s="2">
        <f t="shared" si="39"/>
        <v>0</v>
      </c>
      <c r="AH54" s="2">
        <f t="shared" si="40"/>
        <v>0</v>
      </c>
      <c r="AI54" s="2">
        <f t="shared" si="41"/>
        <v>0</v>
      </c>
      <c r="AJ54" s="2">
        <f t="shared" si="42"/>
        <v>0.02636018558</v>
      </c>
      <c r="AK54" s="2">
        <f t="shared" si="43"/>
        <v>0</v>
      </c>
      <c r="AL54" s="2">
        <f t="shared" si="44"/>
        <v>0</v>
      </c>
      <c r="AM54" s="2">
        <f t="shared" si="45"/>
        <v>0.01689588754</v>
      </c>
      <c r="AN54" s="2">
        <f t="shared" si="46"/>
        <v>0.02871335458</v>
      </c>
      <c r="AO54" s="2">
        <f t="shared" si="47"/>
        <v>0.02332742372</v>
      </c>
      <c r="AP54" s="2">
        <f t="shared" si="48"/>
        <v>0.02933755794</v>
      </c>
      <c r="AQ54" s="2">
        <f t="shared" si="49"/>
        <v>0</v>
      </c>
      <c r="AR54" s="2">
        <f t="shared" si="50"/>
        <v>0</v>
      </c>
      <c r="AS54" s="2">
        <f t="shared" si="51"/>
        <v>0.01242742384</v>
      </c>
      <c r="AT54" s="2">
        <f t="shared" si="52"/>
        <v>0</v>
      </c>
      <c r="AU54" s="2">
        <f t="shared" si="53"/>
        <v>0</v>
      </c>
      <c r="AV54" s="2">
        <f t="shared" si="54"/>
        <v>0</v>
      </c>
      <c r="AW54" s="2">
        <f t="shared" si="55"/>
        <v>0</v>
      </c>
      <c r="AX54" s="2">
        <f t="shared" si="56"/>
        <v>0</v>
      </c>
      <c r="AY54" s="2">
        <f t="shared" si="57"/>
        <v>0</v>
      </c>
      <c r="AZ54" s="2">
        <f t="shared" si="58"/>
        <v>0</v>
      </c>
      <c r="BA54" s="2">
        <f t="shared" si="59"/>
        <v>0</v>
      </c>
      <c r="BB54" s="2"/>
      <c r="BC54" s="2">
        <f t="shared" si="3"/>
        <v>0.0670449429</v>
      </c>
      <c r="BD54" s="2">
        <f t="shared" si="4"/>
        <v>0.1885204262</v>
      </c>
      <c r="BE54" s="2"/>
      <c r="BF54" s="5">
        <f t="shared" si="5"/>
        <v>3.114014249</v>
      </c>
      <c r="BG54" s="2">
        <f t="shared" si="6"/>
        <v>10.56038373</v>
      </c>
      <c r="BH54" s="2">
        <v>39.79</v>
      </c>
      <c r="BI54" s="6" t="s">
        <v>48</v>
      </c>
      <c r="BJ54" s="2"/>
      <c r="BK54" s="2">
        <f t="shared" si="7"/>
        <v>0</v>
      </c>
      <c r="BL54" s="2">
        <f t="shared" si="8"/>
        <v>0.02332742372</v>
      </c>
      <c r="BM54" s="2">
        <f t="shared" si="9"/>
        <v>0.02332742372</v>
      </c>
      <c r="BN54" s="2"/>
      <c r="BO54" s="5">
        <f t="shared" si="10"/>
        <v>0.0583185593</v>
      </c>
      <c r="BP54" s="2">
        <f t="shared" si="11"/>
        <v>-0.03499113558</v>
      </c>
    </row>
    <row r="55" ht="13.5" customHeight="1">
      <c r="A55" s="2" t="s">
        <v>91</v>
      </c>
      <c r="B55" s="2"/>
      <c r="C55" s="2">
        <v>5.0</v>
      </c>
      <c r="D55" s="2">
        <v>19.0</v>
      </c>
      <c r="E55" s="2">
        <v>0.0</v>
      </c>
      <c r="F55" s="2">
        <v>0.0</v>
      </c>
      <c r="G55" s="2">
        <v>0.0</v>
      </c>
      <c r="H55" s="2">
        <v>3.0</v>
      </c>
      <c r="I55" s="2">
        <v>2.0</v>
      </c>
      <c r="J55" s="2">
        <v>8.0</v>
      </c>
      <c r="K55" s="2">
        <v>1.0</v>
      </c>
      <c r="L55" s="2">
        <v>2.0</v>
      </c>
      <c r="M55" s="2">
        <v>5.0</v>
      </c>
      <c r="N55" s="2">
        <v>1.0</v>
      </c>
      <c r="O55" s="2">
        <v>13.0</v>
      </c>
      <c r="P55" s="2">
        <v>23.0</v>
      </c>
      <c r="Q55" s="2">
        <v>27.0</v>
      </c>
      <c r="R55" s="2">
        <v>287.0</v>
      </c>
      <c r="S55" s="2">
        <v>233.0</v>
      </c>
      <c r="T55" s="2">
        <v>793.0</v>
      </c>
      <c r="U55" s="2">
        <v>39.0</v>
      </c>
      <c r="V55" s="2">
        <v>42.0</v>
      </c>
      <c r="W55" s="2">
        <v>10.0</v>
      </c>
      <c r="X55" s="2">
        <v>142.0</v>
      </c>
      <c r="Y55" s="2">
        <v>106.0</v>
      </c>
      <c r="Z55" s="2">
        <v>151.0</v>
      </c>
      <c r="AA55" s="2">
        <v>37.0</v>
      </c>
      <c r="AB55" s="2"/>
      <c r="AC55" s="2">
        <f t="shared" si="35"/>
        <v>1.003613007</v>
      </c>
      <c r="AD55" s="2">
        <f t="shared" si="36"/>
        <v>0.7871732195</v>
      </c>
      <c r="AE55" s="2">
        <f t="shared" si="37"/>
        <v>0</v>
      </c>
      <c r="AF55" s="2">
        <f t="shared" si="38"/>
        <v>0</v>
      </c>
      <c r="AG55" s="2">
        <f t="shared" si="39"/>
        <v>0</v>
      </c>
      <c r="AH55" s="2">
        <f t="shared" si="40"/>
        <v>0.1635858008</v>
      </c>
      <c r="AI55" s="2">
        <f t="shared" si="41"/>
        <v>0.1773206845</v>
      </c>
      <c r="AJ55" s="2">
        <f t="shared" si="42"/>
        <v>0.2108814846</v>
      </c>
      <c r="AK55" s="2">
        <f t="shared" si="43"/>
        <v>0.06396724877</v>
      </c>
      <c r="AL55" s="2">
        <f t="shared" si="44"/>
        <v>0.2043735949</v>
      </c>
      <c r="AM55" s="2">
        <f t="shared" si="45"/>
        <v>0.04223971885</v>
      </c>
      <c r="AN55" s="2">
        <f t="shared" si="46"/>
        <v>0.009571118194</v>
      </c>
      <c r="AO55" s="2">
        <f t="shared" si="47"/>
        <v>0.3032565084</v>
      </c>
      <c r="AP55" s="2">
        <f t="shared" si="48"/>
        <v>0.6747638327</v>
      </c>
      <c r="AQ55" s="2">
        <f t="shared" si="49"/>
        <v>0.4953128726</v>
      </c>
      <c r="AR55" s="2">
        <f t="shared" si="50"/>
        <v>0.6090883624</v>
      </c>
      <c r="AS55" s="2">
        <f t="shared" si="51"/>
        <v>0.5791179512</v>
      </c>
      <c r="AT55" s="2">
        <f t="shared" si="52"/>
        <v>0.7811868918</v>
      </c>
      <c r="AU55" s="2">
        <f t="shared" si="53"/>
        <v>0.3445442739</v>
      </c>
      <c r="AV55" s="2">
        <f t="shared" si="54"/>
        <v>0.1883712169</v>
      </c>
      <c r="AW55" s="2">
        <f t="shared" si="55"/>
        <v>1.320480655</v>
      </c>
      <c r="AX55" s="2">
        <f t="shared" si="56"/>
        <v>1.205187398</v>
      </c>
      <c r="AY55" s="2">
        <f t="shared" si="57"/>
        <v>0.2607324614</v>
      </c>
      <c r="AZ55" s="2">
        <f t="shared" si="58"/>
        <v>0.4675979401</v>
      </c>
      <c r="BA55" s="2">
        <f t="shared" si="59"/>
        <v>0.4269017318</v>
      </c>
      <c r="BB55" s="2"/>
      <c r="BC55" s="2">
        <f t="shared" si="3"/>
        <v>0.4127707189</v>
      </c>
      <c r="BD55" s="2">
        <f t="shared" si="4"/>
        <v>0.3712809509</v>
      </c>
      <c r="BE55" s="2"/>
      <c r="BF55" s="2">
        <f t="shared" si="5"/>
        <v>0.9011288257</v>
      </c>
      <c r="BG55" s="2">
        <f t="shared" si="6"/>
        <v>0.2217951861</v>
      </c>
      <c r="BH55" s="2"/>
      <c r="BI55" s="2"/>
      <c r="BJ55" s="2"/>
      <c r="BK55" s="2">
        <f t="shared" si="7"/>
        <v>0.1635858008</v>
      </c>
      <c r="BL55" s="2">
        <f t="shared" si="8"/>
        <v>0.6090883624</v>
      </c>
      <c r="BM55" s="2">
        <f t="shared" si="9"/>
        <v>0.4455025616</v>
      </c>
      <c r="BN55" s="2"/>
      <c r="BO55" s="2">
        <f t="shared" si="10"/>
        <v>1.277342205</v>
      </c>
      <c r="BP55" s="2">
        <f t="shared" si="11"/>
        <v>-0.5046680417</v>
      </c>
    </row>
    <row r="56" ht="13.5" customHeight="1">
      <c r="A56" s="2" t="s">
        <v>92</v>
      </c>
      <c r="B56" s="2"/>
      <c r="C56" s="2">
        <v>4.0</v>
      </c>
      <c r="D56" s="2">
        <v>17.0</v>
      </c>
      <c r="E56" s="2">
        <v>1.0</v>
      </c>
      <c r="F56" s="2">
        <v>5.0</v>
      </c>
      <c r="G56" s="2">
        <v>14.0</v>
      </c>
      <c r="H56" s="2">
        <v>1.0</v>
      </c>
      <c r="I56" s="2">
        <v>2.0</v>
      </c>
      <c r="J56" s="2">
        <v>23.0</v>
      </c>
      <c r="K56" s="2">
        <v>14.0</v>
      </c>
      <c r="L56" s="2">
        <v>5.0</v>
      </c>
      <c r="M56" s="2">
        <v>98.0</v>
      </c>
      <c r="N56" s="2">
        <v>45.0</v>
      </c>
      <c r="O56" s="2">
        <v>42.0</v>
      </c>
      <c r="P56" s="2">
        <v>2.0</v>
      </c>
      <c r="Q56" s="2">
        <v>20.0</v>
      </c>
      <c r="R56" s="2">
        <v>514.0</v>
      </c>
      <c r="S56" s="2">
        <v>124.0</v>
      </c>
      <c r="T56" s="2">
        <v>784.0</v>
      </c>
      <c r="U56" s="2">
        <v>379.0</v>
      </c>
      <c r="V56" s="2">
        <v>125.0</v>
      </c>
      <c r="W56" s="2">
        <v>10.0</v>
      </c>
      <c r="X56" s="2">
        <v>330.0</v>
      </c>
      <c r="Y56" s="2">
        <v>384.0</v>
      </c>
      <c r="Z56" s="2">
        <v>649.0</v>
      </c>
      <c r="AA56" s="2">
        <v>107.0</v>
      </c>
      <c r="AB56" s="2"/>
      <c r="AC56" s="2">
        <f t="shared" si="35"/>
        <v>0.8028904055</v>
      </c>
      <c r="AD56" s="2">
        <f t="shared" si="36"/>
        <v>0.7043128806</v>
      </c>
      <c r="AE56" s="2">
        <f t="shared" si="37"/>
        <v>0.2496255617</v>
      </c>
      <c r="AF56" s="2">
        <f t="shared" si="38"/>
        <v>1.42612664</v>
      </c>
      <c r="AG56" s="2">
        <f t="shared" si="39"/>
        <v>1.848428835</v>
      </c>
      <c r="AH56" s="2">
        <f t="shared" si="40"/>
        <v>0.05452860025</v>
      </c>
      <c r="AI56" s="2">
        <f t="shared" si="41"/>
        <v>0.1773206845</v>
      </c>
      <c r="AJ56" s="2">
        <f t="shared" si="42"/>
        <v>0.6062842682</v>
      </c>
      <c r="AK56" s="2">
        <f t="shared" si="43"/>
        <v>0.8955414828</v>
      </c>
      <c r="AL56" s="2">
        <f t="shared" si="44"/>
        <v>0.5109339873</v>
      </c>
      <c r="AM56" s="2">
        <f t="shared" si="45"/>
        <v>0.8278984895</v>
      </c>
      <c r="AN56" s="2">
        <f t="shared" si="46"/>
        <v>0.4307003187</v>
      </c>
      <c r="AO56" s="2">
        <f t="shared" si="47"/>
        <v>0.9797517962</v>
      </c>
      <c r="AP56" s="2">
        <f t="shared" si="48"/>
        <v>0.05867511588</v>
      </c>
      <c r="AQ56" s="2">
        <f t="shared" si="49"/>
        <v>0.3668984242</v>
      </c>
      <c r="AR56" s="2">
        <f t="shared" si="50"/>
        <v>1.090841179</v>
      </c>
      <c r="AS56" s="2">
        <f t="shared" si="51"/>
        <v>0.3082001113</v>
      </c>
      <c r="AT56" s="2">
        <f t="shared" si="52"/>
        <v>0.7723209624</v>
      </c>
      <c r="AU56" s="2">
        <f t="shared" si="53"/>
        <v>3.348263585</v>
      </c>
      <c r="AV56" s="2">
        <f t="shared" si="54"/>
        <v>0.5606286217</v>
      </c>
      <c r="AW56" s="2">
        <f t="shared" si="55"/>
        <v>1.320480655</v>
      </c>
      <c r="AX56" s="2">
        <f t="shared" si="56"/>
        <v>2.800787615</v>
      </c>
      <c r="AY56" s="2">
        <f t="shared" si="57"/>
        <v>0.9445402377</v>
      </c>
      <c r="AZ56" s="2">
        <f t="shared" si="58"/>
        <v>2.00974214</v>
      </c>
      <c r="BA56" s="2">
        <f t="shared" si="59"/>
        <v>1.234553657</v>
      </c>
      <c r="BB56" s="2"/>
      <c r="BC56" s="2">
        <f t="shared" si="3"/>
        <v>0.9732110502</v>
      </c>
      <c r="BD56" s="2">
        <f t="shared" si="4"/>
        <v>0.7964663761</v>
      </c>
      <c r="BE56" s="2"/>
      <c r="BF56" s="2">
        <f t="shared" si="5"/>
        <v>1.431819569</v>
      </c>
      <c r="BG56" s="2">
        <f t="shared" si="6"/>
        <v>2.39329656</v>
      </c>
      <c r="BH56" s="2"/>
      <c r="BI56" s="2"/>
      <c r="BJ56" s="2"/>
      <c r="BK56" s="2">
        <f t="shared" si="7"/>
        <v>0.4307003187</v>
      </c>
      <c r="BL56" s="2">
        <f t="shared" si="8"/>
        <v>1.234553657</v>
      </c>
      <c r="BM56" s="2">
        <f t="shared" si="9"/>
        <v>0.8038533382</v>
      </c>
      <c r="BN56" s="2"/>
      <c r="BO56" s="2">
        <f t="shared" si="10"/>
        <v>2.440333664</v>
      </c>
      <c r="BP56" s="2">
        <f t="shared" si="11"/>
        <v>-0.7750796886</v>
      </c>
    </row>
    <row r="57" ht="13.5" customHeight="1">
      <c r="A57" s="4" t="s">
        <v>93</v>
      </c>
      <c r="B57" s="2"/>
      <c r="C57" s="2">
        <v>4.0</v>
      </c>
      <c r="D57" s="2">
        <v>7.0</v>
      </c>
      <c r="E57" s="2">
        <v>0.0</v>
      </c>
      <c r="F57" s="2">
        <v>0.0</v>
      </c>
      <c r="G57" s="2">
        <v>1.0</v>
      </c>
      <c r="H57" s="2">
        <v>1.0</v>
      </c>
      <c r="I57" s="2">
        <v>5.0</v>
      </c>
      <c r="J57" s="2">
        <v>3.0</v>
      </c>
      <c r="K57" s="2">
        <v>7.0</v>
      </c>
      <c r="L57" s="2">
        <v>14.0</v>
      </c>
      <c r="M57" s="2">
        <v>0.0</v>
      </c>
      <c r="N57" s="2">
        <v>0.0</v>
      </c>
      <c r="O57" s="2">
        <v>4.0</v>
      </c>
      <c r="P57" s="2">
        <v>0.0</v>
      </c>
      <c r="Q57" s="2">
        <v>8.0</v>
      </c>
      <c r="R57" s="2">
        <v>44.0</v>
      </c>
      <c r="S57" s="2">
        <v>4.0</v>
      </c>
      <c r="T57" s="2">
        <v>176.0</v>
      </c>
      <c r="U57" s="2">
        <v>1.0</v>
      </c>
      <c r="V57" s="2">
        <v>13.0</v>
      </c>
      <c r="W57" s="2">
        <v>0.0</v>
      </c>
      <c r="X57" s="2">
        <v>9.0</v>
      </c>
      <c r="Y57" s="2">
        <v>15.0</v>
      </c>
      <c r="Z57" s="2">
        <v>114.0</v>
      </c>
      <c r="AA57" s="2">
        <v>11.0</v>
      </c>
      <c r="AB57" s="2"/>
      <c r="AC57" s="4">
        <f t="shared" si="35"/>
        <v>0.8028904055</v>
      </c>
      <c r="AD57" s="2">
        <f t="shared" si="36"/>
        <v>0.2900111861</v>
      </c>
      <c r="AE57" s="2">
        <f t="shared" si="37"/>
        <v>0</v>
      </c>
      <c r="AF57" s="2">
        <f t="shared" si="38"/>
        <v>0</v>
      </c>
      <c r="AG57" s="2">
        <f t="shared" si="39"/>
        <v>0.1320306311</v>
      </c>
      <c r="AH57" s="2">
        <f t="shared" si="40"/>
        <v>0.05452860025</v>
      </c>
      <c r="AI57" s="4">
        <f t="shared" si="41"/>
        <v>0.4433017111</v>
      </c>
      <c r="AJ57" s="2">
        <f t="shared" si="42"/>
        <v>0.07908055673</v>
      </c>
      <c r="AK57" s="4">
        <f t="shared" si="43"/>
        <v>0.4477707414</v>
      </c>
      <c r="AL57" s="4">
        <f t="shared" si="44"/>
        <v>1.430615165</v>
      </c>
      <c r="AM57" s="2">
        <f t="shared" si="45"/>
        <v>0</v>
      </c>
      <c r="AN57" s="2">
        <f t="shared" si="46"/>
        <v>0</v>
      </c>
      <c r="AO57" s="2">
        <f t="shared" si="47"/>
        <v>0.09330969488</v>
      </c>
      <c r="AP57" s="2">
        <f t="shared" si="48"/>
        <v>0</v>
      </c>
      <c r="AQ57" s="2">
        <f t="shared" si="49"/>
        <v>0.1467593697</v>
      </c>
      <c r="AR57" s="2">
        <f t="shared" si="50"/>
        <v>0.0933794005</v>
      </c>
      <c r="AS57" s="2">
        <f t="shared" si="51"/>
        <v>0.009941939076</v>
      </c>
      <c r="AT57" s="2">
        <f t="shared" si="52"/>
        <v>0.1733781752</v>
      </c>
      <c r="AU57" s="2">
        <f t="shared" si="53"/>
        <v>0.008834468563</v>
      </c>
      <c r="AV57" s="2">
        <f t="shared" si="54"/>
        <v>0.05830537665</v>
      </c>
      <c r="AW57" s="2">
        <f t="shared" si="55"/>
        <v>0</v>
      </c>
      <c r="AX57" s="2">
        <f t="shared" si="56"/>
        <v>0.07638511678</v>
      </c>
      <c r="AY57" s="2">
        <f t="shared" si="57"/>
        <v>0.03689610303</v>
      </c>
      <c r="AZ57" s="2">
        <f t="shared" si="58"/>
        <v>0.3530209614</v>
      </c>
      <c r="BA57" s="2">
        <f t="shared" si="59"/>
        <v>0.1269167311</v>
      </c>
      <c r="BB57" s="2"/>
      <c r="BC57" s="2">
        <f t="shared" si="3"/>
        <v>0.1942942533</v>
      </c>
      <c r="BD57" s="2">
        <f t="shared" si="4"/>
        <v>0.3146964149</v>
      </c>
      <c r="BE57" s="2"/>
      <c r="BF57" s="5">
        <f t="shared" si="5"/>
        <v>2.669656552</v>
      </c>
      <c r="BG57" s="2">
        <f t="shared" si="6"/>
        <v>9.133659932</v>
      </c>
      <c r="BH57" s="2">
        <v>34.4</v>
      </c>
      <c r="BI57" s="6" t="s">
        <v>48</v>
      </c>
      <c r="BJ57" s="2"/>
      <c r="BK57" s="2">
        <f t="shared" si="7"/>
        <v>0.008834468563</v>
      </c>
      <c r="BL57" s="2">
        <f t="shared" si="8"/>
        <v>0.1733781752</v>
      </c>
      <c r="BM57" s="2">
        <f t="shared" si="9"/>
        <v>0.1645437067</v>
      </c>
      <c r="BN57" s="2"/>
      <c r="BO57" s="5">
        <f t="shared" si="10"/>
        <v>0.4201937352</v>
      </c>
      <c r="BP57" s="2">
        <f t="shared" si="11"/>
        <v>-0.2379810914</v>
      </c>
    </row>
    <row r="58" ht="13.5" customHeight="1">
      <c r="A58" s="4" t="s">
        <v>94</v>
      </c>
      <c r="B58" s="2"/>
      <c r="C58" s="2">
        <v>5.0</v>
      </c>
      <c r="D58" s="2">
        <v>2.0</v>
      </c>
      <c r="E58" s="2">
        <v>1.0</v>
      </c>
      <c r="F58" s="2">
        <v>1.0</v>
      </c>
      <c r="G58" s="2">
        <v>2.0</v>
      </c>
      <c r="H58" s="2">
        <v>1.0</v>
      </c>
      <c r="I58" s="2">
        <v>2.0</v>
      </c>
      <c r="J58" s="2">
        <v>2.0</v>
      </c>
      <c r="K58" s="2">
        <v>4.0</v>
      </c>
      <c r="L58" s="2">
        <v>2.0</v>
      </c>
      <c r="M58" s="2">
        <v>13.0</v>
      </c>
      <c r="N58" s="2">
        <v>13.0</v>
      </c>
      <c r="O58" s="2">
        <v>11.0</v>
      </c>
      <c r="P58" s="2">
        <v>1.0</v>
      </c>
      <c r="Q58" s="2">
        <v>14.0</v>
      </c>
      <c r="R58" s="2">
        <v>228.0</v>
      </c>
      <c r="S58" s="2">
        <v>102.0</v>
      </c>
      <c r="T58" s="2">
        <v>378.0</v>
      </c>
      <c r="U58" s="2">
        <v>11.0</v>
      </c>
      <c r="V58" s="2">
        <v>81.0</v>
      </c>
      <c r="W58" s="2">
        <v>8.0</v>
      </c>
      <c r="X58" s="2">
        <v>131.0</v>
      </c>
      <c r="Y58" s="2">
        <v>228.0</v>
      </c>
      <c r="Z58" s="2">
        <v>190.0</v>
      </c>
      <c r="AA58" s="2">
        <v>22.0</v>
      </c>
      <c r="AB58" s="2"/>
      <c r="AC58" s="4">
        <f t="shared" si="35"/>
        <v>1.003613007</v>
      </c>
      <c r="AD58" s="2">
        <f t="shared" si="36"/>
        <v>0.0828603389</v>
      </c>
      <c r="AE58" s="2">
        <f t="shared" si="37"/>
        <v>0.2496255617</v>
      </c>
      <c r="AF58" s="2">
        <f t="shared" si="38"/>
        <v>0.285225328</v>
      </c>
      <c r="AG58" s="2">
        <f t="shared" si="39"/>
        <v>0.2640612622</v>
      </c>
      <c r="AH58" s="2">
        <f t="shared" si="40"/>
        <v>0.05452860025</v>
      </c>
      <c r="AI58" s="2">
        <f t="shared" si="41"/>
        <v>0.1773206845</v>
      </c>
      <c r="AJ58" s="2">
        <f t="shared" si="42"/>
        <v>0.05272037115</v>
      </c>
      <c r="AK58" s="2">
        <f t="shared" si="43"/>
        <v>0.2558689951</v>
      </c>
      <c r="AL58" s="2">
        <f t="shared" si="44"/>
        <v>0.2043735949</v>
      </c>
      <c r="AM58" s="2">
        <f t="shared" si="45"/>
        <v>0.109823269</v>
      </c>
      <c r="AN58" s="2">
        <f t="shared" si="46"/>
        <v>0.1244245365</v>
      </c>
      <c r="AO58" s="2">
        <f t="shared" si="47"/>
        <v>0.2566016609</v>
      </c>
      <c r="AP58" s="2">
        <f t="shared" si="48"/>
        <v>0.02933755794</v>
      </c>
      <c r="AQ58" s="2">
        <f t="shared" si="49"/>
        <v>0.2568288969</v>
      </c>
      <c r="AR58" s="2">
        <f t="shared" si="50"/>
        <v>0.4838750753</v>
      </c>
      <c r="AS58" s="2">
        <f t="shared" si="51"/>
        <v>0.2535194464</v>
      </c>
      <c r="AT58" s="2">
        <f t="shared" si="52"/>
        <v>0.3723690354</v>
      </c>
      <c r="AU58" s="2">
        <f t="shared" si="53"/>
        <v>0.09717915419</v>
      </c>
      <c r="AV58" s="2">
        <f t="shared" si="54"/>
        <v>0.3632873468</v>
      </c>
      <c r="AW58" s="4">
        <f t="shared" si="55"/>
        <v>1.056384524</v>
      </c>
      <c r="AX58" s="4">
        <f t="shared" si="56"/>
        <v>1.111827811</v>
      </c>
      <c r="AY58" s="2">
        <f t="shared" si="57"/>
        <v>0.5608207661</v>
      </c>
      <c r="AZ58" s="2">
        <f t="shared" si="58"/>
        <v>0.588368269</v>
      </c>
      <c r="BA58" s="2">
        <f t="shared" si="59"/>
        <v>0.2538334622</v>
      </c>
      <c r="BB58" s="2"/>
      <c r="BC58" s="2">
        <f t="shared" si="3"/>
        <v>0.3419471422</v>
      </c>
      <c r="BD58" s="2">
        <f t="shared" si="4"/>
        <v>0.3009764447</v>
      </c>
      <c r="BE58" s="2"/>
      <c r="BF58" s="5">
        <f t="shared" si="5"/>
        <v>1.458169553</v>
      </c>
      <c r="BG58" s="2">
        <f t="shared" si="6"/>
        <v>1.68254241</v>
      </c>
      <c r="BH58" s="2">
        <v>11.67</v>
      </c>
      <c r="BI58" s="8">
        <v>0.003</v>
      </c>
      <c r="BJ58" s="2"/>
      <c r="BK58" s="2">
        <f t="shared" si="7"/>
        <v>0.1244245365</v>
      </c>
      <c r="BL58" s="2">
        <f t="shared" si="8"/>
        <v>0.3723690354</v>
      </c>
      <c r="BM58" s="2">
        <f t="shared" si="9"/>
        <v>0.2479444989</v>
      </c>
      <c r="BN58" s="2"/>
      <c r="BO58" s="5">
        <f t="shared" si="10"/>
        <v>0.7442857838</v>
      </c>
      <c r="BP58" s="2">
        <f t="shared" si="11"/>
        <v>-0.2474922119</v>
      </c>
    </row>
    <row r="59" ht="13.5" customHeight="1">
      <c r="A59" s="4" t="s">
        <v>95</v>
      </c>
      <c r="B59" s="2"/>
      <c r="C59" s="2">
        <v>5.0</v>
      </c>
      <c r="D59" s="2">
        <v>6.0</v>
      </c>
      <c r="E59" s="2">
        <v>0.0</v>
      </c>
      <c r="F59" s="2">
        <v>0.0</v>
      </c>
      <c r="G59" s="2">
        <v>0.0</v>
      </c>
      <c r="H59" s="2">
        <v>16.0</v>
      </c>
      <c r="I59" s="2">
        <v>1.0</v>
      </c>
      <c r="J59" s="2">
        <v>18.0</v>
      </c>
      <c r="K59" s="2">
        <v>4.0</v>
      </c>
      <c r="L59" s="2">
        <v>4.0</v>
      </c>
      <c r="M59" s="2">
        <v>4.0</v>
      </c>
      <c r="N59" s="2">
        <v>27.0</v>
      </c>
      <c r="O59" s="2">
        <v>0.0</v>
      </c>
      <c r="P59" s="2">
        <v>4.0</v>
      </c>
      <c r="Q59" s="2">
        <v>1.0</v>
      </c>
      <c r="R59" s="2">
        <v>0.0</v>
      </c>
      <c r="S59" s="2">
        <v>0.0</v>
      </c>
      <c r="T59" s="2">
        <v>1.0</v>
      </c>
      <c r="U59" s="2">
        <v>0.0</v>
      </c>
      <c r="V59" s="2">
        <v>0.0</v>
      </c>
      <c r="W59" s="2">
        <v>0.0</v>
      </c>
      <c r="X59" s="2">
        <v>1.0</v>
      </c>
      <c r="Y59" s="2">
        <v>0.0</v>
      </c>
      <c r="Z59" s="2">
        <v>0.0</v>
      </c>
      <c r="AA59" s="2">
        <v>1.0</v>
      </c>
      <c r="AB59" s="2"/>
      <c r="AC59" s="4">
        <f t="shared" si="35"/>
        <v>1.003613007</v>
      </c>
      <c r="AD59" s="2">
        <f t="shared" si="36"/>
        <v>0.2485810167</v>
      </c>
      <c r="AE59" s="2">
        <f t="shared" si="37"/>
        <v>0</v>
      </c>
      <c r="AF59" s="2">
        <f t="shared" si="38"/>
        <v>0</v>
      </c>
      <c r="AG59" s="2">
        <f t="shared" si="39"/>
        <v>0</v>
      </c>
      <c r="AH59" s="4">
        <f t="shared" si="40"/>
        <v>0.872457604</v>
      </c>
      <c r="AI59" s="2">
        <f t="shared" si="41"/>
        <v>0.08866034223</v>
      </c>
      <c r="AJ59" s="2">
        <f t="shared" si="42"/>
        <v>0.4744833404</v>
      </c>
      <c r="AK59" s="2">
        <f t="shared" si="43"/>
        <v>0.2558689951</v>
      </c>
      <c r="AL59" s="2">
        <f t="shared" si="44"/>
        <v>0.4087471899</v>
      </c>
      <c r="AM59" s="2">
        <f t="shared" si="45"/>
        <v>0.03379177508</v>
      </c>
      <c r="AN59" s="2">
        <f t="shared" si="46"/>
        <v>0.2584201912</v>
      </c>
      <c r="AO59" s="2">
        <f t="shared" si="47"/>
        <v>0</v>
      </c>
      <c r="AP59" s="2">
        <f t="shared" si="48"/>
        <v>0.1173502318</v>
      </c>
      <c r="AQ59" s="2">
        <f t="shared" si="49"/>
        <v>0.01834492121</v>
      </c>
      <c r="AR59" s="2">
        <f t="shared" si="50"/>
        <v>0</v>
      </c>
      <c r="AS59" s="2">
        <f t="shared" si="51"/>
        <v>0</v>
      </c>
      <c r="AT59" s="2">
        <f t="shared" si="52"/>
        <v>0.0009851032684</v>
      </c>
      <c r="AU59" s="2">
        <f t="shared" si="53"/>
        <v>0</v>
      </c>
      <c r="AV59" s="2">
        <f t="shared" si="54"/>
        <v>0</v>
      </c>
      <c r="AW59" s="2">
        <f t="shared" si="55"/>
        <v>0</v>
      </c>
      <c r="AX59" s="2">
        <f t="shared" si="56"/>
        <v>0.008487235198</v>
      </c>
      <c r="AY59" s="2">
        <f t="shared" si="57"/>
        <v>0</v>
      </c>
      <c r="AZ59" s="2">
        <f t="shared" si="58"/>
        <v>0</v>
      </c>
      <c r="BA59" s="2">
        <f t="shared" si="59"/>
        <v>0.01153788464</v>
      </c>
      <c r="BB59" s="2"/>
      <c r="BC59" s="2">
        <f t="shared" si="3"/>
        <v>0.1520531535</v>
      </c>
      <c r="BD59" s="2">
        <f t="shared" si="4"/>
        <v>0.2683270203</v>
      </c>
      <c r="BE59" s="2"/>
      <c r="BF59" s="5">
        <f t="shared" si="5"/>
        <v>2.055662292</v>
      </c>
      <c r="BG59" s="2">
        <f t="shared" si="6"/>
        <v>4.372746193</v>
      </c>
      <c r="BH59" s="2">
        <v>22.25</v>
      </c>
      <c r="BI59" s="6" t="s">
        <v>48</v>
      </c>
      <c r="BJ59" s="2"/>
      <c r="BK59" s="2">
        <f t="shared" si="7"/>
        <v>0</v>
      </c>
      <c r="BL59" s="2">
        <f t="shared" si="8"/>
        <v>0.2485810167</v>
      </c>
      <c r="BM59" s="2">
        <f t="shared" si="9"/>
        <v>0.2485810167</v>
      </c>
      <c r="BN59" s="2"/>
      <c r="BO59" s="5">
        <f t="shared" si="10"/>
        <v>0.6214525417</v>
      </c>
      <c r="BP59" s="2">
        <f t="shared" si="11"/>
        <v>-0.372871525</v>
      </c>
    </row>
    <row r="60" ht="13.5" customHeight="1">
      <c r="A60" s="2" t="s">
        <v>96</v>
      </c>
      <c r="B60" s="2"/>
      <c r="C60" s="2">
        <v>5.0</v>
      </c>
      <c r="D60" s="2">
        <v>3.0</v>
      </c>
      <c r="E60" s="2">
        <v>0.0</v>
      </c>
      <c r="F60" s="2">
        <v>1.0</v>
      </c>
      <c r="G60" s="2">
        <v>3.0</v>
      </c>
      <c r="H60" s="2">
        <v>16.0</v>
      </c>
      <c r="I60" s="2">
        <v>4.0</v>
      </c>
      <c r="J60" s="2">
        <v>7.0</v>
      </c>
      <c r="K60" s="2">
        <v>14.0</v>
      </c>
      <c r="L60" s="2">
        <v>6.0</v>
      </c>
      <c r="M60" s="2">
        <v>61.0</v>
      </c>
      <c r="N60" s="2">
        <v>71.0</v>
      </c>
      <c r="O60" s="2">
        <v>37.0</v>
      </c>
      <c r="P60" s="2">
        <v>2.0</v>
      </c>
      <c r="Q60" s="2">
        <v>3.0</v>
      </c>
      <c r="R60" s="2">
        <v>145.0</v>
      </c>
      <c r="S60" s="2">
        <v>39.0</v>
      </c>
      <c r="T60" s="2">
        <v>296.0</v>
      </c>
      <c r="U60" s="2">
        <v>8.0</v>
      </c>
      <c r="V60" s="2">
        <v>34.0</v>
      </c>
      <c r="W60" s="2">
        <v>2.0</v>
      </c>
      <c r="X60" s="2">
        <v>27.0</v>
      </c>
      <c r="Y60" s="2">
        <v>166.0</v>
      </c>
      <c r="Z60" s="2">
        <v>53.0</v>
      </c>
      <c r="AA60" s="2">
        <v>19.0</v>
      </c>
      <c r="AB60" s="2"/>
      <c r="AC60" s="2">
        <f t="shared" si="35"/>
        <v>1.003613007</v>
      </c>
      <c r="AD60" s="2">
        <f t="shared" si="36"/>
        <v>0.1242905083</v>
      </c>
      <c r="AE60" s="2">
        <f t="shared" si="37"/>
        <v>0</v>
      </c>
      <c r="AF60" s="2">
        <f t="shared" si="38"/>
        <v>0.285225328</v>
      </c>
      <c r="AG60" s="2">
        <f t="shared" si="39"/>
        <v>0.3960918933</v>
      </c>
      <c r="AH60" s="2">
        <f t="shared" si="40"/>
        <v>0.872457604</v>
      </c>
      <c r="AI60" s="2">
        <f t="shared" si="41"/>
        <v>0.3546413689</v>
      </c>
      <c r="AJ60" s="2">
        <f t="shared" si="42"/>
        <v>0.184521299</v>
      </c>
      <c r="AK60" s="2">
        <f t="shared" si="43"/>
        <v>0.8955414828</v>
      </c>
      <c r="AL60" s="2">
        <f t="shared" si="44"/>
        <v>0.6131207848</v>
      </c>
      <c r="AM60" s="2">
        <f t="shared" si="45"/>
        <v>0.51532457</v>
      </c>
      <c r="AN60" s="2">
        <f t="shared" si="46"/>
        <v>0.6795493918</v>
      </c>
      <c r="AO60" s="2">
        <f t="shared" si="47"/>
        <v>0.8631146776</v>
      </c>
      <c r="AP60" s="2">
        <f t="shared" si="48"/>
        <v>0.05867511588</v>
      </c>
      <c r="AQ60" s="2">
        <f t="shared" si="49"/>
        <v>0.05503476363</v>
      </c>
      <c r="AR60" s="2">
        <f t="shared" si="50"/>
        <v>0.3077275698</v>
      </c>
      <c r="AS60" s="2">
        <f t="shared" si="51"/>
        <v>0.09693390599</v>
      </c>
      <c r="AT60" s="2">
        <f t="shared" si="52"/>
        <v>0.2915905674</v>
      </c>
      <c r="AU60" s="2">
        <f t="shared" si="53"/>
        <v>0.0706757485</v>
      </c>
      <c r="AV60" s="2">
        <f t="shared" si="54"/>
        <v>0.1524909851</v>
      </c>
      <c r="AW60" s="2">
        <f t="shared" si="55"/>
        <v>0.264096131</v>
      </c>
      <c r="AX60" s="2">
        <f t="shared" si="56"/>
        <v>0.2291553504</v>
      </c>
      <c r="AY60" s="2">
        <f t="shared" si="57"/>
        <v>0.4083168736</v>
      </c>
      <c r="AZ60" s="2">
        <f t="shared" si="58"/>
        <v>0.1641237803</v>
      </c>
      <c r="BA60" s="2">
        <f t="shared" si="59"/>
        <v>0.2192198082</v>
      </c>
      <c r="BB60" s="2"/>
      <c r="BC60" s="2">
        <f t="shared" si="3"/>
        <v>0.3642213006</v>
      </c>
      <c r="BD60" s="2">
        <f t="shared" si="4"/>
        <v>0.2900717182</v>
      </c>
      <c r="BE60" s="2"/>
      <c r="BF60" s="2">
        <f t="shared" si="5"/>
        <v>0.8549985771</v>
      </c>
      <c r="BG60" s="2">
        <f t="shared" si="6"/>
        <v>-0.3029981833</v>
      </c>
      <c r="BH60" s="2"/>
      <c r="BI60" s="2"/>
      <c r="BJ60" s="2"/>
      <c r="BK60" s="2">
        <f t="shared" si="7"/>
        <v>0.1524909851</v>
      </c>
      <c r="BL60" s="2">
        <f t="shared" si="8"/>
        <v>0.51532457</v>
      </c>
      <c r="BM60" s="2">
        <f t="shared" si="9"/>
        <v>0.3628335849</v>
      </c>
      <c r="BN60" s="2"/>
      <c r="BO60" s="2">
        <f t="shared" si="10"/>
        <v>1.059574947</v>
      </c>
      <c r="BP60" s="2">
        <f t="shared" si="11"/>
        <v>-0.3917593923</v>
      </c>
    </row>
    <row r="61" ht="13.5" customHeight="1">
      <c r="A61" s="2" t="s">
        <v>97</v>
      </c>
      <c r="B61" s="2"/>
      <c r="C61" s="2">
        <v>4.0</v>
      </c>
      <c r="D61" s="2">
        <v>12.0</v>
      </c>
      <c r="E61" s="2">
        <v>4.0</v>
      </c>
      <c r="F61" s="2">
        <v>5.0</v>
      </c>
      <c r="G61" s="2">
        <v>4.0</v>
      </c>
      <c r="H61" s="2">
        <v>2.0</v>
      </c>
      <c r="I61" s="2">
        <v>2.0</v>
      </c>
      <c r="J61" s="2">
        <v>34.0</v>
      </c>
      <c r="K61" s="2">
        <v>8.0</v>
      </c>
      <c r="L61" s="2">
        <v>4.0</v>
      </c>
      <c r="M61" s="2">
        <v>2.0</v>
      </c>
      <c r="N61" s="2">
        <v>16.0</v>
      </c>
      <c r="O61" s="2">
        <v>16.0</v>
      </c>
      <c r="P61" s="2">
        <v>8.0</v>
      </c>
      <c r="Q61" s="2">
        <v>10.0</v>
      </c>
      <c r="R61" s="2">
        <v>50.0</v>
      </c>
      <c r="S61" s="2">
        <v>8.0</v>
      </c>
      <c r="T61" s="2">
        <v>258.0</v>
      </c>
      <c r="U61" s="2">
        <v>12.0</v>
      </c>
      <c r="V61" s="2">
        <v>15.0</v>
      </c>
      <c r="W61" s="2">
        <v>9.0</v>
      </c>
      <c r="X61" s="2">
        <v>30.0</v>
      </c>
      <c r="Y61" s="2">
        <v>175.0</v>
      </c>
      <c r="Z61" s="2">
        <v>151.0</v>
      </c>
      <c r="AA61" s="2">
        <v>13.0</v>
      </c>
      <c r="AB61" s="2"/>
      <c r="AC61" s="2">
        <f t="shared" si="35"/>
        <v>0.8028904055</v>
      </c>
      <c r="AD61" s="2">
        <f t="shared" si="36"/>
        <v>0.4971620334</v>
      </c>
      <c r="AE61" s="2">
        <f t="shared" si="37"/>
        <v>0.9985022466</v>
      </c>
      <c r="AF61" s="2">
        <f t="shared" si="38"/>
        <v>1.42612664</v>
      </c>
      <c r="AG61" s="2">
        <f t="shared" si="39"/>
        <v>0.5281225244</v>
      </c>
      <c r="AH61" s="2">
        <f t="shared" si="40"/>
        <v>0.1090572005</v>
      </c>
      <c r="AI61" s="2">
        <f t="shared" si="41"/>
        <v>0.1773206845</v>
      </c>
      <c r="AJ61" s="2">
        <f t="shared" si="42"/>
        <v>0.8962463096</v>
      </c>
      <c r="AK61" s="2">
        <f t="shared" si="43"/>
        <v>0.5117379901</v>
      </c>
      <c r="AL61" s="2">
        <f t="shared" si="44"/>
        <v>0.4087471899</v>
      </c>
      <c r="AM61" s="2">
        <f t="shared" si="45"/>
        <v>0.01689588754</v>
      </c>
      <c r="AN61" s="2">
        <f t="shared" si="46"/>
        <v>0.1531378911</v>
      </c>
      <c r="AO61" s="2">
        <f t="shared" si="47"/>
        <v>0.3732387795</v>
      </c>
      <c r="AP61" s="2">
        <f t="shared" si="48"/>
        <v>0.2347004635</v>
      </c>
      <c r="AQ61" s="2">
        <f t="shared" si="49"/>
        <v>0.1834492121</v>
      </c>
      <c r="AR61" s="2">
        <f t="shared" si="50"/>
        <v>0.1061129551</v>
      </c>
      <c r="AS61" s="2">
        <f t="shared" si="51"/>
        <v>0.01988387815</v>
      </c>
      <c r="AT61" s="2">
        <f t="shared" si="52"/>
        <v>0.2541566432</v>
      </c>
      <c r="AU61" s="2">
        <f t="shared" si="53"/>
        <v>0.1060136228</v>
      </c>
      <c r="AV61" s="2">
        <f t="shared" si="54"/>
        <v>0.0672754346</v>
      </c>
      <c r="AW61" s="2">
        <f t="shared" si="55"/>
        <v>1.188432589</v>
      </c>
      <c r="AX61" s="2">
        <f t="shared" si="56"/>
        <v>0.2546170559</v>
      </c>
      <c r="AY61" s="2">
        <f t="shared" si="57"/>
        <v>0.4304545354</v>
      </c>
      <c r="AZ61" s="2">
        <f t="shared" si="58"/>
        <v>0.4675979401</v>
      </c>
      <c r="BA61" s="2">
        <f t="shared" si="59"/>
        <v>0.1499925004</v>
      </c>
      <c r="BB61" s="2"/>
      <c r="BC61" s="2">
        <f t="shared" si="3"/>
        <v>0.4144749045</v>
      </c>
      <c r="BD61" s="2">
        <f t="shared" si="4"/>
        <v>0.3703945997</v>
      </c>
      <c r="BE61" s="2"/>
      <c r="BF61" s="2">
        <f t="shared" si="5"/>
        <v>1.214047723</v>
      </c>
      <c r="BG61" s="2">
        <f t="shared" si="6"/>
        <v>1.061358316</v>
      </c>
      <c r="BH61" s="2"/>
      <c r="BI61" s="2"/>
      <c r="BJ61" s="2"/>
      <c r="BK61" s="2">
        <f t="shared" si="7"/>
        <v>0.1499925004</v>
      </c>
      <c r="BL61" s="2">
        <f t="shared" si="8"/>
        <v>0.5117379901</v>
      </c>
      <c r="BM61" s="2">
        <f t="shared" si="9"/>
        <v>0.3617454898</v>
      </c>
      <c r="BN61" s="2"/>
      <c r="BO61" s="2">
        <f t="shared" si="10"/>
        <v>1.054356225</v>
      </c>
      <c r="BP61" s="2">
        <f t="shared" si="11"/>
        <v>-0.3926257343</v>
      </c>
    </row>
    <row r="62" ht="13.5" customHeight="1">
      <c r="A62" s="2" t="s">
        <v>98</v>
      </c>
      <c r="B62" s="2"/>
      <c r="C62" s="2">
        <v>4.0</v>
      </c>
      <c r="D62" s="2">
        <v>4.0</v>
      </c>
      <c r="E62" s="2">
        <v>0.0</v>
      </c>
      <c r="F62" s="2">
        <v>2.0</v>
      </c>
      <c r="G62" s="2">
        <v>3.0</v>
      </c>
      <c r="H62" s="2">
        <v>0.0</v>
      </c>
      <c r="I62" s="2">
        <v>0.0</v>
      </c>
      <c r="J62" s="2">
        <v>2.0</v>
      </c>
      <c r="K62" s="2">
        <v>0.0</v>
      </c>
      <c r="L62" s="2">
        <v>2.0</v>
      </c>
      <c r="M62" s="2">
        <v>2.0</v>
      </c>
      <c r="N62" s="2">
        <v>0.0</v>
      </c>
      <c r="O62" s="2">
        <v>13.0</v>
      </c>
      <c r="P62" s="2">
        <v>0.0</v>
      </c>
      <c r="Q62" s="2">
        <v>3.0</v>
      </c>
      <c r="R62" s="2">
        <v>619.0</v>
      </c>
      <c r="S62" s="2">
        <v>548.0</v>
      </c>
      <c r="T62" s="2">
        <v>713.0</v>
      </c>
      <c r="U62" s="2">
        <v>147.0</v>
      </c>
      <c r="V62" s="2">
        <v>312.0</v>
      </c>
      <c r="W62" s="2">
        <v>4.0</v>
      </c>
      <c r="X62" s="2">
        <v>141.0</v>
      </c>
      <c r="Y62" s="2">
        <v>450.0</v>
      </c>
      <c r="Z62" s="2">
        <v>545.0</v>
      </c>
      <c r="AA62" s="2">
        <v>53.0</v>
      </c>
      <c r="AB62" s="2"/>
      <c r="AC62" s="2">
        <f t="shared" si="35"/>
        <v>0.8028904055</v>
      </c>
      <c r="AD62" s="2">
        <f t="shared" si="36"/>
        <v>0.1657206778</v>
      </c>
      <c r="AE62" s="2">
        <f t="shared" si="37"/>
        <v>0</v>
      </c>
      <c r="AF62" s="2">
        <f t="shared" si="38"/>
        <v>0.570450656</v>
      </c>
      <c r="AG62" s="2">
        <f t="shared" si="39"/>
        <v>0.3960918933</v>
      </c>
      <c r="AH62" s="2">
        <f t="shared" si="40"/>
        <v>0</v>
      </c>
      <c r="AI62" s="2">
        <f t="shared" si="41"/>
        <v>0</v>
      </c>
      <c r="AJ62" s="2">
        <f t="shared" si="42"/>
        <v>0.05272037115</v>
      </c>
      <c r="AK62" s="2">
        <f t="shared" si="43"/>
        <v>0</v>
      </c>
      <c r="AL62" s="2">
        <f t="shared" si="44"/>
        <v>0.2043735949</v>
      </c>
      <c r="AM62" s="2">
        <f t="shared" si="45"/>
        <v>0.01689588754</v>
      </c>
      <c r="AN62" s="2">
        <f t="shared" si="46"/>
        <v>0</v>
      </c>
      <c r="AO62" s="2">
        <f t="shared" si="47"/>
        <v>0.3032565084</v>
      </c>
      <c r="AP62" s="2">
        <f t="shared" si="48"/>
        <v>0</v>
      </c>
      <c r="AQ62" s="2">
        <f t="shared" si="49"/>
        <v>0.05503476363</v>
      </c>
      <c r="AR62" s="2">
        <f t="shared" si="50"/>
        <v>1.313678384</v>
      </c>
      <c r="AS62" s="2">
        <f t="shared" si="51"/>
        <v>1.362045653</v>
      </c>
      <c r="AT62" s="2">
        <f t="shared" si="52"/>
        <v>0.7023786304</v>
      </c>
      <c r="AU62" s="2">
        <f t="shared" si="53"/>
        <v>1.298666879</v>
      </c>
      <c r="AV62" s="2">
        <f t="shared" si="54"/>
        <v>1.39932904</v>
      </c>
      <c r="AW62" s="2">
        <f t="shared" si="55"/>
        <v>0.528192262</v>
      </c>
      <c r="AX62" s="2">
        <f t="shared" si="56"/>
        <v>1.196700163</v>
      </c>
      <c r="AY62" s="2">
        <f t="shared" si="57"/>
        <v>1.106883091</v>
      </c>
      <c r="AZ62" s="2">
        <f t="shared" si="58"/>
        <v>1.687687929</v>
      </c>
      <c r="BA62" s="2">
        <f t="shared" si="59"/>
        <v>0.6115078861</v>
      </c>
      <c r="BB62" s="2"/>
      <c r="BC62" s="2">
        <f t="shared" si="3"/>
        <v>0.550980187</v>
      </c>
      <c r="BD62" s="2">
        <f t="shared" si="4"/>
        <v>0.5507144494</v>
      </c>
      <c r="BE62" s="2"/>
      <c r="BF62" s="2">
        <f t="shared" si="5"/>
        <v>0.57855668</v>
      </c>
      <c r="BG62" s="2">
        <f t="shared" si="6"/>
        <v>-1.086340668</v>
      </c>
      <c r="BH62" s="2"/>
      <c r="BI62" s="2"/>
      <c r="BJ62" s="2"/>
      <c r="BK62" s="2">
        <f t="shared" si="7"/>
        <v>0.01689588754</v>
      </c>
      <c r="BL62" s="2">
        <f t="shared" si="8"/>
        <v>1.106883091</v>
      </c>
      <c r="BM62" s="2">
        <f t="shared" si="9"/>
        <v>1.089987203</v>
      </c>
      <c r="BN62" s="2"/>
      <c r="BO62" s="2">
        <f t="shared" si="10"/>
        <v>2.741863896</v>
      </c>
      <c r="BP62" s="2">
        <f t="shared" si="11"/>
        <v>-1.618084918</v>
      </c>
    </row>
    <row r="63" ht="13.5" customHeight="1">
      <c r="A63" s="2" t="s">
        <v>99</v>
      </c>
      <c r="B63" s="2"/>
      <c r="C63" s="2">
        <v>4.0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1.0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/>
      <c r="AC63" s="4">
        <f t="shared" si="35"/>
        <v>0.8028904055</v>
      </c>
      <c r="AD63" s="2">
        <f t="shared" si="36"/>
        <v>0</v>
      </c>
      <c r="AE63" s="2">
        <f t="shared" si="37"/>
        <v>0</v>
      </c>
      <c r="AF63" s="2">
        <f t="shared" si="38"/>
        <v>0</v>
      </c>
      <c r="AG63" s="2">
        <f t="shared" si="39"/>
        <v>0</v>
      </c>
      <c r="AH63" s="2">
        <f t="shared" si="40"/>
        <v>0</v>
      </c>
      <c r="AI63" s="2">
        <f t="shared" si="41"/>
        <v>0</v>
      </c>
      <c r="AJ63" s="2">
        <f t="shared" si="42"/>
        <v>0</v>
      </c>
      <c r="AK63" s="2">
        <f t="shared" si="43"/>
        <v>0</v>
      </c>
      <c r="AL63" s="2">
        <f t="shared" si="44"/>
        <v>0</v>
      </c>
      <c r="AM63" s="2">
        <f t="shared" si="45"/>
        <v>0</v>
      </c>
      <c r="AN63" s="2">
        <f t="shared" si="46"/>
        <v>0</v>
      </c>
      <c r="AO63" s="2">
        <f t="shared" si="47"/>
        <v>0</v>
      </c>
      <c r="AP63" s="4">
        <f t="shared" si="48"/>
        <v>0.02933755794</v>
      </c>
      <c r="AQ63" s="2">
        <f t="shared" si="49"/>
        <v>0</v>
      </c>
      <c r="AR63" s="2">
        <f t="shared" si="50"/>
        <v>0</v>
      </c>
      <c r="AS63" s="2">
        <f t="shared" si="51"/>
        <v>0</v>
      </c>
      <c r="AT63" s="2">
        <f t="shared" si="52"/>
        <v>0</v>
      </c>
      <c r="AU63" s="2">
        <f t="shared" si="53"/>
        <v>0</v>
      </c>
      <c r="AV63" s="2">
        <f t="shared" si="54"/>
        <v>0</v>
      </c>
      <c r="AW63" s="2">
        <f t="shared" si="55"/>
        <v>0</v>
      </c>
      <c r="AX63" s="2">
        <f t="shared" si="56"/>
        <v>0</v>
      </c>
      <c r="AY63" s="2">
        <f t="shared" si="57"/>
        <v>0</v>
      </c>
      <c r="AZ63" s="2">
        <f t="shared" si="58"/>
        <v>0</v>
      </c>
      <c r="BA63" s="2">
        <f t="shared" si="59"/>
        <v>0</v>
      </c>
      <c r="BB63" s="2"/>
      <c r="BC63" s="2">
        <f t="shared" si="3"/>
        <v>0.03328911854</v>
      </c>
      <c r="BD63" s="2">
        <f t="shared" si="4"/>
        <v>0.1571991807</v>
      </c>
      <c r="BE63" s="2"/>
      <c r="BF63" s="5">
        <f t="shared" si="5"/>
        <v>4.684867463</v>
      </c>
      <c r="BG63" s="2">
        <f t="shared" si="6"/>
        <v>24.92440681</v>
      </c>
      <c r="BH63" s="2">
        <v>61.96</v>
      </c>
      <c r="BI63" s="6" t="s">
        <v>48</v>
      </c>
      <c r="BJ63" s="2"/>
      <c r="BK63" s="2">
        <f t="shared" si="7"/>
        <v>0</v>
      </c>
      <c r="BL63" s="2">
        <f t="shared" si="8"/>
        <v>0</v>
      </c>
      <c r="BM63" s="2">
        <f t="shared" si="9"/>
        <v>0</v>
      </c>
      <c r="BN63" s="2"/>
      <c r="BO63" s="5">
        <f t="shared" si="10"/>
        <v>0</v>
      </c>
      <c r="BP63" s="2">
        <f t="shared" si="11"/>
        <v>0</v>
      </c>
    </row>
    <row r="64" ht="13.5" customHeight="1">
      <c r="A64" s="2" t="s">
        <v>100</v>
      </c>
      <c r="B64" s="2"/>
      <c r="C64" s="2">
        <v>4.0</v>
      </c>
      <c r="D64" s="2">
        <v>10.0</v>
      </c>
      <c r="E64" s="2">
        <v>1.0</v>
      </c>
      <c r="F64" s="2">
        <v>2.0</v>
      </c>
      <c r="G64" s="2">
        <v>0.0</v>
      </c>
      <c r="H64" s="2">
        <v>21.0</v>
      </c>
      <c r="I64" s="2">
        <v>21.0</v>
      </c>
      <c r="J64" s="2">
        <v>26.0</v>
      </c>
      <c r="K64" s="2">
        <v>6.0</v>
      </c>
      <c r="L64" s="2">
        <v>17.0</v>
      </c>
      <c r="M64" s="2">
        <v>112.0</v>
      </c>
      <c r="N64" s="2">
        <v>134.0</v>
      </c>
      <c r="O64" s="2">
        <v>26.0</v>
      </c>
      <c r="P64" s="2">
        <v>20.0</v>
      </c>
      <c r="Q64" s="2">
        <v>18.0</v>
      </c>
      <c r="R64" s="2">
        <v>477.0</v>
      </c>
      <c r="S64" s="2">
        <v>138.0</v>
      </c>
      <c r="T64" s="2">
        <v>781.0</v>
      </c>
      <c r="U64" s="2">
        <v>11.0</v>
      </c>
      <c r="V64" s="2">
        <v>148.0</v>
      </c>
      <c r="W64" s="2">
        <v>3.0</v>
      </c>
      <c r="X64" s="2">
        <v>56.0</v>
      </c>
      <c r="Y64" s="2">
        <v>249.0</v>
      </c>
      <c r="Z64" s="2">
        <v>158.0</v>
      </c>
      <c r="AA64" s="2">
        <v>15.0</v>
      </c>
      <c r="AB64" s="2"/>
      <c r="AC64" s="2">
        <f t="shared" si="35"/>
        <v>0.8028904055</v>
      </c>
      <c r="AD64" s="2">
        <f t="shared" si="36"/>
        <v>0.4143016945</v>
      </c>
      <c r="AE64" s="2">
        <f t="shared" si="37"/>
        <v>0.2496255617</v>
      </c>
      <c r="AF64" s="2">
        <f t="shared" si="38"/>
        <v>0.570450656</v>
      </c>
      <c r="AG64" s="2">
        <f t="shared" si="39"/>
        <v>0</v>
      </c>
      <c r="AH64" s="2">
        <f t="shared" si="40"/>
        <v>1.145100605</v>
      </c>
      <c r="AI64" s="2">
        <f t="shared" si="41"/>
        <v>1.861867187</v>
      </c>
      <c r="AJ64" s="2">
        <f t="shared" si="42"/>
        <v>0.685364825</v>
      </c>
      <c r="AK64" s="2">
        <f t="shared" si="43"/>
        <v>0.3838034926</v>
      </c>
      <c r="AL64" s="2">
        <f t="shared" si="44"/>
        <v>1.737175557</v>
      </c>
      <c r="AM64" s="2">
        <f t="shared" si="45"/>
        <v>0.9461697023</v>
      </c>
      <c r="AN64" s="2">
        <f t="shared" si="46"/>
        <v>1.282529838</v>
      </c>
      <c r="AO64" s="2">
        <f t="shared" si="47"/>
        <v>0.6065130167</v>
      </c>
      <c r="AP64" s="2">
        <f t="shared" si="48"/>
        <v>0.5867511588</v>
      </c>
      <c r="AQ64" s="2">
        <f t="shared" si="49"/>
        <v>0.3302085818</v>
      </c>
      <c r="AR64" s="2">
        <f t="shared" si="50"/>
        <v>1.012317592</v>
      </c>
      <c r="AS64" s="2">
        <f t="shared" si="51"/>
        <v>0.3429968981</v>
      </c>
      <c r="AT64" s="2">
        <f t="shared" si="52"/>
        <v>0.7693656526</v>
      </c>
      <c r="AU64" s="2">
        <f t="shared" si="53"/>
        <v>0.09717915419</v>
      </c>
      <c r="AV64" s="2">
        <f t="shared" si="54"/>
        <v>0.663784288</v>
      </c>
      <c r="AW64" s="2">
        <f t="shared" si="55"/>
        <v>0.3961441965</v>
      </c>
      <c r="AX64" s="2">
        <f t="shared" si="56"/>
        <v>0.4752851711</v>
      </c>
      <c r="AY64" s="2">
        <f t="shared" si="57"/>
        <v>0.6124753104</v>
      </c>
      <c r="AZ64" s="2">
        <f t="shared" si="58"/>
        <v>0.4892746658</v>
      </c>
      <c r="BA64" s="2">
        <f t="shared" si="59"/>
        <v>0.1730682697</v>
      </c>
      <c r="BB64" s="2"/>
      <c r="BC64" s="2">
        <f t="shared" si="3"/>
        <v>0.6653857392</v>
      </c>
      <c r="BD64" s="2">
        <f t="shared" si="4"/>
        <v>0.4525997252</v>
      </c>
      <c r="BE64" s="2"/>
      <c r="BF64" s="2">
        <f t="shared" si="5"/>
        <v>1.098014985</v>
      </c>
      <c r="BG64" s="2">
        <f t="shared" si="6"/>
        <v>1.308761578</v>
      </c>
      <c r="BH64" s="2"/>
      <c r="BI64" s="2"/>
      <c r="BJ64" s="2"/>
      <c r="BK64" s="2">
        <f t="shared" si="7"/>
        <v>0.3838034926</v>
      </c>
      <c r="BL64" s="2">
        <f t="shared" si="8"/>
        <v>0.8028904055</v>
      </c>
      <c r="BM64" s="2">
        <f t="shared" si="9"/>
        <v>0.4190869128</v>
      </c>
      <c r="BN64" s="2"/>
      <c r="BO64" s="2">
        <f t="shared" si="10"/>
        <v>1.431520775</v>
      </c>
      <c r="BP64" s="2">
        <f t="shared" si="11"/>
        <v>-0.2448268767</v>
      </c>
    </row>
    <row r="65" ht="13.5" customHeight="1">
      <c r="A65" s="2" t="s">
        <v>101</v>
      </c>
      <c r="B65" s="2"/>
      <c r="C65" s="2">
        <v>4.0</v>
      </c>
      <c r="D65" s="2">
        <v>8.0</v>
      </c>
      <c r="E65" s="2">
        <v>0.0</v>
      </c>
      <c r="F65" s="2">
        <v>0.0</v>
      </c>
      <c r="G65" s="2">
        <v>3.0</v>
      </c>
      <c r="H65" s="2">
        <v>0.0</v>
      </c>
      <c r="I65" s="2">
        <v>3.0</v>
      </c>
      <c r="J65" s="2">
        <v>3.0</v>
      </c>
      <c r="K65" s="2">
        <v>7.0</v>
      </c>
      <c r="L65" s="2">
        <v>0.0</v>
      </c>
      <c r="M65" s="2">
        <v>3.0</v>
      </c>
      <c r="N65" s="2">
        <v>1.0</v>
      </c>
      <c r="O65" s="2">
        <v>1.0</v>
      </c>
      <c r="P65" s="2">
        <v>0.0</v>
      </c>
      <c r="Q65" s="2">
        <v>1.0</v>
      </c>
      <c r="R65" s="2">
        <v>25.0</v>
      </c>
      <c r="S65" s="2">
        <v>4.0</v>
      </c>
      <c r="T65" s="2">
        <v>85.0</v>
      </c>
      <c r="U65" s="2">
        <v>10.0</v>
      </c>
      <c r="V65" s="2">
        <v>8.0</v>
      </c>
      <c r="W65" s="2">
        <v>0.0</v>
      </c>
      <c r="X65" s="2">
        <v>31.0</v>
      </c>
      <c r="Y65" s="2">
        <v>50.0</v>
      </c>
      <c r="Z65" s="2">
        <v>82.0</v>
      </c>
      <c r="AA65" s="2">
        <v>22.0</v>
      </c>
      <c r="AB65" s="2"/>
      <c r="AC65" s="2">
        <f t="shared" si="35"/>
        <v>0.8028904055</v>
      </c>
      <c r="AD65" s="2">
        <f t="shared" si="36"/>
        <v>0.3314413556</v>
      </c>
      <c r="AE65" s="2">
        <f t="shared" si="37"/>
        <v>0</v>
      </c>
      <c r="AF65" s="2">
        <f t="shared" si="38"/>
        <v>0</v>
      </c>
      <c r="AG65" s="2">
        <f t="shared" si="39"/>
        <v>0.3960918933</v>
      </c>
      <c r="AH65" s="2">
        <f t="shared" si="40"/>
        <v>0</v>
      </c>
      <c r="AI65" s="2">
        <f t="shared" si="41"/>
        <v>0.2659810267</v>
      </c>
      <c r="AJ65" s="2">
        <f t="shared" si="42"/>
        <v>0.07908055673</v>
      </c>
      <c r="AK65" s="2">
        <f t="shared" si="43"/>
        <v>0.4477707414</v>
      </c>
      <c r="AL65" s="2">
        <f t="shared" si="44"/>
        <v>0</v>
      </c>
      <c r="AM65" s="2">
        <f t="shared" si="45"/>
        <v>0.02534383131</v>
      </c>
      <c r="AN65" s="2">
        <f t="shared" si="46"/>
        <v>0.009571118194</v>
      </c>
      <c r="AO65" s="2">
        <f t="shared" si="47"/>
        <v>0.02332742372</v>
      </c>
      <c r="AP65" s="2">
        <f t="shared" si="48"/>
        <v>0</v>
      </c>
      <c r="AQ65" s="2">
        <f t="shared" si="49"/>
        <v>0.01834492121</v>
      </c>
      <c r="AR65" s="2">
        <f t="shared" si="50"/>
        <v>0.05305647756</v>
      </c>
      <c r="AS65" s="2">
        <f t="shared" si="51"/>
        <v>0.009941939076</v>
      </c>
      <c r="AT65" s="2">
        <f t="shared" si="52"/>
        <v>0.08373377781</v>
      </c>
      <c r="AU65" s="2">
        <f t="shared" si="53"/>
        <v>0.08834468563</v>
      </c>
      <c r="AV65" s="2">
        <f t="shared" si="54"/>
        <v>0.03588023179</v>
      </c>
      <c r="AW65" s="2">
        <f t="shared" si="55"/>
        <v>0</v>
      </c>
      <c r="AX65" s="2">
        <f t="shared" si="56"/>
        <v>0.2631042911</v>
      </c>
      <c r="AY65" s="2">
        <f t="shared" si="57"/>
        <v>0.1229870101</v>
      </c>
      <c r="AZ65" s="2">
        <f t="shared" si="58"/>
        <v>0.2539273582</v>
      </c>
      <c r="BA65" s="2">
        <f t="shared" si="59"/>
        <v>0.2538334622</v>
      </c>
      <c r="BB65" s="2"/>
      <c r="BC65" s="2">
        <f t="shared" si="3"/>
        <v>0.1425861003</v>
      </c>
      <c r="BD65" s="2">
        <f t="shared" si="4"/>
        <v>0.1912585388</v>
      </c>
      <c r="BE65" s="2"/>
      <c r="BF65" s="2">
        <f t="shared" si="5"/>
        <v>1.805928027</v>
      </c>
      <c r="BG65" s="2">
        <f t="shared" si="6"/>
        <v>4.285538522</v>
      </c>
      <c r="BH65" s="2">
        <v>19.77</v>
      </c>
      <c r="BI65" s="6" t="s">
        <v>48</v>
      </c>
      <c r="BJ65" s="2"/>
      <c r="BK65" s="2">
        <f t="shared" si="7"/>
        <v>0.009571118194</v>
      </c>
      <c r="BL65" s="2">
        <f t="shared" si="8"/>
        <v>0.2539273582</v>
      </c>
      <c r="BM65" s="2">
        <f t="shared" si="9"/>
        <v>0.24435624</v>
      </c>
      <c r="BN65" s="2"/>
      <c r="BO65" s="2">
        <f t="shared" si="10"/>
        <v>0.6204617182</v>
      </c>
      <c r="BP65" s="2">
        <f t="shared" si="11"/>
        <v>-0.3569632418</v>
      </c>
    </row>
    <row r="66" ht="13.5" customHeight="1">
      <c r="A66" s="2" t="s">
        <v>102</v>
      </c>
      <c r="B66" s="2"/>
      <c r="C66" s="2">
        <v>4.0</v>
      </c>
      <c r="D66" s="2">
        <v>2.0</v>
      </c>
      <c r="E66" s="2">
        <v>1.0</v>
      </c>
      <c r="F66" s="2">
        <v>0.0</v>
      </c>
      <c r="G66" s="2">
        <v>0.0</v>
      </c>
      <c r="H66" s="2">
        <v>1.0</v>
      </c>
      <c r="I66" s="2">
        <v>3.0</v>
      </c>
      <c r="J66" s="2">
        <v>12.0</v>
      </c>
      <c r="K66" s="2">
        <v>1.0</v>
      </c>
      <c r="L66" s="2">
        <v>2.0</v>
      </c>
      <c r="M66" s="2">
        <v>29.0</v>
      </c>
      <c r="N66" s="2">
        <v>60.0</v>
      </c>
      <c r="O66" s="2">
        <v>5.0</v>
      </c>
      <c r="P66" s="2">
        <v>3.0</v>
      </c>
      <c r="Q66" s="2">
        <v>20.0</v>
      </c>
      <c r="R66" s="2">
        <v>16.0</v>
      </c>
      <c r="S66" s="2">
        <v>7.0</v>
      </c>
      <c r="T66" s="2">
        <v>5.0</v>
      </c>
      <c r="U66" s="2">
        <v>0.0</v>
      </c>
      <c r="V66" s="2">
        <v>1.0</v>
      </c>
      <c r="W66" s="2">
        <v>0.0</v>
      </c>
      <c r="X66" s="2">
        <v>1.0</v>
      </c>
      <c r="Y66" s="2">
        <v>1.0</v>
      </c>
      <c r="Z66" s="2">
        <v>0.0</v>
      </c>
      <c r="AA66" s="2">
        <v>1.0</v>
      </c>
      <c r="AB66" s="2"/>
      <c r="AC66" s="2">
        <f t="shared" si="35"/>
        <v>0.8028904055</v>
      </c>
      <c r="AD66" s="2">
        <f t="shared" si="36"/>
        <v>0.0828603389</v>
      </c>
      <c r="AE66" s="2">
        <f t="shared" si="37"/>
        <v>0.2496255617</v>
      </c>
      <c r="AF66" s="2">
        <f t="shared" si="38"/>
        <v>0</v>
      </c>
      <c r="AG66" s="2">
        <f t="shared" si="39"/>
        <v>0</v>
      </c>
      <c r="AH66" s="2">
        <f t="shared" si="40"/>
        <v>0.05452860025</v>
      </c>
      <c r="AI66" s="2">
        <f t="shared" si="41"/>
        <v>0.2659810267</v>
      </c>
      <c r="AJ66" s="2">
        <f t="shared" si="42"/>
        <v>0.3163222269</v>
      </c>
      <c r="AK66" s="2">
        <f t="shared" si="43"/>
        <v>0.06396724877</v>
      </c>
      <c r="AL66" s="2">
        <f t="shared" si="44"/>
        <v>0.2043735949</v>
      </c>
      <c r="AM66" s="2">
        <f t="shared" si="45"/>
        <v>0.2449903693</v>
      </c>
      <c r="AN66" s="2">
        <f t="shared" si="46"/>
        <v>0.5742670916</v>
      </c>
      <c r="AO66" s="2">
        <f t="shared" si="47"/>
        <v>0.1166371186</v>
      </c>
      <c r="AP66" s="2">
        <f t="shared" si="48"/>
        <v>0.08801267383</v>
      </c>
      <c r="AQ66" s="2">
        <f t="shared" si="49"/>
        <v>0.3668984242</v>
      </c>
      <c r="AR66" s="2">
        <f t="shared" si="50"/>
        <v>0.03395614564</v>
      </c>
      <c r="AS66" s="2">
        <f t="shared" si="51"/>
        <v>0.01739839338</v>
      </c>
      <c r="AT66" s="2">
        <f t="shared" si="52"/>
        <v>0.004925516342</v>
      </c>
      <c r="AU66" s="2">
        <f t="shared" si="53"/>
        <v>0</v>
      </c>
      <c r="AV66" s="2">
        <f t="shared" si="54"/>
        <v>0.004485028973</v>
      </c>
      <c r="AW66" s="2">
        <f t="shared" si="55"/>
        <v>0</v>
      </c>
      <c r="AX66" s="2">
        <f t="shared" si="56"/>
        <v>0.008487235198</v>
      </c>
      <c r="AY66" s="2">
        <f t="shared" si="57"/>
        <v>0.002459740202</v>
      </c>
      <c r="AZ66" s="2">
        <f t="shared" si="58"/>
        <v>0</v>
      </c>
      <c r="BA66" s="2">
        <f t="shared" si="59"/>
        <v>0.01153788464</v>
      </c>
      <c r="BB66" s="2"/>
      <c r="BC66" s="2">
        <f t="shared" si="3"/>
        <v>0.140584185</v>
      </c>
      <c r="BD66" s="2">
        <f t="shared" si="4"/>
        <v>0.1986788883</v>
      </c>
      <c r="BE66" s="2"/>
      <c r="BF66" s="2">
        <f t="shared" si="5"/>
        <v>1.852739774</v>
      </c>
      <c r="BG66" s="2">
        <f t="shared" si="6"/>
        <v>4.054352918</v>
      </c>
      <c r="BH66" s="2"/>
      <c r="BI66" s="2"/>
      <c r="BJ66" s="2"/>
      <c r="BK66" s="2">
        <f t="shared" si="7"/>
        <v>0.004485028973</v>
      </c>
      <c r="BL66" s="2">
        <f t="shared" si="8"/>
        <v>0.2449903693</v>
      </c>
      <c r="BM66" s="2">
        <f t="shared" si="9"/>
        <v>0.2405053404</v>
      </c>
      <c r="BN66" s="2"/>
      <c r="BO66" s="2">
        <f t="shared" si="10"/>
        <v>0.6057483799</v>
      </c>
      <c r="BP66" s="2">
        <f t="shared" si="11"/>
        <v>-0.3562729816</v>
      </c>
    </row>
    <row r="67" ht="13.5" customHeight="1">
      <c r="A67" s="2" t="s">
        <v>103</v>
      </c>
      <c r="B67" s="2"/>
      <c r="C67" s="2">
        <v>4.0</v>
      </c>
      <c r="D67" s="2">
        <v>42.0</v>
      </c>
      <c r="E67" s="2">
        <v>3.0</v>
      </c>
      <c r="F67" s="2">
        <v>1.0</v>
      </c>
      <c r="G67" s="2">
        <v>20.0</v>
      </c>
      <c r="H67" s="2">
        <v>15.0</v>
      </c>
      <c r="I67" s="2">
        <v>11.0</v>
      </c>
      <c r="J67" s="2">
        <v>25.0</v>
      </c>
      <c r="K67" s="2">
        <v>44.0</v>
      </c>
      <c r="L67" s="2">
        <v>6.0</v>
      </c>
      <c r="M67" s="2">
        <v>100.0</v>
      </c>
      <c r="N67" s="2">
        <v>127.0</v>
      </c>
      <c r="O67" s="2">
        <v>22.0</v>
      </c>
      <c r="P67" s="2">
        <v>52.0</v>
      </c>
      <c r="Q67" s="2">
        <v>122.0</v>
      </c>
      <c r="R67" s="2">
        <v>106.0</v>
      </c>
      <c r="S67" s="2">
        <v>160.0</v>
      </c>
      <c r="T67" s="2">
        <v>450.0</v>
      </c>
      <c r="U67" s="2">
        <v>26.0</v>
      </c>
      <c r="V67" s="2">
        <v>42.0</v>
      </c>
      <c r="W67" s="2">
        <v>0.0</v>
      </c>
      <c r="X67" s="2">
        <v>117.0</v>
      </c>
      <c r="Y67" s="2">
        <v>79.0</v>
      </c>
      <c r="Z67" s="2">
        <v>140.0</v>
      </c>
      <c r="AA67" s="2">
        <v>121.0</v>
      </c>
      <c r="AB67" s="2"/>
      <c r="AC67" s="2">
        <f t="shared" si="35"/>
        <v>0.8028904055</v>
      </c>
      <c r="AD67" s="2">
        <f t="shared" si="36"/>
        <v>1.740067117</v>
      </c>
      <c r="AE67" s="2">
        <f t="shared" si="37"/>
        <v>0.748876685</v>
      </c>
      <c r="AF67" s="2">
        <f t="shared" si="38"/>
        <v>0.285225328</v>
      </c>
      <c r="AG67" s="2">
        <f t="shared" si="39"/>
        <v>2.640612622</v>
      </c>
      <c r="AH67" s="2">
        <f t="shared" si="40"/>
        <v>0.8179290038</v>
      </c>
      <c r="AI67" s="2">
        <f t="shared" si="41"/>
        <v>0.9752637645</v>
      </c>
      <c r="AJ67" s="2">
        <f t="shared" si="42"/>
        <v>0.6590046394</v>
      </c>
      <c r="AK67" s="2">
        <f t="shared" si="43"/>
        <v>2.814558946</v>
      </c>
      <c r="AL67" s="2">
        <f t="shared" si="44"/>
        <v>0.6131207848</v>
      </c>
      <c r="AM67" s="2">
        <f t="shared" si="45"/>
        <v>0.844794377</v>
      </c>
      <c r="AN67" s="2">
        <f t="shared" si="46"/>
        <v>1.215532011</v>
      </c>
      <c r="AO67" s="2">
        <f t="shared" si="47"/>
        <v>0.5132033218</v>
      </c>
      <c r="AP67" s="2">
        <f t="shared" si="48"/>
        <v>1.525553013</v>
      </c>
      <c r="AQ67" s="2">
        <f t="shared" si="49"/>
        <v>2.238080387</v>
      </c>
      <c r="AR67" s="2">
        <f t="shared" si="50"/>
        <v>0.2249594649</v>
      </c>
      <c r="AS67" s="2">
        <f t="shared" si="51"/>
        <v>0.397677563</v>
      </c>
      <c r="AT67" s="2">
        <f t="shared" si="52"/>
        <v>0.4432964708</v>
      </c>
      <c r="AU67" s="2">
        <f t="shared" si="53"/>
        <v>0.2296961826</v>
      </c>
      <c r="AV67" s="2">
        <f t="shared" si="54"/>
        <v>0.1883712169</v>
      </c>
      <c r="AW67" s="2">
        <f t="shared" si="55"/>
        <v>0</v>
      </c>
      <c r="AX67" s="2">
        <f t="shared" si="56"/>
        <v>0.9930065182</v>
      </c>
      <c r="AY67" s="2">
        <f t="shared" si="57"/>
        <v>0.194319476</v>
      </c>
      <c r="AZ67" s="2">
        <f t="shared" si="58"/>
        <v>0.433534514</v>
      </c>
      <c r="BA67" s="2">
        <f t="shared" si="59"/>
        <v>1.396084042</v>
      </c>
      <c r="BB67" s="2"/>
      <c r="BC67" s="2">
        <f t="shared" si="3"/>
        <v>0.9174263142</v>
      </c>
      <c r="BD67" s="2">
        <f t="shared" si="4"/>
        <v>0.7494801607</v>
      </c>
      <c r="BE67" s="2"/>
      <c r="BF67" s="2">
        <f t="shared" si="5"/>
        <v>1.16288688</v>
      </c>
      <c r="BG67" s="2">
        <f t="shared" si="6"/>
        <v>0.8942977198</v>
      </c>
      <c r="BH67" s="2"/>
      <c r="BI67" s="2"/>
      <c r="BJ67" s="2"/>
      <c r="BK67" s="2">
        <f t="shared" si="7"/>
        <v>0.397677563</v>
      </c>
      <c r="BL67" s="2">
        <f t="shared" si="8"/>
        <v>1.215532011</v>
      </c>
      <c r="BM67" s="2">
        <f t="shared" si="9"/>
        <v>0.8178544476</v>
      </c>
      <c r="BN67" s="2"/>
      <c r="BO67" s="2">
        <f t="shared" si="10"/>
        <v>2.442313682</v>
      </c>
      <c r="BP67" s="2">
        <f t="shared" si="11"/>
        <v>-0.8291041083</v>
      </c>
    </row>
    <row r="68" ht="13.5" customHeight="1">
      <c r="A68" s="2" t="s">
        <v>104</v>
      </c>
      <c r="B68" s="2"/>
      <c r="C68" s="2">
        <v>5.0</v>
      </c>
      <c r="D68" s="2">
        <v>5.0</v>
      </c>
      <c r="E68" s="2">
        <v>0.0</v>
      </c>
      <c r="F68" s="2">
        <v>0.0</v>
      </c>
      <c r="G68" s="2">
        <v>2.0</v>
      </c>
      <c r="H68" s="2">
        <v>20.0</v>
      </c>
      <c r="I68" s="2">
        <v>10.0</v>
      </c>
      <c r="J68" s="2">
        <v>20.0</v>
      </c>
      <c r="K68" s="2">
        <v>17.0</v>
      </c>
      <c r="L68" s="2">
        <v>4.0</v>
      </c>
      <c r="M68" s="2">
        <v>47.0</v>
      </c>
      <c r="N68" s="2">
        <v>48.0</v>
      </c>
      <c r="O68" s="2">
        <v>4.0</v>
      </c>
      <c r="P68" s="2">
        <v>37.0</v>
      </c>
      <c r="Q68" s="2">
        <v>121.0</v>
      </c>
      <c r="R68" s="2">
        <v>1.0</v>
      </c>
      <c r="S68" s="2">
        <v>3.0</v>
      </c>
      <c r="T68" s="2">
        <v>1.0</v>
      </c>
      <c r="U68" s="2">
        <v>0.0</v>
      </c>
      <c r="V68" s="2">
        <v>1.0</v>
      </c>
      <c r="W68" s="2">
        <v>0.0</v>
      </c>
      <c r="X68" s="2">
        <v>1.0</v>
      </c>
      <c r="Y68" s="2">
        <v>1.0</v>
      </c>
      <c r="Z68" s="2">
        <v>2.0</v>
      </c>
      <c r="AA68" s="2">
        <v>7.0</v>
      </c>
      <c r="AB68" s="2"/>
      <c r="AC68" s="2">
        <f t="shared" si="35"/>
        <v>1.003613007</v>
      </c>
      <c r="AD68" s="2">
        <f t="shared" si="36"/>
        <v>0.2071508472</v>
      </c>
      <c r="AE68" s="2">
        <f t="shared" si="37"/>
        <v>0</v>
      </c>
      <c r="AF68" s="2">
        <f t="shared" si="38"/>
        <v>0</v>
      </c>
      <c r="AG68" s="2">
        <f t="shared" si="39"/>
        <v>0.2640612622</v>
      </c>
      <c r="AH68" s="2">
        <f t="shared" si="40"/>
        <v>1.090572005</v>
      </c>
      <c r="AI68" s="2">
        <f t="shared" si="41"/>
        <v>0.8866034223</v>
      </c>
      <c r="AJ68" s="2">
        <f t="shared" si="42"/>
        <v>0.5272037115</v>
      </c>
      <c r="AK68" s="2">
        <f t="shared" si="43"/>
        <v>1.087443229</v>
      </c>
      <c r="AL68" s="2">
        <f t="shared" si="44"/>
        <v>0.4087471899</v>
      </c>
      <c r="AM68" s="2">
        <f t="shared" si="45"/>
        <v>0.3970533572</v>
      </c>
      <c r="AN68" s="2">
        <f t="shared" si="46"/>
        <v>0.4594136733</v>
      </c>
      <c r="AO68" s="2">
        <f t="shared" si="47"/>
        <v>0.09330969488</v>
      </c>
      <c r="AP68" s="2">
        <f t="shared" si="48"/>
        <v>1.085489644</v>
      </c>
      <c r="AQ68" s="2">
        <f t="shared" si="49"/>
        <v>2.219735466</v>
      </c>
      <c r="AR68" s="2">
        <f t="shared" si="50"/>
        <v>0.002122259102</v>
      </c>
      <c r="AS68" s="2">
        <f t="shared" si="51"/>
        <v>0.007456454307</v>
      </c>
      <c r="AT68" s="2">
        <f t="shared" si="52"/>
        <v>0.0009851032684</v>
      </c>
      <c r="AU68" s="2">
        <f t="shared" si="53"/>
        <v>0</v>
      </c>
      <c r="AV68" s="2">
        <f t="shared" si="54"/>
        <v>0.004485028973</v>
      </c>
      <c r="AW68" s="2">
        <f t="shared" si="55"/>
        <v>0</v>
      </c>
      <c r="AX68" s="2">
        <f t="shared" si="56"/>
        <v>0.008487235198</v>
      </c>
      <c r="AY68" s="2">
        <f t="shared" si="57"/>
        <v>0.002459740202</v>
      </c>
      <c r="AZ68" s="2">
        <f t="shared" si="58"/>
        <v>0.0061933502</v>
      </c>
      <c r="BA68" s="2">
        <f t="shared" si="59"/>
        <v>0.08076519251</v>
      </c>
      <c r="BB68" s="2"/>
      <c r="BC68" s="2">
        <f t="shared" si="3"/>
        <v>0.3937340349</v>
      </c>
      <c r="BD68" s="2">
        <f t="shared" si="4"/>
        <v>0.5417317897</v>
      </c>
      <c r="BE68" s="2"/>
      <c r="BF68" s="2">
        <f t="shared" si="5"/>
        <v>1.690167559</v>
      </c>
      <c r="BG68" s="2">
        <f t="shared" si="6"/>
        <v>3.62246023</v>
      </c>
      <c r="BH68" s="2"/>
      <c r="BI68" s="2"/>
      <c r="BJ68" s="2"/>
      <c r="BK68" s="2">
        <f t="shared" si="7"/>
        <v>0.002459740202</v>
      </c>
      <c r="BL68" s="2">
        <f t="shared" si="8"/>
        <v>0.5272037115</v>
      </c>
      <c r="BM68" s="2">
        <f t="shared" si="9"/>
        <v>0.5247439713</v>
      </c>
      <c r="BN68" s="2"/>
      <c r="BO68" s="2">
        <f t="shared" si="10"/>
        <v>1.314319668</v>
      </c>
      <c r="BP68" s="2">
        <f t="shared" si="11"/>
        <v>-0.7846562168</v>
      </c>
    </row>
    <row r="69" ht="13.5" customHeight="1">
      <c r="A69" s="2" t="s">
        <v>105</v>
      </c>
      <c r="B69" s="2"/>
      <c r="C69" s="2">
        <v>4.0</v>
      </c>
      <c r="D69" s="2">
        <v>10.0</v>
      </c>
      <c r="E69" s="2">
        <v>4.0</v>
      </c>
      <c r="F69" s="2">
        <v>4.0</v>
      </c>
      <c r="G69" s="2">
        <v>6.0</v>
      </c>
      <c r="H69" s="2">
        <v>3.0</v>
      </c>
      <c r="I69" s="2">
        <v>1.0</v>
      </c>
      <c r="J69" s="2">
        <v>3.0</v>
      </c>
      <c r="K69" s="2">
        <v>4.0</v>
      </c>
      <c r="L69" s="2">
        <v>1.0</v>
      </c>
      <c r="M69" s="2">
        <v>4.0</v>
      </c>
      <c r="N69" s="2">
        <v>1.0</v>
      </c>
      <c r="O69" s="2">
        <v>4.0</v>
      </c>
      <c r="P69" s="2">
        <v>0.0</v>
      </c>
      <c r="Q69" s="2">
        <v>8.0</v>
      </c>
      <c r="R69" s="2">
        <v>159.0</v>
      </c>
      <c r="S69" s="2">
        <v>65.0</v>
      </c>
      <c r="T69" s="2">
        <v>245.0</v>
      </c>
      <c r="U69" s="2">
        <v>17.0</v>
      </c>
      <c r="V69" s="2">
        <v>12.0</v>
      </c>
      <c r="W69" s="2">
        <v>6.0</v>
      </c>
      <c r="X69" s="2">
        <v>58.0</v>
      </c>
      <c r="Y69" s="2">
        <v>105.0</v>
      </c>
      <c r="Z69" s="2">
        <v>54.0</v>
      </c>
      <c r="AA69" s="2">
        <v>39.0</v>
      </c>
      <c r="AB69" s="2"/>
      <c r="AC69" s="2">
        <f t="shared" si="35"/>
        <v>0.8028904055</v>
      </c>
      <c r="AD69" s="2">
        <f t="shared" si="36"/>
        <v>0.4143016945</v>
      </c>
      <c r="AE69" s="2">
        <f t="shared" si="37"/>
        <v>0.9985022466</v>
      </c>
      <c r="AF69" s="2">
        <f t="shared" si="38"/>
        <v>1.140901312</v>
      </c>
      <c r="AG69" s="2">
        <f t="shared" si="39"/>
        <v>0.7921837866</v>
      </c>
      <c r="AH69" s="2">
        <f t="shared" si="40"/>
        <v>0.1635858008</v>
      </c>
      <c r="AI69" s="2">
        <f t="shared" si="41"/>
        <v>0.08866034223</v>
      </c>
      <c r="AJ69" s="2">
        <f t="shared" si="42"/>
        <v>0.07908055673</v>
      </c>
      <c r="AK69" s="2">
        <f t="shared" si="43"/>
        <v>0.2558689951</v>
      </c>
      <c r="AL69" s="2">
        <f t="shared" si="44"/>
        <v>0.1021867975</v>
      </c>
      <c r="AM69" s="2">
        <f t="shared" si="45"/>
        <v>0.03379177508</v>
      </c>
      <c r="AN69" s="2">
        <f t="shared" si="46"/>
        <v>0.009571118194</v>
      </c>
      <c r="AO69" s="2">
        <f t="shared" si="47"/>
        <v>0.09330969488</v>
      </c>
      <c r="AP69" s="2">
        <f t="shared" si="48"/>
        <v>0</v>
      </c>
      <c r="AQ69" s="2">
        <f t="shared" si="49"/>
        <v>0.1467593697</v>
      </c>
      <c r="AR69" s="2">
        <f t="shared" si="50"/>
        <v>0.3374391973</v>
      </c>
      <c r="AS69" s="2">
        <f t="shared" si="51"/>
        <v>0.16155651</v>
      </c>
      <c r="AT69" s="2">
        <f t="shared" si="52"/>
        <v>0.2413503008</v>
      </c>
      <c r="AU69" s="2">
        <f t="shared" si="53"/>
        <v>0.1501859656</v>
      </c>
      <c r="AV69" s="2">
        <f t="shared" si="54"/>
        <v>0.05382034768</v>
      </c>
      <c r="AW69" s="2">
        <f t="shared" si="55"/>
        <v>0.792288393</v>
      </c>
      <c r="AX69" s="2">
        <f t="shared" si="56"/>
        <v>0.4922596415</v>
      </c>
      <c r="AY69" s="2">
        <f t="shared" si="57"/>
        <v>0.2582727212</v>
      </c>
      <c r="AZ69" s="2">
        <f t="shared" si="58"/>
        <v>0.1672204554</v>
      </c>
      <c r="BA69" s="2">
        <f t="shared" si="59"/>
        <v>0.4499775011</v>
      </c>
      <c r="BB69" s="2"/>
      <c r="BC69" s="2">
        <f t="shared" si="3"/>
        <v>0.3290385972</v>
      </c>
      <c r="BD69" s="2">
        <f t="shared" si="4"/>
        <v>0.320933435</v>
      </c>
      <c r="BE69" s="2"/>
      <c r="BF69" s="2">
        <f t="shared" si="5"/>
        <v>1.151148566</v>
      </c>
      <c r="BG69" s="2">
        <f t="shared" si="6"/>
        <v>0.4521219916</v>
      </c>
      <c r="BH69" s="2"/>
      <c r="BI69" s="2"/>
      <c r="BJ69" s="2"/>
      <c r="BK69" s="2">
        <f t="shared" si="7"/>
        <v>0.09330969488</v>
      </c>
      <c r="BL69" s="2">
        <f t="shared" si="8"/>
        <v>0.4499775011</v>
      </c>
      <c r="BM69" s="2">
        <f t="shared" si="9"/>
        <v>0.3566678062</v>
      </c>
      <c r="BN69" s="2"/>
      <c r="BO69" s="2">
        <f t="shared" si="10"/>
        <v>0.9849792105</v>
      </c>
      <c r="BP69" s="2">
        <f t="shared" si="11"/>
        <v>-0.4416920145</v>
      </c>
    </row>
    <row r="70" ht="13.5" customHeight="1">
      <c r="A70" s="2" t="s">
        <v>106</v>
      </c>
      <c r="B70" s="2"/>
      <c r="C70" s="2">
        <v>5.0</v>
      </c>
      <c r="D70" s="2">
        <v>15.0</v>
      </c>
      <c r="E70" s="2">
        <v>2.0</v>
      </c>
      <c r="F70" s="2">
        <v>1.0</v>
      </c>
      <c r="G70" s="2">
        <v>12.0</v>
      </c>
      <c r="H70" s="2">
        <v>23.0</v>
      </c>
      <c r="I70" s="2">
        <v>13.0</v>
      </c>
      <c r="J70" s="2">
        <v>68.0</v>
      </c>
      <c r="K70" s="2">
        <v>25.0</v>
      </c>
      <c r="L70" s="2">
        <v>16.0</v>
      </c>
      <c r="M70" s="2">
        <v>158.0</v>
      </c>
      <c r="N70" s="2">
        <v>84.0</v>
      </c>
      <c r="O70" s="2">
        <v>48.0</v>
      </c>
      <c r="P70" s="2">
        <v>20.0</v>
      </c>
      <c r="Q70" s="2">
        <v>18.0</v>
      </c>
      <c r="R70" s="2">
        <v>779.0</v>
      </c>
      <c r="S70" s="2">
        <v>229.0</v>
      </c>
      <c r="T70" s="2">
        <v>1181.0</v>
      </c>
      <c r="U70" s="2">
        <v>232.0</v>
      </c>
      <c r="V70" s="2">
        <v>107.0</v>
      </c>
      <c r="W70" s="2">
        <v>15.0</v>
      </c>
      <c r="X70" s="2">
        <v>217.0</v>
      </c>
      <c r="Y70" s="2">
        <v>852.0</v>
      </c>
      <c r="Z70" s="2">
        <v>570.0</v>
      </c>
      <c r="AA70" s="2">
        <v>221.0</v>
      </c>
      <c r="AB70" s="2"/>
      <c r="AC70" s="2">
        <f t="shared" si="35"/>
        <v>1.003613007</v>
      </c>
      <c r="AD70" s="2">
        <f t="shared" si="36"/>
        <v>0.6214525417</v>
      </c>
      <c r="AE70" s="2">
        <f t="shared" si="37"/>
        <v>0.4992511233</v>
      </c>
      <c r="AF70" s="2">
        <f t="shared" si="38"/>
        <v>0.285225328</v>
      </c>
      <c r="AG70" s="2">
        <f t="shared" si="39"/>
        <v>1.584367573</v>
      </c>
      <c r="AH70" s="2">
        <f t="shared" si="40"/>
        <v>1.254157806</v>
      </c>
      <c r="AI70" s="2">
        <f t="shared" si="41"/>
        <v>1.152584449</v>
      </c>
      <c r="AJ70" s="2">
        <f t="shared" si="42"/>
        <v>1.792492619</v>
      </c>
      <c r="AK70" s="2">
        <f t="shared" si="43"/>
        <v>1.599181219</v>
      </c>
      <c r="AL70" s="2">
        <f t="shared" si="44"/>
        <v>1.634988759</v>
      </c>
      <c r="AM70" s="2">
        <f t="shared" si="45"/>
        <v>1.334775116</v>
      </c>
      <c r="AN70" s="2">
        <f t="shared" si="46"/>
        <v>0.8039739283</v>
      </c>
      <c r="AO70" s="2">
        <f t="shared" si="47"/>
        <v>1.119716339</v>
      </c>
      <c r="AP70" s="2">
        <f t="shared" si="48"/>
        <v>0.5867511588</v>
      </c>
      <c r="AQ70" s="2">
        <f t="shared" si="49"/>
        <v>0.3302085818</v>
      </c>
      <c r="AR70" s="2">
        <f t="shared" si="50"/>
        <v>1.653239841</v>
      </c>
      <c r="AS70" s="2">
        <f t="shared" si="51"/>
        <v>0.5691760121</v>
      </c>
      <c r="AT70" s="2">
        <f t="shared" si="52"/>
        <v>1.16340696</v>
      </c>
      <c r="AU70" s="2">
        <f t="shared" si="53"/>
        <v>2.049596707</v>
      </c>
      <c r="AV70" s="2">
        <f t="shared" si="54"/>
        <v>0.4798981001</v>
      </c>
      <c r="AW70" s="2">
        <f t="shared" si="55"/>
        <v>1.980720982</v>
      </c>
      <c r="AX70" s="2">
        <f t="shared" si="56"/>
        <v>1.841730038</v>
      </c>
      <c r="AY70" s="2">
        <f t="shared" si="57"/>
        <v>2.095698652</v>
      </c>
      <c r="AZ70" s="2">
        <f t="shared" si="58"/>
        <v>1.765104807</v>
      </c>
      <c r="BA70" s="2">
        <f t="shared" si="59"/>
        <v>2.549872506</v>
      </c>
      <c r="BB70" s="2"/>
      <c r="BC70" s="2">
        <f t="shared" si="3"/>
        <v>1.270047366</v>
      </c>
      <c r="BD70" s="2">
        <f t="shared" si="4"/>
        <v>0.6182313574</v>
      </c>
      <c r="BE70" s="2"/>
      <c r="BF70" s="2">
        <f t="shared" si="5"/>
        <v>0.05337261194</v>
      </c>
      <c r="BG70" s="2">
        <f t="shared" si="6"/>
        <v>-0.9746473092</v>
      </c>
      <c r="BH70" s="2"/>
      <c r="BI70" s="2"/>
      <c r="BJ70" s="2"/>
      <c r="BK70" s="2">
        <f t="shared" si="7"/>
        <v>0.6214525417</v>
      </c>
      <c r="BL70" s="2">
        <f t="shared" si="8"/>
        <v>1.765104807</v>
      </c>
      <c r="BM70" s="2">
        <f t="shared" si="9"/>
        <v>1.143652265</v>
      </c>
      <c r="BN70" s="2"/>
      <c r="BO70" s="2">
        <f t="shared" si="10"/>
        <v>3.480583205</v>
      </c>
      <c r="BP70" s="2">
        <f t="shared" si="11"/>
        <v>-1.094025856</v>
      </c>
    </row>
    <row r="71" ht="13.5" customHeight="1">
      <c r="A71" s="2" t="s">
        <v>107</v>
      </c>
      <c r="B71" s="2"/>
      <c r="C71" s="2">
        <v>5.0</v>
      </c>
      <c r="D71" s="2">
        <v>6.0</v>
      </c>
      <c r="E71" s="2">
        <v>0.0</v>
      </c>
      <c r="F71" s="2">
        <v>4.0</v>
      </c>
      <c r="G71" s="2">
        <v>11.0</v>
      </c>
      <c r="H71" s="2">
        <v>7.0</v>
      </c>
      <c r="I71" s="2">
        <v>7.0</v>
      </c>
      <c r="J71" s="2">
        <v>36.0</v>
      </c>
      <c r="K71" s="2">
        <v>18.0</v>
      </c>
      <c r="L71" s="2">
        <v>8.0</v>
      </c>
      <c r="M71" s="2">
        <v>83.0</v>
      </c>
      <c r="N71" s="2">
        <v>31.0</v>
      </c>
      <c r="O71" s="2">
        <v>106.0</v>
      </c>
      <c r="P71" s="2">
        <v>1.0</v>
      </c>
      <c r="Q71" s="2">
        <v>17.0</v>
      </c>
      <c r="R71" s="2">
        <v>1235.0</v>
      </c>
      <c r="S71" s="2">
        <v>581.0</v>
      </c>
      <c r="T71" s="2">
        <v>2413.0</v>
      </c>
      <c r="U71" s="2">
        <v>36.0</v>
      </c>
      <c r="V71" s="2">
        <v>314.0</v>
      </c>
      <c r="W71" s="2">
        <v>11.0</v>
      </c>
      <c r="X71" s="2">
        <v>374.0</v>
      </c>
      <c r="Y71" s="2">
        <v>1065.0</v>
      </c>
      <c r="Z71" s="2">
        <v>575.0</v>
      </c>
      <c r="AA71" s="2">
        <v>164.0</v>
      </c>
      <c r="AB71" s="2"/>
      <c r="AC71" s="2">
        <f t="shared" si="35"/>
        <v>1.003613007</v>
      </c>
      <c r="AD71" s="2">
        <f t="shared" si="36"/>
        <v>0.2485810167</v>
      </c>
      <c r="AE71" s="2">
        <f t="shared" si="37"/>
        <v>0</v>
      </c>
      <c r="AF71" s="2">
        <f t="shared" si="38"/>
        <v>1.140901312</v>
      </c>
      <c r="AG71" s="2">
        <f t="shared" si="39"/>
        <v>1.452336942</v>
      </c>
      <c r="AH71" s="2">
        <f t="shared" si="40"/>
        <v>0.3817002018</v>
      </c>
      <c r="AI71" s="2">
        <f t="shared" si="41"/>
        <v>0.6206223956</v>
      </c>
      <c r="AJ71" s="2">
        <f t="shared" si="42"/>
        <v>0.9489666807</v>
      </c>
      <c r="AK71" s="2">
        <f t="shared" si="43"/>
        <v>1.151410478</v>
      </c>
      <c r="AL71" s="2">
        <f t="shared" si="44"/>
        <v>0.8174943797</v>
      </c>
      <c r="AM71" s="2">
        <f t="shared" si="45"/>
        <v>0.701179333</v>
      </c>
      <c r="AN71" s="2">
        <f t="shared" si="46"/>
        <v>0.296704664</v>
      </c>
      <c r="AO71" s="2">
        <f t="shared" si="47"/>
        <v>2.472706914</v>
      </c>
      <c r="AP71" s="2">
        <f t="shared" si="48"/>
        <v>0.02933755794</v>
      </c>
      <c r="AQ71" s="2">
        <f t="shared" si="49"/>
        <v>0.3118636605</v>
      </c>
      <c r="AR71" s="2">
        <f t="shared" si="50"/>
        <v>2.620989991</v>
      </c>
      <c r="AS71" s="2">
        <f t="shared" si="51"/>
        <v>1.444066651</v>
      </c>
      <c r="AT71" s="2">
        <f t="shared" si="52"/>
        <v>2.377054187</v>
      </c>
      <c r="AU71" s="2">
        <f t="shared" si="53"/>
        <v>0.3180408683</v>
      </c>
      <c r="AV71" s="2">
        <f t="shared" si="54"/>
        <v>1.408299098</v>
      </c>
      <c r="AW71" s="2">
        <f t="shared" si="55"/>
        <v>1.45252872</v>
      </c>
      <c r="AX71" s="2">
        <f t="shared" si="56"/>
        <v>3.174225964</v>
      </c>
      <c r="AY71" s="2">
        <f t="shared" si="57"/>
        <v>2.619623315</v>
      </c>
      <c r="AZ71" s="2">
        <f t="shared" si="58"/>
        <v>1.780588182</v>
      </c>
      <c r="BA71" s="2">
        <f t="shared" si="59"/>
        <v>1.892213082</v>
      </c>
      <c r="BB71" s="2"/>
      <c r="BC71" s="2">
        <f t="shared" si="3"/>
        <v>1.226601944</v>
      </c>
      <c r="BD71" s="2">
        <f t="shared" si="4"/>
        <v>0.8848140182</v>
      </c>
      <c r="BE71" s="2"/>
      <c r="BF71" s="2">
        <f t="shared" si="5"/>
        <v>0.5124460095</v>
      </c>
      <c r="BG71" s="2">
        <f t="shared" si="6"/>
        <v>-0.6371588501</v>
      </c>
      <c r="BH71" s="2"/>
      <c r="BI71" s="2"/>
      <c r="BJ71" s="2"/>
      <c r="BK71" s="2">
        <f t="shared" si="7"/>
        <v>0.3817002018</v>
      </c>
      <c r="BL71" s="2">
        <f t="shared" si="8"/>
        <v>1.780588182</v>
      </c>
      <c r="BM71" s="2">
        <f t="shared" si="9"/>
        <v>1.398887981</v>
      </c>
      <c r="BN71" s="2"/>
      <c r="BO71" s="2">
        <f t="shared" si="10"/>
        <v>3.878920154</v>
      </c>
      <c r="BP71" s="2">
        <f t="shared" si="11"/>
        <v>-1.716631769</v>
      </c>
    </row>
    <row r="72" ht="13.5" customHeight="1">
      <c r="A72" s="2" t="s">
        <v>108</v>
      </c>
      <c r="B72" s="2"/>
      <c r="C72" s="2">
        <v>4.0</v>
      </c>
      <c r="D72" s="2">
        <v>20.0</v>
      </c>
      <c r="E72" s="2">
        <v>4.0</v>
      </c>
      <c r="F72" s="2">
        <v>0.0</v>
      </c>
      <c r="G72" s="2">
        <v>3.0</v>
      </c>
      <c r="H72" s="2">
        <v>2.0</v>
      </c>
      <c r="I72" s="2">
        <v>10.0</v>
      </c>
      <c r="J72" s="2">
        <v>27.0</v>
      </c>
      <c r="K72" s="2">
        <v>7.0</v>
      </c>
      <c r="L72" s="2">
        <v>7.0</v>
      </c>
      <c r="M72" s="2">
        <v>0.0</v>
      </c>
      <c r="N72" s="2">
        <v>1.0</v>
      </c>
      <c r="O72" s="2">
        <v>1.0</v>
      </c>
      <c r="P72" s="2">
        <v>2.0</v>
      </c>
      <c r="Q72" s="2">
        <v>6.0</v>
      </c>
      <c r="R72" s="2">
        <v>2.0</v>
      </c>
      <c r="S72" s="2">
        <v>7.0</v>
      </c>
      <c r="T72" s="2">
        <v>34.0</v>
      </c>
      <c r="U72" s="2">
        <v>0.0</v>
      </c>
      <c r="V72" s="2">
        <v>4.0</v>
      </c>
      <c r="W72" s="2">
        <v>2.0</v>
      </c>
      <c r="X72" s="2">
        <v>5.0</v>
      </c>
      <c r="Y72" s="2">
        <v>6.0</v>
      </c>
      <c r="Z72" s="2">
        <v>3.0</v>
      </c>
      <c r="AA72" s="2">
        <v>0.0</v>
      </c>
      <c r="AB72" s="2"/>
      <c r="AC72" s="2">
        <f t="shared" si="35"/>
        <v>0.8028904055</v>
      </c>
      <c r="AD72" s="2">
        <f t="shared" si="36"/>
        <v>0.828603389</v>
      </c>
      <c r="AE72" s="2">
        <f t="shared" si="37"/>
        <v>0.9985022466</v>
      </c>
      <c r="AF72" s="2">
        <f t="shared" si="38"/>
        <v>0</v>
      </c>
      <c r="AG72" s="2">
        <f t="shared" si="39"/>
        <v>0.3960918933</v>
      </c>
      <c r="AH72" s="2">
        <f t="shared" si="40"/>
        <v>0.1090572005</v>
      </c>
      <c r="AI72" s="2">
        <f t="shared" si="41"/>
        <v>0.8866034223</v>
      </c>
      <c r="AJ72" s="2">
        <f t="shared" si="42"/>
        <v>0.7117250105</v>
      </c>
      <c r="AK72" s="2">
        <f t="shared" si="43"/>
        <v>0.4477707414</v>
      </c>
      <c r="AL72" s="2">
        <f t="shared" si="44"/>
        <v>0.7153075823</v>
      </c>
      <c r="AM72" s="2">
        <f t="shared" si="45"/>
        <v>0</v>
      </c>
      <c r="AN72" s="2">
        <f t="shared" si="46"/>
        <v>0.009571118194</v>
      </c>
      <c r="AO72" s="2">
        <f t="shared" si="47"/>
        <v>0.02332742372</v>
      </c>
      <c r="AP72" s="2">
        <f t="shared" si="48"/>
        <v>0.05867511588</v>
      </c>
      <c r="AQ72" s="2">
        <f t="shared" si="49"/>
        <v>0.1100695273</v>
      </c>
      <c r="AR72" s="2">
        <f t="shared" si="50"/>
        <v>0.004244518205</v>
      </c>
      <c r="AS72" s="2">
        <f t="shared" si="51"/>
        <v>0.01739839338</v>
      </c>
      <c r="AT72" s="2">
        <f t="shared" si="52"/>
        <v>0.03349351112</v>
      </c>
      <c r="AU72" s="2">
        <f t="shared" si="53"/>
        <v>0</v>
      </c>
      <c r="AV72" s="2">
        <f t="shared" si="54"/>
        <v>0.01794011589</v>
      </c>
      <c r="AW72" s="2">
        <f t="shared" si="55"/>
        <v>0.264096131</v>
      </c>
      <c r="AX72" s="2">
        <f t="shared" si="56"/>
        <v>0.04243617599</v>
      </c>
      <c r="AY72" s="2">
        <f t="shared" si="57"/>
        <v>0.01475844121</v>
      </c>
      <c r="AZ72" s="2">
        <f t="shared" si="58"/>
        <v>0.0092900253</v>
      </c>
      <c r="BA72" s="2">
        <f t="shared" si="59"/>
        <v>0</v>
      </c>
      <c r="BB72" s="2"/>
      <c r="BC72" s="2">
        <f t="shared" si="3"/>
        <v>0.2600740955</v>
      </c>
      <c r="BD72" s="2">
        <f t="shared" si="4"/>
        <v>0.3406249451</v>
      </c>
      <c r="BE72" s="2"/>
      <c r="BF72" s="2">
        <f t="shared" si="5"/>
        <v>0.9876650672</v>
      </c>
      <c r="BG72" s="2">
        <f t="shared" si="6"/>
        <v>-0.5548889236</v>
      </c>
      <c r="BH72" s="2"/>
      <c r="BI72" s="2"/>
      <c r="BJ72" s="2"/>
      <c r="BK72" s="2">
        <f t="shared" si="7"/>
        <v>0.009571118194</v>
      </c>
      <c r="BL72" s="2">
        <f t="shared" si="8"/>
        <v>0.4477707414</v>
      </c>
      <c r="BM72" s="2">
        <f t="shared" si="9"/>
        <v>0.4381996232</v>
      </c>
      <c r="BN72" s="2"/>
      <c r="BO72" s="2">
        <f t="shared" si="10"/>
        <v>1.105070176</v>
      </c>
      <c r="BP72" s="2">
        <f t="shared" si="11"/>
        <v>-0.6477283166</v>
      </c>
    </row>
    <row r="73" ht="13.5" customHeight="1">
      <c r="A73" s="2" t="s">
        <v>109</v>
      </c>
      <c r="B73" s="2"/>
      <c r="C73" s="2">
        <v>4.0</v>
      </c>
      <c r="D73" s="2">
        <v>9.0</v>
      </c>
      <c r="E73" s="2">
        <v>1.0</v>
      </c>
      <c r="F73" s="2">
        <v>0.0</v>
      </c>
      <c r="G73" s="2">
        <v>1.0</v>
      </c>
      <c r="H73" s="2">
        <v>6.0</v>
      </c>
      <c r="I73" s="2">
        <v>5.0</v>
      </c>
      <c r="J73" s="2">
        <v>3.0</v>
      </c>
      <c r="K73" s="2">
        <v>1.0</v>
      </c>
      <c r="L73" s="2">
        <v>0.0</v>
      </c>
      <c r="M73" s="2">
        <v>2.0</v>
      </c>
      <c r="N73" s="2">
        <v>0.0</v>
      </c>
      <c r="O73" s="2">
        <v>2.0</v>
      </c>
      <c r="P73" s="2">
        <v>0.0</v>
      </c>
      <c r="Q73" s="2">
        <v>10.0</v>
      </c>
      <c r="R73" s="2">
        <v>34.0</v>
      </c>
      <c r="S73" s="2">
        <v>16.0</v>
      </c>
      <c r="T73" s="2">
        <v>44.0</v>
      </c>
      <c r="U73" s="2">
        <v>3.0</v>
      </c>
      <c r="V73" s="2">
        <v>2.0</v>
      </c>
      <c r="W73" s="2">
        <v>1.0</v>
      </c>
      <c r="X73" s="2">
        <v>22.0</v>
      </c>
      <c r="Y73" s="2">
        <v>16.0</v>
      </c>
      <c r="Z73" s="2">
        <v>48.0</v>
      </c>
      <c r="AA73" s="2">
        <v>5.0</v>
      </c>
      <c r="AB73" s="2"/>
      <c r="AC73" s="2">
        <f t="shared" si="35"/>
        <v>0.8028904055</v>
      </c>
      <c r="AD73" s="2">
        <f t="shared" si="36"/>
        <v>0.372871525</v>
      </c>
      <c r="AE73" s="2">
        <f t="shared" si="37"/>
        <v>0.2496255617</v>
      </c>
      <c r="AF73" s="2">
        <f t="shared" si="38"/>
        <v>0</v>
      </c>
      <c r="AG73" s="2">
        <f t="shared" si="39"/>
        <v>0.1320306311</v>
      </c>
      <c r="AH73" s="2">
        <f t="shared" si="40"/>
        <v>0.3271716015</v>
      </c>
      <c r="AI73" s="2">
        <f t="shared" si="41"/>
        <v>0.4433017111</v>
      </c>
      <c r="AJ73" s="2">
        <f t="shared" si="42"/>
        <v>0.07908055673</v>
      </c>
      <c r="AK73" s="2">
        <f t="shared" si="43"/>
        <v>0.06396724877</v>
      </c>
      <c r="AL73" s="2">
        <f t="shared" si="44"/>
        <v>0</v>
      </c>
      <c r="AM73" s="2">
        <f t="shared" si="45"/>
        <v>0.01689588754</v>
      </c>
      <c r="AN73" s="2">
        <f t="shared" si="46"/>
        <v>0</v>
      </c>
      <c r="AO73" s="2">
        <f t="shared" si="47"/>
        <v>0.04665484744</v>
      </c>
      <c r="AP73" s="2">
        <f t="shared" si="48"/>
        <v>0</v>
      </c>
      <c r="AQ73" s="2">
        <f t="shared" si="49"/>
        <v>0.1834492121</v>
      </c>
      <c r="AR73" s="2">
        <f t="shared" si="50"/>
        <v>0.07215680948</v>
      </c>
      <c r="AS73" s="2">
        <f t="shared" si="51"/>
        <v>0.0397677563</v>
      </c>
      <c r="AT73" s="2">
        <f t="shared" si="52"/>
        <v>0.04334454381</v>
      </c>
      <c r="AU73" s="2">
        <f t="shared" si="53"/>
        <v>0.02650340569</v>
      </c>
      <c r="AV73" s="2">
        <f t="shared" si="54"/>
        <v>0.008970057947</v>
      </c>
      <c r="AW73" s="2">
        <f t="shared" si="55"/>
        <v>0.1320480655</v>
      </c>
      <c r="AX73" s="2">
        <f t="shared" si="56"/>
        <v>0.1867191744</v>
      </c>
      <c r="AY73" s="2">
        <f t="shared" si="57"/>
        <v>0.03935584324</v>
      </c>
      <c r="AZ73" s="2">
        <f t="shared" si="58"/>
        <v>0.1486404048</v>
      </c>
      <c r="BA73" s="2">
        <f t="shared" si="59"/>
        <v>0.05768942322</v>
      </c>
      <c r="BB73" s="2"/>
      <c r="BC73" s="2">
        <f t="shared" si="3"/>
        <v>0.1389253869</v>
      </c>
      <c r="BD73" s="2">
        <f t="shared" si="4"/>
        <v>0.1810684908</v>
      </c>
      <c r="BE73" s="2"/>
      <c r="BF73" s="2">
        <f t="shared" si="5"/>
        <v>2.160802057</v>
      </c>
      <c r="BG73" s="2">
        <f t="shared" si="6"/>
        <v>6.220024266</v>
      </c>
      <c r="BH73" s="2"/>
      <c r="BI73" s="2"/>
      <c r="BJ73" s="2"/>
      <c r="BK73" s="2">
        <f t="shared" si="7"/>
        <v>0.02650340569</v>
      </c>
      <c r="BL73" s="2">
        <f t="shared" si="8"/>
        <v>0.1834492121</v>
      </c>
      <c r="BM73" s="2">
        <f t="shared" si="9"/>
        <v>0.1569458064</v>
      </c>
      <c r="BN73" s="2"/>
      <c r="BO73" s="2">
        <f t="shared" si="10"/>
        <v>0.4188679217</v>
      </c>
      <c r="BP73" s="2">
        <f t="shared" si="11"/>
        <v>-0.2089153039</v>
      </c>
    </row>
    <row r="74" ht="13.5" customHeight="1">
      <c r="A74" s="4" t="s">
        <v>110</v>
      </c>
      <c r="B74" s="2"/>
      <c r="C74" s="2">
        <v>5.0</v>
      </c>
      <c r="D74" s="2">
        <v>8.0</v>
      </c>
      <c r="E74" s="2">
        <v>5.0</v>
      </c>
      <c r="F74" s="2">
        <v>1.0</v>
      </c>
      <c r="G74" s="2">
        <v>3.0</v>
      </c>
      <c r="H74" s="2">
        <v>8.0</v>
      </c>
      <c r="I74" s="2">
        <v>12.0</v>
      </c>
      <c r="J74" s="2">
        <v>17.0</v>
      </c>
      <c r="K74" s="2">
        <v>3.0</v>
      </c>
      <c r="L74" s="2">
        <v>8.0</v>
      </c>
      <c r="M74" s="2">
        <v>11.0</v>
      </c>
      <c r="N74" s="2">
        <v>6.0</v>
      </c>
      <c r="O74" s="2">
        <v>16.0</v>
      </c>
      <c r="P74" s="2">
        <v>2.0</v>
      </c>
      <c r="Q74" s="2">
        <v>17.0</v>
      </c>
      <c r="R74" s="2">
        <v>87.0</v>
      </c>
      <c r="S74" s="2">
        <v>21.0</v>
      </c>
      <c r="T74" s="2">
        <v>184.0</v>
      </c>
      <c r="U74" s="2">
        <v>24.0</v>
      </c>
      <c r="V74" s="2">
        <v>52.0</v>
      </c>
      <c r="W74" s="2">
        <v>0.0</v>
      </c>
      <c r="X74" s="2">
        <v>18.0</v>
      </c>
      <c r="Y74" s="2">
        <v>44.0</v>
      </c>
      <c r="Z74" s="2">
        <v>64.0</v>
      </c>
      <c r="AA74" s="2">
        <v>14.0</v>
      </c>
      <c r="AB74" s="2"/>
      <c r="AC74" s="4">
        <f t="shared" si="35"/>
        <v>1.003613007</v>
      </c>
      <c r="AD74" s="2">
        <f t="shared" si="36"/>
        <v>0.3314413556</v>
      </c>
      <c r="AE74" s="4">
        <f t="shared" si="37"/>
        <v>1.248127808</v>
      </c>
      <c r="AF74" s="2">
        <f t="shared" si="38"/>
        <v>0.285225328</v>
      </c>
      <c r="AG74" s="2">
        <f t="shared" si="39"/>
        <v>0.3960918933</v>
      </c>
      <c r="AH74" s="2">
        <f t="shared" si="40"/>
        <v>0.436228802</v>
      </c>
      <c r="AI74" s="4">
        <f t="shared" si="41"/>
        <v>1.063924107</v>
      </c>
      <c r="AJ74" s="2">
        <f t="shared" si="42"/>
        <v>0.4481231548</v>
      </c>
      <c r="AK74" s="2">
        <f t="shared" si="43"/>
        <v>0.1919017463</v>
      </c>
      <c r="AL74" s="2">
        <f t="shared" si="44"/>
        <v>0.8174943797</v>
      </c>
      <c r="AM74" s="2">
        <f t="shared" si="45"/>
        <v>0.09292738148</v>
      </c>
      <c r="AN74" s="2">
        <f t="shared" si="46"/>
        <v>0.05742670916</v>
      </c>
      <c r="AO74" s="2">
        <f t="shared" si="47"/>
        <v>0.3732387795</v>
      </c>
      <c r="AP74" s="2">
        <f t="shared" si="48"/>
        <v>0.05867511588</v>
      </c>
      <c r="AQ74" s="2">
        <f t="shared" si="49"/>
        <v>0.3118636605</v>
      </c>
      <c r="AR74" s="2">
        <f t="shared" si="50"/>
        <v>0.1846365419</v>
      </c>
      <c r="AS74" s="2">
        <f t="shared" si="51"/>
        <v>0.05219518015</v>
      </c>
      <c r="AT74" s="2">
        <f t="shared" si="52"/>
        <v>0.1812590014</v>
      </c>
      <c r="AU74" s="2">
        <f t="shared" si="53"/>
        <v>0.2120272455</v>
      </c>
      <c r="AV74" s="2">
        <f t="shared" si="54"/>
        <v>0.2332215066</v>
      </c>
      <c r="AW74" s="2">
        <f t="shared" si="55"/>
        <v>0</v>
      </c>
      <c r="AX74" s="2">
        <f t="shared" si="56"/>
        <v>0.1527702336</v>
      </c>
      <c r="AY74" s="2">
        <f t="shared" si="57"/>
        <v>0.1082285689</v>
      </c>
      <c r="AZ74" s="2">
        <f t="shared" si="58"/>
        <v>0.1981872064</v>
      </c>
      <c r="BA74" s="2">
        <f t="shared" si="59"/>
        <v>0.161530385</v>
      </c>
      <c r="BB74" s="2"/>
      <c r="BC74" s="2">
        <f t="shared" si="3"/>
        <v>0.3440143639</v>
      </c>
      <c r="BD74" s="2">
        <f t="shared" si="4"/>
        <v>0.328880569</v>
      </c>
      <c r="BE74" s="2"/>
      <c r="BF74" s="5">
        <f t="shared" si="5"/>
        <v>1.500174449</v>
      </c>
      <c r="BG74" s="2">
        <f t="shared" si="6"/>
        <v>1.743610034</v>
      </c>
      <c r="BH74" s="2">
        <v>12.18</v>
      </c>
      <c r="BI74" s="8">
        <v>0.002</v>
      </c>
      <c r="BJ74" s="2"/>
      <c r="BK74" s="2">
        <f t="shared" si="7"/>
        <v>0.1527702336</v>
      </c>
      <c r="BL74" s="2">
        <f t="shared" si="8"/>
        <v>0.3960918933</v>
      </c>
      <c r="BM74" s="2">
        <f t="shared" si="9"/>
        <v>0.2433216598</v>
      </c>
      <c r="BN74" s="2"/>
      <c r="BO74" s="5">
        <f t="shared" si="10"/>
        <v>0.7610743829</v>
      </c>
      <c r="BP74" s="2">
        <f t="shared" si="11"/>
        <v>-0.2122122561</v>
      </c>
    </row>
    <row r="75" ht="13.5" customHeight="1">
      <c r="A75" s="2" t="s">
        <v>111</v>
      </c>
      <c r="B75" s="2"/>
      <c r="C75" s="2">
        <v>5.0</v>
      </c>
      <c r="D75" s="2">
        <v>10.0</v>
      </c>
      <c r="E75" s="2">
        <v>1.0</v>
      </c>
      <c r="F75" s="2">
        <v>0.0</v>
      </c>
      <c r="G75" s="2">
        <v>2.0</v>
      </c>
      <c r="H75" s="2">
        <v>19.0</v>
      </c>
      <c r="I75" s="2">
        <v>19.0</v>
      </c>
      <c r="J75" s="2">
        <v>59.0</v>
      </c>
      <c r="K75" s="2">
        <v>13.0</v>
      </c>
      <c r="L75" s="2">
        <v>23.0</v>
      </c>
      <c r="M75" s="2">
        <v>542.0</v>
      </c>
      <c r="N75" s="2">
        <v>392.0</v>
      </c>
      <c r="O75" s="2">
        <v>31.0</v>
      </c>
      <c r="P75" s="2">
        <v>156.0</v>
      </c>
      <c r="Q75" s="2">
        <v>153.0</v>
      </c>
      <c r="R75" s="2">
        <v>44.0</v>
      </c>
      <c r="S75" s="2">
        <v>101.0</v>
      </c>
      <c r="T75" s="2">
        <v>48.0</v>
      </c>
      <c r="U75" s="2">
        <v>13.0</v>
      </c>
      <c r="V75" s="2">
        <v>26.0</v>
      </c>
      <c r="W75" s="2">
        <v>4.0</v>
      </c>
      <c r="X75" s="2">
        <v>18.0</v>
      </c>
      <c r="Y75" s="2">
        <v>40.0</v>
      </c>
      <c r="Z75" s="2">
        <v>65.0</v>
      </c>
      <c r="AA75" s="2">
        <v>36.0</v>
      </c>
      <c r="AB75" s="2"/>
      <c r="AC75" s="2">
        <f t="shared" si="35"/>
        <v>1.003613007</v>
      </c>
      <c r="AD75" s="2">
        <f t="shared" si="36"/>
        <v>0.4143016945</v>
      </c>
      <c r="AE75" s="2">
        <f t="shared" si="37"/>
        <v>0.2496255617</v>
      </c>
      <c r="AF75" s="2">
        <f t="shared" si="38"/>
        <v>0</v>
      </c>
      <c r="AG75" s="2">
        <f t="shared" si="39"/>
        <v>0.2640612622</v>
      </c>
      <c r="AH75" s="2">
        <f t="shared" si="40"/>
        <v>1.036043405</v>
      </c>
      <c r="AI75" s="2">
        <f t="shared" si="41"/>
        <v>1.684546502</v>
      </c>
      <c r="AJ75" s="2">
        <f t="shared" si="42"/>
        <v>1.555250949</v>
      </c>
      <c r="AK75" s="2">
        <f t="shared" si="43"/>
        <v>0.831574234</v>
      </c>
      <c r="AL75" s="2">
        <f t="shared" si="44"/>
        <v>2.350296342</v>
      </c>
      <c r="AM75" s="2">
        <f t="shared" si="45"/>
        <v>4.578785524</v>
      </c>
      <c r="AN75" s="2">
        <f t="shared" si="46"/>
        <v>3.751878332</v>
      </c>
      <c r="AO75" s="2">
        <f t="shared" si="47"/>
        <v>0.7231501353</v>
      </c>
      <c r="AP75" s="2">
        <f t="shared" si="48"/>
        <v>4.576659039</v>
      </c>
      <c r="AQ75" s="2">
        <f t="shared" si="49"/>
        <v>2.806772945</v>
      </c>
      <c r="AR75" s="2">
        <f t="shared" si="50"/>
        <v>0.0933794005</v>
      </c>
      <c r="AS75" s="2">
        <f t="shared" si="51"/>
        <v>0.2510339617</v>
      </c>
      <c r="AT75" s="2">
        <f t="shared" si="52"/>
        <v>0.04728495688</v>
      </c>
      <c r="AU75" s="2">
        <f t="shared" si="53"/>
        <v>0.1148480913</v>
      </c>
      <c r="AV75" s="2">
        <f t="shared" si="54"/>
        <v>0.1166107533</v>
      </c>
      <c r="AW75" s="2">
        <f t="shared" si="55"/>
        <v>0.528192262</v>
      </c>
      <c r="AX75" s="2">
        <f t="shared" si="56"/>
        <v>0.1527702336</v>
      </c>
      <c r="AY75" s="2">
        <f t="shared" si="57"/>
        <v>0.09838960809</v>
      </c>
      <c r="AZ75" s="2">
        <f t="shared" si="58"/>
        <v>0.2012838815</v>
      </c>
      <c r="BA75" s="2">
        <f t="shared" si="59"/>
        <v>0.4153638472</v>
      </c>
      <c r="BB75" s="2"/>
      <c r="BC75" s="2">
        <f t="shared" si="3"/>
        <v>1.113828637</v>
      </c>
      <c r="BD75" s="2">
        <f t="shared" si="4"/>
        <v>1.383550131</v>
      </c>
      <c r="BE75" s="2"/>
      <c r="BF75" s="2">
        <f t="shared" si="5"/>
        <v>1.469363421</v>
      </c>
      <c r="BG75" s="2">
        <f t="shared" si="6"/>
        <v>1.402128111</v>
      </c>
      <c r="BH75" s="2"/>
      <c r="BI75" s="2"/>
      <c r="BJ75" s="2"/>
      <c r="BK75" s="2">
        <f t="shared" si="7"/>
        <v>0.1527702336</v>
      </c>
      <c r="BL75" s="2">
        <f t="shared" si="8"/>
        <v>1.555250949</v>
      </c>
      <c r="BM75" s="2">
        <f t="shared" si="9"/>
        <v>1.402480715</v>
      </c>
      <c r="BN75" s="2"/>
      <c r="BO75" s="2">
        <f t="shared" si="10"/>
        <v>3.658972022</v>
      </c>
      <c r="BP75" s="2">
        <f t="shared" si="11"/>
        <v>-1.95095084</v>
      </c>
    </row>
    <row r="76" ht="13.5" customHeight="1">
      <c r="A76" s="4" t="s">
        <v>112</v>
      </c>
      <c r="B76" s="2"/>
      <c r="C76" s="2">
        <v>4.0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1.0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/>
      <c r="AC76" s="4">
        <f t="shared" si="35"/>
        <v>0.8028904055</v>
      </c>
      <c r="AD76" s="2">
        <f t="shared" si="36"/>
        <v>0</v>
      </c>
      <c r="AE76" s="2">
        <f t="shared" si="37"/>
        <v>0</v>
      </c>
      <c r="AF76" s="2">
        <f t="shared" si="38"/>
        <v>0</v>
      </c>
      <c r="AG76" s="2">
        <f t="shared" si="39"/>
        <v>0</v>
      </c>
      <c r="AH76" s="2">
        <f t="shared" si="40"/>
        <v>0</v>
      </c>
      <c r="AI76" s="2">
        <f t="shared" si="41"/>
        <v>0</v>
      </c>
      <c r="AJ76" s="2">
        <f t="shared" si="42"/>
        <v>0</v>
      </c>
      <c r="AK76" s="2">
        <f t="shared" si="43"/>
        <v>0</v>
      </c>
      <c r="AL76" s="2">
        <f t="shared" si="44"/>
        <v>0</v>
      </c>
      <c r="AM76" s="2">
        <f t="shared" si="45"/>
        <v>0</v>
      </c>
      <c r="AN76" s="2">
        <f t="shared" si="46"/>
        <v>0</v>
      </c>
      <c r="AO76" s="2">
        <f t="shared" si="47"/>
        <v>0</v>
      </c>
      <c r="AP76" s="4">
        <f t="shared" si="48"/>
        <v>0.02933755794</v>
      </c>
      <c r="AQ76" s="2">
        <f t="shared" si="49"/>
        <v>0</v>
      </c>
      <c r="AR76" s="2">
        <f t="shared" si="50"/>
        <v>0</v>
      </c>
      <c r="AS76" s="2">
        <f t="shared" si="51"/>
        <v>0</v>
      </c>
      <c r="AT76" s="2">
        <f t="shared" si="52"/>
        <v>0</v>
      </c>
      <c r="AU76" s="2">
        <f t="shared" si="53"/>
        <v>0</v>
      </c>
      <c r="AV76" s="2">
        <f t="shared" si="54"/>
        <v>0</v>
      </c>
      <c r="AW76" s="2">
        <f t="shared" si="55"/>
        <v>0</v>
      </c>
      <c r="AX76" s="2">
        <f t="shared" si="56"/>
        <v>0</v>
      </c>
      <c r="AY76" s="2">
        <f t="shared" si="57"/>
        <v>0</v>
      </c>
      <c r="AZ76" s="2">
        <f t="shared" si="58"/>
        <v>0</v>
      </c>
      <c r="BA76" s="2" t="str">
        <f t="array" ref="BA76">AM76:BA76=AA76*1000/$AA$7</f>
        <v>#REF!</v>
      </c>
      <c r="BB76" s="2"/>
      <c r="BC76" s="2" t="str">
        <f t="shared" si="3"/>
        <v>#REF!</v>
      </c>
      <c r="BD76" s="2" t="str">
        <f t="shared" si="4"/>
        <v>#REF!</v>
      </c>
      <c r="BE76" s="2"/>
      <c r="BF76" s="5" t="str">
        <f t="shared" si="5"/>
        <v>#REF!</v>
      </c>
      <c r="BG76" s="2" t="str">
        <f t="shared" si="6"/>
        <v>#REF!</v>
      </c>
      <c r="BH76" s="2">
        <v>61.96</v>
      </c>
      <c r="BI76" s="6" t="s">
        <v>48</v>
      </c>
      <c r="BJ76" s="2"/>
      <c r="BK76" s="2" t="str">
        <f t="shared" si="7"/>
        <v>#REF!</v>
      </c>
      <c r="BL76" s="2" t="str">
        <f t="shared" si="8"/>
        <v>#REF!</v>
      </c>
      <c r="BM76" s="2" t="str">
        <f t="shared" si="9"/>
        <v>#REF!</v>
      </c>
      <c r="BN76" s="2"/>
      <c r="BO76" s="5" t="str">
        <f t="shared" si="10"/>
        <v>#REF!</v>
      </c>
      <c r="BP76" s="2" t="str">
        <f t="shared" si="11"/>
        <v>#REF!</v>
      </c>
    </row>
    <row r="77" ht="13.5" customHeight="1">
      <c r="A77" s="2" t="s">
        <v>113</v>
      </c>
      <c r="B77" s="2"/>
      <c r="C77" s="2">
        <v>4.0</v>
      </c>
      <c r="D77" s="2">
        <v>1.0</v>
      </c>
      <c r="E77" s="2">
        <v>1.0</v>
      </c>
      <c r="F77" s="2">
        <v>0.0</v>
      </c>
      <c r="G77" s="2">
        <v>1.0</v>
      </c>
      <c r="H77" s="2">
        <v>0.0</v>
      </c>
      <c r="I77" s="2">
        <v>0.0</v>
      </c>
      <c r="J77" s="2">
        <v>24.0</v>
      </c>
      <c r="K77" s="2">
        <v>0.0</v>
      </c>
      <c r="L77" s="2">
        <v>2.0</v>
      </c>
      <c r="M77" s="2">
        <v>12.0</v>
      </c>
      <c r="N77" s="2">
        <v>0.0</v>
      </c>
      <c r="O77" s="2">
        <v>15.0</v>
      </c>
      <c r="P77" s="2">
        <v>0.0</v>
      </c>
      <c r="Q77" s="2">
        <v>4.0</v>
      </c>
      <c r="R77" s="2">
        <v>688.0</v>
      </c>
      <c r="S77" s="2">
        <v>136.0</v>
      </c>
      <c r="T77" s="2">
        <v>403.0</v>
      </c>
      <c r="U77" s="2">
        <v>200.0</v>
      </c>
      <c r="V77" s="2">
        <v>315.0</v>
      </c>
      <c r="W77" s="2">
        <v>6.0</v>
      </c>
      <c r="X77" s="2">
        <v>55.0</v>
      </c>
      <c r="Y77" s="2">
        <v>319.0</v>
      </c>
      <c r="Z77" s="2">
        <v>99.0</v>
      </c>
      <c r="AA77" s="2">
        <v>12.0</v>
      </c>
      <c r="AB77" s="2"/>
      <c r="AC77" s="2">
        <f t="shared" si="35"/>
        <v>0.8028904055</v>
      </c>
      <c r="AD77" s="2">
        <f t="shared" si="36"/>
        <v>0.04143016945</v>
      </c>
      <c r="AE77" s="2">
        <f t="shared" si="37"/>
        <v>0.2496255617</v>
      </c>
      <c r="AF77" s="2">
        <f t="shared" si="38"/>
        <v>0</v>
      </c>
      <c r="AG77" s="2">
        <f t="shared" si="39"/>
        <v>0.1320306311</v>
      </c>
      <c r="AH77" s="2">
        <f t="shared" si="40"/>
        <v>0</v>
      </c>
      <c r="AI77" s="2">
        <f t="shared" si="41"/>
        <v>0</v>
      </c>
      <c r="AJ77" s="2">
        <f t="shared" si="42"/>
        <v>0.6326444538</v>
      </c>
      <c r="AK77" s="2">
        <f t="shared" si="43"/>
        <v>0</v>
      </c>
      <c r="AL77" s="2">
        <f t="shared" si="44"/>
        <v>0.2043735949</v>
      </c>
      <c r="AM77" s="2">
        <f t="shared" si="45"/>
        <v>0.1013753252</v>
      </c>
      <c r="AN77" s="2">
        <f t="shared" si="46"/>
        <v>0</v>
      </c>
      <c r="AO77" s="2">
        <f t="shared" si="47"/>
        <v>0.3499113558</v>
      </c>
      <c r="AP77" s="2">
        <f t="shared" si="48"/>
        <v>0</v>
      </c>
      <c r="AQ77" s="2">
        <f t="shared" si="49"/>
        <v>0.07337968483</v>
      </c>
      <c r="AR77" s="2">
        <f t="shared" si="50"/>
        <v>1.460114262</v>
      </c>
      <c r="AS77" s="2">
        <f t="shared" si="51"/>
        <v>0.3380259286</v>
      </c>
      <c r="AT77" s="2">
        <f t="shared" si="52"/>
        <v>0.3969966172</v>
      </c>
      <c r="AU77" s="2">
        <f t="shared" si="53"/>
        <v>1.766893713</v>
      </c>
      <c r="AV77" s="2">
        <f t="shared" si="54"/>
        <v>1.412784127</v>
      </c>
      <c r="AW77" s="2">
        <f t="shared" si="55"/>
        <v>0.792288393</v>
      </c>
      <c r="AX77" s="2">
        <f t="shared" si="56"/>
        <v>0.4667979359</v>
      </c>
      <c r="AY77" s="2">
        <f t="shared" si="57"/>
        <v>0.7846571245</v>
      </c>
      <c r="AZ77" s="2">
        <f t="shared" si="58"/>
        <v>0.3065708349</v>
      </c>
      <c r="BA77" s="2">
        <f t="shared" ref="BA77:BA87" si="60">AA77*1000/$AA$7</f>
        <v>0.1384546157</v>
      </c>
      <c r="BB77" s="2"/>
      <c r="BC77" s="2">
        <f t="shared" si="3"/>
        <v>0.4180497893</v>
      </c>
      <c r="BD77" s="2">
        <f t="shared" si="4"/>
        <v>0.4912513868</v>
      </c>
      <c r="BE77" s="2"/>
      <c r="BF77" s="2">
        <f t="shared" si="5"/>
        <v>1.38743436</v>
      </c>
      <c r="BG77" s="2">
        <f t="shared" si="6"/>
        <v>1.475183997</v>
      </c>
      <c r="BH77" s="2"/>
      <c r="BI77" s="2"/>
      <c r="BJ77" s="2"/>
      <c r="BK77" s="2">
        <f t="shared" si="7"/>
        <v>0.04143016945</v>
      </c>
      <c r="BL77" s="2">
        <f t="shared" si="8"/>
        <v>0.6326444538</v>
      </c>
      <c r="BM77" s="2">
        <f t="shared" si="9"/>
        <v>0.5912142844</v>
      </c>
      <c r="BN77" s="2"/>
      <c r="BO77" s="2">
        <f t="shared" si="10"/>
        <v>1.51946588</v>
      </c>
      <c r="BP77" s="2">
        <f t="shared" si="11"/>
        <v>-0.8453912571</v>
      </c>
    </row>
    <row r="78" ht="13.5" customHeight="1">
      <c r="A78" s="2" t="s">
        <v>114</v>
      </c>
      <c r="B78" s="2"/>
      <c r="C78" s="2">
        <v>5.0</v>
      </c>
      <c r="D78" s="2">
        <v>4.0</v>
      </c>
      <c r="E78" s="2">
        <v>5.0</v>
      </c>
      <c r="F78" s="2">
        <v>0.0</v>
      </c>
      <c r="G78" s="2">
        <v>8.0</v>
      </c>
      <c r="H78" s="2">
        <v>39.0</v>
      </c>
      <c r="I78" s="2">
        <v>20.0</v>
      </c>
      <c r="J78" s="2">
        <v>36.0</v>
      </c>
      <c r="K78" s="2">
        <v>23.0</v>
      </c>
      <c r="L78" s="2">
        <v>3.0</v>
      </c>
      <c r="M78" s="2">
        <v>78.0</v>
      </c>
      <c r="N78" s="2">
        <v>67.0</v>
      </c>
      <c r="O78" s="2">
        <v>7.0</v>
      </c>
      <c r="P78" s="2">
        <v>35.0</v>
      </c>
      <c r="Q78" s="2">
        <v>14.0</v>
      </c>
      <c r="R78" s="2">
        <v>36.0</v>
      </c>
      <c r="S78" s="2">
        <v>30.0</v>
      </c>
      <c r="T78" s="2">
        <v>30.0</v>
      </c>
      <c r="U78" s="2">
        <v>0.0</v>
      </c>
      <c r="V78" s="2">
        <v>5.0</v>
      </c>
      <c r="W78" s="2">
        <v>0.0</v>
      </c>
      <c r="X78" s="2">
        <v>6.0</v>
      </c>
      <c r="Y78" s="2">
        <v>17.0</v>
      </c>
      <c r="Z78" s="2">
        <v>0.0</v>
      </c>
      <c r="AA78" s="2">
        <v>4.0</v>
      </c>
      <c r="AB78" s="2"/>
      <c r="AC78" s="2">
        <f t="shared" si="35"/>
        <v>1.003613007</v>
      </c>
      <c r="AD78" s="2">
        <f t="shared" si="36"/>
        <v>0.1657206778</v>
      </c>
      <c r="AE78" s="2">
        <f t="shared" si="37"/>
        <v>1.248127808</v>
      </c>
      <c r="AF78" s="2">
        <f t="shared" si="38"/>
        <v>0</v>
      </c>
      <c r="AG78" s="2">
        <f t="shared" si="39"/>
        <v>1.056245049</v>
      </c>
      <c r="AH78" s="2">
        <f t="shared" si="40"/>
        <v>2.12661541</v>
      </c>
      <c r="AI78" s="2">
        <f t="shared" si="41"/>
        <v>1.773206845</v>
      </c>
      <c r="AJ78" s="2">
        <f t="shared" si="42"/>
        <v>0.9489666807</v>
      </c>
      <c r="AK78" s="2">
        <f t="shared" si="43"/>
        <v>1.471246722</v>
      </c>
      <c r="AL78" s="2">
        <f t="shared" si="44"/>
        <v>0.3065603924</v>
      </c>
      <c r="AM78" s="2">
        <f t="shared" si="45"/>
        <v>0.6589396141</v>
      </c>
      <c r="AN78" s="2">
        <f t="shared" si="46"/>
        <v>0.641264919</v>
      </c>
      <c r="AO78" s="2">
        <f t="shared" si="47"/>
        <v>0.163291966</v>
      </c>
      <c r="AP78" s="2">
        <f t="shared" si="48"/>
        <v>1.026814528</v>
      </c>
      <c r="AQ78" s="2">
        <f t="shared" si="49"/>
        <v>0.2568288969</v>
      </c>
      <c r="AR78" s="2">
        <f t="shared" si="50"/>
        <v>0.07640132769</v>
      </c>
      <c r="AS78" s="2">
        <f t="shared" si="51"/>
        <v>0.07456454307</v>
      </c>
      <c r="AT78" s="2">
        <f t="shared" si="52"/>
        <v>0.02955309805</v>
      </c>
      <c r="AU78" s="2">
        <f t="shared" si="53"/>
        <v>0</v>
      </c>
      <c r="AV78" s="2">
        <f t="shared" si="54"/>
        <v>0.02242514487</v>
      </c>
      <c r="AW78" s="2">
        <f t="shared" si="55"/>
        <v>0</v>
      </c>
      <c r="AX78" s="2">
        <f t="shared" si="56"/>
        <v>0.05092341119</v>
      </c>
      <c r="AY78" s="2">
        <f t="shared" si="57"/>
        <v>0.04181558344</v>
      </c>
      <c r="AZ78" s="2">
        <f t="shared" si="58"/>
        <v>0</v>
      </c>
      <c r="BA78" s="2">
        <f t="shared" si="60"/>
        <v>0.04615153858</v>
      </c>
      <c r="BB78" s="2"/>
      <c r="BC78" s="2">
        <f t="shared" si="3"/>
        <v>0.5275710865</v>
      </c>
      <c r="BD78" s="2">
        <f t="shared" si="4"/>
        <v>0.6192698238</v>
      </c>
      <c r="BE78" s="2"/>
      <c r="BF78" s="2">
        <f t="shared" si="5"/>
        <v>1.045800763</v>
      </c>
      <c r="BG78" s="2">
        <f t="shared" si="6"/>
        <v>0.259453487</v>
      </c>
      <c r="BH78" s="2"/>
      <c r="BI78" s="2"/>
      <c r="BJ78" s="2"/>
      <c r="BK78" s="2">
        <f t="shared" si="7"/>
        <v>0.04181558344</v>
      </c>
      <c r="BL78" s="2">
        <f t="shared" si="8"/>
        <v>1.003613007</v>
      </c>
      <c r="BM78" s="2">
        <f t="shared" si="9"/>
        <v>0.9617974234</v>
      </c>
      <c r="BN78" s="2"/>
      <c r="BO78" s="2">
        <f t="shared" si="10"/>
        <v>2.446309142</v>
      </c>
      <c r="BP78" s="2">
        <f t="shared" si="11"/>
        <v>-1.400880552</v>
      </c>
    </row>
    <row r="79" ht="13.5" customHeight="1">
      <c r="A79" s="4" t="s">
        <v>115</v>
      </c>
      <c r="B79" s="2"/>
      <c r="C79" s="2">
        <v>4.0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2.0</v>
      </c>
      <c r="K79" s="2">
        <v>1.0</v>
      </c>
      <c r="L79" s="2">
        <v>1.0</v>
      </c>
      <c r="M79" s="2">
        <v>0.0</v>
      </c>
      <c r="N79" s="2">
        <v>0.0</v>
      </c>
      <c r="O79" s="2">
        <v>0.0</v>
      </c>
      <c r="P79" s="2">
        <v>1.0</v>
      </c>
      <c r="Q79" s="2">
        <v>2.0</v>
      </c>
      <c r="R79" s="2">
        <v>2.0</v>
      </c>
      <c r="S79" s="2">
        <v>3.0</v>
      </c>
      <c r="T79" s="2">
        <v>1.0</v>
      </c>
      <c r="U79" s="2">
        <v>0.0</v>
      </c>
      <c r="V79" s="2">
        <v>0.0</v>
      </c>
      <c r="W79" s="2">
        <v>0.0</v>
      </c>
      <c r="X79" s="2">
        <v>1.0</v>
      </c>
      <c r="Y79" s="2">
        <v>1.0</v>
      </c>
      <c r="Z79" s="2">
        <v>5.0</v>
      </c>
      <c r="AA79" s="2">
        <v>2.0</v>
      </c>
      <c r="AB79" s="2"/>
      <c r="AC79" s="4">
        <f t="shared" si="35"/>
        <v>0.8028904055</v>
      </c>
      <c r="AD79" s="2">
        <f t="shared" si="36"/>
        <v>0</v>
      </c>
      <c r="AE79" s="2">
        <f t="shared" si="37"/>
        <v>0</v>
      </c>
      <c r="AF79" s="2">
        <f t="shared" si="38"/>
        <v>0</v>
      </c>
      <c r="AG79" s="2">
        <f t="shared" si="39"/>
        <v>0</v>
      </c>
      <c r="AH79" s="2">
        <f t="shared" si="40"/>
        <v>0</v>
      </c>
      <c r="AI79" s="2">
        <f t="shared" si="41"/>
        <v>0</v>
      </c>
      <c r="AJ79" s="2">
        <f t="shared" si="42"/>
        <v>0.05272037115</v>
      </c>
      <c r="AK79" s="2">
        <f t="shared" si="43"/>
        <v>0.06396724877</v>
      </c>
      <c r="AL79" s="4">
        <f t="shared" si="44"/>
        <v>0.1021867975</v>
      </c>
      <c r="AM79" s="2">
        <f t="shared" si="45"/>
        <v>0</v>
      </c>
      <c r="AN79" s="2">
        <f t="shared" si="46"/>
        <v>0</v>
      </c>
      <c r="AO79" s="2">
        <f t="shared" si="47"/>
        <v>0</v>
      </c>
      <c r="AP79" s="2">
        <f t="shared" si="48"/>
        <v>0.02933755794</v>
      </c>
      <c r="AQ79" s="2">
        <f t="shared" si="49"/>
        <v>0.03668984242</v>
      </c>
      <c r="AR79" s="2">
        <f t="shared" si="50"/>
        <v>0.004244518205</v>
      </c>
      <c r="AS79" s="2">
        <f t="shared" si="51"/>
        <v>0.007456454307</v>
      </c>
      <c r="AT79" s="2">
        <f t="shared" si="52"/>
        <v>0.0009851032684</v>
      </c>
      <c r="AU79" s="2">
        <f t="shared" si="53"/>
        <v>0</v>
      </c>
      <c r="AV79" s="2">
        <f t="shared" si="54"/>
        <v>0</v>
      </c>
      <c r="AW79" s="2">
        <f t="shared" si="55"/>
        <v>0</v>
      </c>
      <c r="AX79" s="2">
        <f t="shared" si="56"/>
        <v>0.008487235198</v>
      </c>
      <c r="AY79" s="2">
        <f t="shared" si="57"/>
        <v>0.002459740202</v>
      </c>
      <c r="AZ79" s="2">
        <f t="shared" si="58"/>
        <v>0.0154833755</v>
      </c>
      <c r="BA79" s="2">
        <f t="shared" si="60"/>
        <v>0.02307576929</v>
      </c>
      <c r="BB79" s="2"/>
      <c r="BC79" s="2">
        <f t="shared" si="3"/>
        <v>0.04599937677</v>
      </c>
      <c r="BD79" s="2">
        <f t="shared" si="4"/>
        <v>0.1564838082</v>
      </c>
      <c r="BE79" s="2"/>
      <c r="BF79" s="5">
        <f t="shared" si="5"/>
        <v>4.511910211</v>
      </c>
      <c r="BG79" s="2">
        <f t="shared" si="6"/>
        <v>23.59069374</v>
      </c>
      <c r="BH79" s="2">
        <v>60.05</v>
      </c>
      <c r="BI79" s="6" t="s">
        <v>48</v>
      </c>
      <c r="BJ79" s="2"/>
      <c r="BK79" s="2">
        <f t="shared" si="7"/>
        <v>0</v>
      </c>
      <c r="BL79" s="2">
        <f t="shared" si="8"/>
        <v>0.02307576929</v>
      </c>
      <c r="BM79" s="2">
        <f t="shared" si="9"/>
        <v>0.02307576929</v>
      </c>
      <c r="BN79" s="2"/>
      <c r="BO79" s="5">
        <f t="shared" si="10"/>
        <v>0.05768942322</v>
      </c>
      <c r="BP79" s="2">
        <f t="shared" si="11"/>
        <v>-0.03461365393</v>
      </c>
    </row>
    <row r="80" ht="13.5" customHeight="1">
      <c r="A80" s="4" t="s">
        <v>116</v>
      </c>
      <c r="B80" s="2"/>
      <c r="C80" s="2">
        <v>4.0</v>
      </c>
      <c r="D80" s="2">
        <v>4.0</v>
      </c>
      <c r="E80" s="2">
        <v>0.0</v>
      </c>
      <c r="F80" s="2">
        <v>0.0</v>
      </c>
      <c r="G80" s="2">
        <v>4.0</v>
      </c>
      <c r="H80" s="2">
        <v>1.0</v>
      </c>
      <c r="I80" s="2">
        <v>2.0</v>
      </c>
      <c r="J80" s="2">
        <v>0.0</v>
      </c>
      <c r="K80" s="2">
        <v>1.0</v>
      </c>
      <c r="L80" s="2">
        <v>3.0</v>
      </c>
      <c r="M80" s="2">
        <v>7.0</v>
      </c>
      <c r="N80" s="2">
        <v>7.0</v>
      </c>
      <c r="O80" s="2">
        <v>0.0</v>
      </c>
      <c r="P80" s="2">
        <v>2.0</v>
      </c>
      <c r="Q80" s="2">
        <v>1.0</v>
      </c>
      <c r="R80" s="2">
        <v>6.0</v>
      </c>
      <c r="S80" s="2">
        <v>11.0</v>
      </c>
      <c r="T80" s="2">
        <v>29.0</v>
      </c>
      <c r="U80" s="2">
        <v>1.0</v>
      </c>
      <c r="V80" s="2">
        <v>11.0</v>
      </c>
      <c r="W80" s="2">
        <v>0.0</v>
      </c>
      <c r="X80" s="2">
        <v>4.0</v>
      </c>
      <c r="Y80" s="2">
        <v>25.0</v>
      </c>
      <c r="Z80" s="2">
        <v>23.0</v>
      </c>
      <c r="AA80" s="2">
        <v>11.0</v>
      </c>
      <c r="AB80" s="2"/>
      <c r="AC80" s="4">
        <f t="shared" si="35"/>
        <v>0.8028904055</v>
      </c>
      <c r="AD80" s="4">
        <f t="shared" si="36"/>
        <v>0.1657206778</v>
      </c>
      <c r="AE80" s="2">
        <f t="shared" si="37"/>
        <v>0</v>
      </c>
      <c r="AF80" s="2">
        <f t="shared" si="38"/>
        <v>0</v>
      </c>
      <c r="AG80" s="4">
        <f t="shared" si="39"/>
        <v>0.5281225244</v>
      </c>
      <c r="AH80" s="2">
        <f t="shared" si="40"/>
        <v>0.05452860025</v>
      </c>
      <c r="AI80" s="2">
        <f t="shared" si="41"/>
        <v>0.1773206845</v>
      </c>
      <c r="AJ80" s="2">
        <f t="shared" si="42"/>
        <v>0</v>
      </c>
      <c r="AK80" s="2">
        <f t="shared" si="43"/>
        <v>0.06396724877</v>
      </c>
      <c r="AL80" s="4">
        <f t="shared" si="44"/>
        <v>0.3065603924</v>
      </c>
      <c r="AM80" s="2">
        <f t="shared" si="45"/>
        <v>0.05913560639</v>
      </c>
      <c r="AN80" s="2">
        <f t="shared" si="46"/>
        <v>0.06699782736</v>
      </c>
      <c r="AO80" s="2">
        <f t="shared" si="47"/>
        <v>0</v>
      </c>
      <c r="AP80" s="2">
        <f t="shared" si="48"/>
        <v>0.05867511588</v>
      </c>
      <c r="AQ80" s="2">
        <f t="shared" si="49"/>
        <v>0.01834492121</v>
      </c>
      <c r="AR80" s="2">
        <f t="shared" si="50"/>
        <v>0.01273355461</v>
      </c>
      <c r="AS80" s="2">
        <f t="shared" si="51"/>
        <v>0.02734033246</v>
      </c>
      <c r="AT80" s="2">
        <f t="shared" si="52"/>
        <v>0.02856799478</v>
      </c>
      <c r="AU80" s="2">
        <f t="shared" si="53"/>
        <v>0.008834468563</v>
      </c>
      <c r="AV80" s="2">
        <f t="shared" si="54"/>
        <v>0.04933531871</v>
      </c>
      <c r="AW80" s="2">
        <f t="shared" si="55"/>
        <v>0</v>
      </c>
      <c r="AX80" s="2">
        <f t="shared" si="56"/>
        <v>0.03394894079</v>
      </c>
      <c r="AY80" s="2">
        <f t="shared" si="57"/>
        <v>0.06149350506</v>
      </c>
      <c r="AZ80" s="2">
        <f t="shared" si="58"/>
        <v>0.0712235273</v>
      </c>
      <c r="BA80" s="2">
        <f t="shared" si="60"/>
        <v>0.1269167311</v>
      </c>
      <c r="BB80" s="2"/>
      <c r="BC80" s="2">
        <f t="shared" si="3"/>
        <v>0.1089063351</v>
      </c>
      <c r="BD80" s="2">
        <f t="shared" si="4"/>
        <v>0.1821098054</v>
      </c>
      <c r="BE80" s="2"/>
      <c r="BF80" s="5">
        <f t="shared" si="5"/>
        <v>2.679802036</v>
      </c>
      <c r="BG80" s="2">
        <f t="shared" si="6"/>
        <v>8.493414174</v>
      </c>
      <c r="BH80" s="2">
        <v>33.75</v>
      </c>
      <c r="BI80" s="6" t="s">
        <v>48</v>
      </c>
      <c r="BJ80" s="2"/>
      <c r="BK80" s="2">
        <f t="shared" si="7"/>
        <v>0.01273355461</v>
      </c>
      <c r="BL80" s="2">
        <f t="shared" si="8"/>
        <v>0.0712235273</v>
      </c>
      <c r="BM80" s="2">
        <f t="shared" si="9"/>
        <v>0.05848997268</v>
      </c>
      <c r="BN80" s="2"/>
      <c r="BO80" s="5">
        <f t="shared" si="10"/>
        <v>0.1589584863</v>
      </c>
      <c r="BP80" s="2">
        <f t="shared" si="11"/>
        <v>-0.07500140441</v>
      </c>
    </row>
    <row r="81" ht="13.5" customHeight="1">
      <c r="A81" s="2" t="s">
        <v>117</v>
      </c>
      <c r="B81" s="2"/>
      <c r="C81" s="2">
        <v>4.0</v>
      </c>
      <c r="D81" s="2">
        <v>7.0</v>
      </c>
      <c r="E81" s="2">
        <v>0.0</v>
      </c>
      <c r="F81" s="2">
        <v>0.0</v>
      </c>
      <c r="G81" s="2">
        <v>2.0</v>
      </c>
      <c r="H81" s="2">
        <v>8.0</v>
      </c>
      <c r="I81" s="2">
        <v>5.0</v>
      </c>
      <c r="J81" s="2">
        <v>23.0</v>
      </c>
      <c r="K81" s="2">
        <v>36.0</v>
      </c>
      <c r="L81" s="2">
        <v>1.0</v>
      </c>
      <c r="M81" s="2">
        <v>9.0</v>
      </c>
      <c r="N81" s="2">
        <v>20.0</v>
      </c>
      <c r="O81" s="2">
        <v>4.0</v>
      </c>
      <c r="P81" s="2">
        <v>40.0</v>
      </c>
      <c r="Q81" s="2">
        <v>20.0</v>
      </c>
      <c r="R81" s="2">
        <v>9.0</v>
      </c>
      <c r="S81" s="2">
        <v>12.0</v>
      </c>
      <c r="T81" s="2">
        <v>20.0</v>
      </c>
      <c r="U81" s="2">
        <v>12.0</v>
      </c>
      <c r="V81" s="2">
        <v>8.0</v>
      </c>
      <c r="W81" s="2">
        <v>0.0</v>
      </c>
      <c r="X81" s="2">
        <v>6.0</v>
      </c>
      <c r="Y81" s="2">
        <v>17.0</v>
      </c>
      <c r="Z81" s="2">
        <v>23.0</v>
      </c>
      <c r="AA81" s="2">
        <v>36.0</v>
      </c>
      <c r="AB81" s="2"/>
      <c r="AC81" s="2">
        <f t="shared" si="35"/>
        <v>0.8028904055</v>
      </c>
      <c r="AD81" s="2">
        <f t="shared" si="36"/>
        <v>0.2900111861</v>
      </c>
      <c r="AE81" s="2">
        <f t="shared" si="37"/>
        <v>0</v>
      </c>
      <c r="AF81" s="2">
        <f t="shared" si="38"/>
        <v>0</v>
      </c>
      <c r="AG81" s="2">
        <f t="shared" si="39"/>
        <v>0.2640612622</v>
      </c>
      <c r="AH81" s="2">
        <f t="shared" si="40"/>
        <v>0.436228802</v>
      </c>
      <c r="AI81" s="2">
        <f t="shared" si="41"/>
        <v>0.4433017111</v>
      </c>
      <c r="AJ81" s="2">
        <f t="shared" si="42"/>
        <v>0.6062842682</v>
      </c>
      <c r="AK81" s="2">
        <f t="shared" si="43"/>
        <v>2.302820956</v>
      </c>
      <c r="AL81" s="2">
        <f t="shared" si="44"/>
        <v>0.1021867975</v>
      </c>
      <c r="AM81" s="2">
        <f t="shared" si="45"/>
        <v>0.07603149393</v>
      </c>
      <c r="AN81" s="2">
        <f t="shared" si="46"/>
        <v>0.1914223639</v>
      </c>
      <c r="AO81" s="2">
        <f t="shared" si="47"/>
        <v>0.09330969488</v>
      </c>
      <c r="AP81" s="2">
        <f t="shared" si="48"/>
        <v>1.173502318</v>
      </c>
      <c r="AQ81" s="2">
        <f t="shared" si="49"/>
        <v>0.3668984242</v>
      </c>
      <c r="AR81" s="2">
        <f t="shared" si="50"/>
        <v>0.01910033192</v>
      </c>
      <c r="AS81" s="2">
        <f t="shared" si="51"/>
        <v>0.02982581723</v>
      </c>
      <c r="AT81" s="2">
        <f t="shared" si="52"/>
        <v>0.01970206537</v>
      </c>
      <c r="AU81" s="2">
        <f t="shared" si="53"/>
        <v>0.1060136228</v>
      </c>
      <c r="AV81" s="2">
        <f t="shared" si="54"/>
        <v>0.03588023179</v>
      </c>
      <c r="AW81" s="2">
        <f t="shared" si="55"/>
        <v>0</v>
      </c>
      <c r="AX81" s="2">
        <f t="shared" si="56"/>
        <v>0.05092341119</v>
      </c>
      <c r="AY81" s="2">
        <f t="shared" si="57"/>
        <v>0.04181558344</v>
      </c>
      <c r="AZ81" s="2">
        <f t="shared" si="58"/>
        <v>0.0712235273</v>
      </c>
      <c r="BA81" s="2">
        <f t="shared" si="60"/>
        <v>0.4153638472</v>
      </c>
      <c r="BB81" s="2"/>
      <c r="BC81" s="2">
        <f t="shared" si="3"/>
        <v>0.3175519248</v>
      </c>
      <c r="BD81" s="2">
        <f t="shared" si="4"/>
        <v>0.4941363763</v>
      </c>
      <c r="BE81" s="2"/>
      <c r="BF81" s="2">
        <f t="shared" si="5"/>
        <v>2.750896857</v>
      </c>
      <c r="BG81" s="2">
        <f t="shared" si="6"/>
        <v>10.00337667</v>
      </c>
      <c r="BH81" s="2"/>
      <c r="BI81" s="2"/>
      <c r="BJ81" s="2"/>
      <c r="BK81" s="2">
        <f t="shared" si="7"/>
        <v>0.03588023179</v>
      </c>
      <c r="BL81" s="2">
        <f t="shared" si="8"/>
        <v>0.4153638472</v>
      </c>
      <c r="BM81" s="2">
        <f t="shared" si="9"/>
        <v>0.3794836154</v>
      </c>
      <c r="BN81" s="2"/>
      <c r="BO81" s="2">
        <f t="shared" si="10"/>
        <v>0.9845892703</v>
      </c>
      <c r="BP81" s="2">
        <f t="shared" si="11"/>
        <v>-0.5333451913</v>
      </c>
    </row>
    <row r="82" ht="13.5" customHeight="1">
      <c r="A82" s="4" t="s">
        <v>118</v>
      </c>
      <c r="B82" s="2"/>
      <c r="C82" s="2">
        <v>4.0</v>
      </c>
      <c r="D82" s="2">
        <v>7.0</v>
      </c>
      <c r="E82" s="2">
        <v>1.0</v>
      </c>
      <c r="F82" s="2">
        <v>0.0</v>
      </c>
      <c r="G82" s="2">
        <v>1.0</v>
      </c>
      <c r="H82" s="2">
        <v>0.0</v>
      </c>
      <c r="I82" s="2">
        <v>0.0</v>
      </c>
      <c r="J82" s="2">
        <v>4.0</v>
      </c>
      <c r="K82" s="2">
        <v>0.0</v>
      </c>
      <c r="L82" s="2">
        <v>19.0</v>
      </c>
      <c r="M82" s="2">
        <v>0.0</v>
      </c>
      <c r="N82" s="2">
        <v>0.0</v>
      </c>
      <c r="O82" s="2">
        <v>1.0</v>
      </c>
      <c r="P82" s="2">
        <v>0.0</v>
      </c>
      <c r="Q82" s="2">
        <v>0.0</v>
      </c>
      <c r="R82" s="2">
        <v>2.0</v>
      </c>
      <c r="S82" s="2">
        <v>0.0</v>
      </c>
      <c r="T82" s="2">
        <v>0.0</v>
      </c>
      <c r="U82" s="2">
        <v>0.0</v>
      </c>
      <c r="V82" s="2">
        <v>2.0</v>
      </c>
      <c r="W82" s="2">
        <v>0.0</v>
      </c>
      <c r="X82" s="2">
        <v>0.0</v>
      </c>
      <c r="Y82" s="2">
        <v>0.0</v>
      </c>
      <c r="Z82" s="2">
        <v>1.0</v>
      </c>
      <c r="AA82" s="2">
        <v>2.0</v>
      </c>
      <c r="AB82" s="2"/>
      <c r="AC82" s="4">
        <f t="shared" si="35"/>
        <v>0.8028904055</v>
      </c>
      <c r="AD82" s="4">
        <f t="shared" si="36"/>
        <v>0.2900111861</v>
      </c>
      <c r="AE82" s="4">
        <f t="shared" si="37"/>
        <v>0.2496255617</v>
      </c>
      <c r="AF82" s="2">
        <f t="shared" si="38"/>
        <v>0</v>
      </c>
      <c r="AG82" s="4">
        <f t="shared" si="39"/>
        <v>0.1320306311</v>
      </c>
      <c r="AH82" s="2">
        <f t="shared" si="40"/>
        <v>0</v>
      </c>
      <c r="AI82" s="2">
        <f t="shared" si="41"/>
        <v>0</v>
      </c>
      <c r="AJ82" s="4">
        <f t="shared" si="42"/>
        <v>0.1054407423</v>
      </c>
      <c r="AK82" s="2">
        <f t="shared" si="43"/>
        <v>0</v>
      </c>
      <c r="AL82" s="4">
        <f t="shared" si="44"/>
        <v>1.941549152</v>
      </c>
      <c r="AM82" s="2">
        <f t="shared" si="45"/>
        <v>0</v>
      </c>
      <c r="AN82" s="2">
        <f t="shared" si="46"/>
        <v>0</v>
      </c>
      <c r="AO82" s="2">
        <f t="shared" si="47"/>
        <v>0.02332742372</v>
      </c>
      <c r="AP82" s="2">
        <f t="shared" si="48"/>
        <v>0</v>
      </c>
      <c r="AQ82" s="2">
        <f t="shared" si="49"/>
        <v>0</v>
      </c>
      <c r="AR82" s="2">
        <f t="shared" si="50"/>
        <v>0.004244518205</v>
      </c>
      <c r="AS82" s="2">
        <f t="shared" si="51"/>
        <v>0</v>
      </c>
      <c r="AT82" s="2">
        <f t="shared" si="52"/>
        <v>0</v>
      </c>
      <c r="AU82" s="2">
        <f t="shared" si="53"/>
        <v>0</v>
      </c>
      <c r="AV82" s="2">
        <f t="shared" si="54"/>
        <v>0.008970057947</v>
      </c>
      <c r="AW82" s="2">
        <f t="shared" si="55"/>
        <v>0</v>
      </c>
      <c r="AX82" s="2">
        <f t="shared" si="56"/>
        <v>0</v>
      </c>
      <c r="AY82" s="2">
        <f t="shared" si="57"/>
        <v>0</v>
      </c>
      <c r="AZ82" s="2">
        <f t="shared" si="58"/>
        <v>0.0030966751</v>
      </c>
      <c r="BA82" s="2">
        <f t="shared" si="60"/>
        <v>0.02307576929</v>
      </c>
      <c r="BB82" s="2"/>
      <c r="BC82" s="2">
        <f t="shared" si="3"/>
        <v>0.1433704849</v>
      </c>
      <c r="BD82" s="2">
        <f t="shared" si="4"/>
        <v>0.4038080082</v>
      </c>
      <c r="BE82" s="2"/>
      <c r="BF82" s="5">
        <f t="shared" si="5"/>
        <v>3.677025495</v>
      </c>
      <c r="BG82" s="2">
        <f t="shared" si="6"/>
        <v>16.34744875</v>
      </c>
      <c r="BH82" s="2">
        <v>49.33</v>
      </c>
      <c r="BI82" s="6" t="s">
        <v>48</v>
      </c>
      <c r="BJ82" s="2"/>
      <c r="BK82" s="2">
        <f t="shared" si="7"/>
        <v>0</v>
      </c>
      <c r="BL82" s="2">
        <f t="shared" si="8"/>
        <v>0.02332742372</v>
      </c>
      <c r="BM82" s="2">
        <f t="shared" si="9"/>
        <v>0.02332742372</v>
      </c>
      <c r="BN82" s="2"/>
      <c r="BO82" s="5">
        <f t="shared" si="10"/>
        <v>0.0583185593</v>
      </c>
      <c r="BP82" s="2">
        <f t="shared" si="11"/>
        <v>-0.03499113558</v>
      </c>
    </row>
    <row r="83" ht="13.5" customHeight="1">
      <c r="A83" s="4" t="s">
        <v>119</v>
      </c>
      <c r="B83" s="2"/>
      <c r="C83" s="2">
        <v>4.0</v>
      </c>
      <c r="D83" s="2">
        <v>27.0</v>
      </c>
      <c r="E83" s="2">
        <v>4.0</v>
      </c>
      <c r="F83" s="2">
        <v>0.0</v>
      </c>
      <c r="G83" s="2">
        <v>7.0</v>
      </c>
      <c r="H83" s="2">
        <v>1.0</v>
      </c>
      <c r="I83" s="2">
        <v>2.0</v>
      </c>
      <c r="J83" s="2">
        <v>22.0</v>
      </c>
      <c r="K83" s="2">
        <v>4.0</v>
      </c>
      <c r="L83" s="2">
        <v>0.0</v>
      </c>
      <c r="M83" s="2">
        <v>24.0</v>
      </c>
      <c r="N83" s="2">
        <v>33.0</v>
      </c>
      <c r="O83" s="2">
        <v>1.0</v>
      </c>
      <c r="P83" s="2">
        <v>25.0</v>
      </c>
      <c r="Q83" s="2">
        <v>5.0</v>
      </c>
      <c r="R83" s="2">
        <v>97.0</v>
      </c>
      <c r="S83" s="2">
        <v>72.0</v>
      </c>
      <c r="T83" s="2">
        <v>82.0</v>
      </c>
      <c r="U83" s="2">
        <v>3.0</v>
      </c>
      <c r="V83" s="2">
        <v>6.0</v>
      </c>
      <c r="W83" s="2">
        <v>2.0</v>
      </c>
      <c r="X83" s="2">
        <v>14.0</v>
      </c>
      <c r="Y83" s="2">
        <v>72.0</v>
      </c>
      <c r="Z83" s="2">
        <v>72.0</v>
      </c>
      <c r="AA83" s="2">
        <v>7.0</v>
      </c>
      <c r="AB83" s="2"/>
      <c r="AC83" s="4">
        <f t="shared" si="35"/>
        <v>0.8028904055</v>
      </c>
      <c r="AD83" s="4">
        <f t="shared" si="36"/>
        <v>1.118614575</v>
      </c>
      <c r="AE83" s="4">
        <f t="shared" si="37"/>
        <v>0.9985022466</v>
      </c>
      <c r="AF83" s="2">
        <f t="shared" si="38"/>
        <v>0</v>
      </c>
      <c r="AG83" s="4">
        <f t="shared" si="39"/>
        <v>0.9242144177</v>
      </c>
      <c r="AH83" s="2">
        <f t="shared" si="40"/>
        <v>0.05452860025</v>
      </c>
      <c r="AI83" s="2">
        <f t="shared" si="41"/>
        <v>0.1773206845</v>
      </c>
      <c r="AJ83" s="2">
        <f t="shared" si="42"/>
        <v>0.5799240827</v>
      </c>
      <c r="AK83" s="2">
        <f t="shared" si="43"/>
        <v>0.2558689951</v>
      </c>
      <c r="AL83" s="2">
        <f t="shared" si="44"/>
        <v>0</v>
      </c>
      <c r="AM83" s="2">
        <f t="shared" si="45"/>
        <v>0.2027506505</v>
      </c>
      <c r="AN83" s="2">
        <f t="shared" si="46"/>
        <v>0.3158469004</v>
      </c>
      <c r="AO83" s="2">
        <f t="shared" si="47"/>
        <v>0.02332742372</v>
      </c>
      <c r="AP83" s="4">
        <f t="shared" si="48"/>
        <v>0.7334389485</v>
      </c>
      <c r="AQ83" s="2">
        <f t="shared" si="49"/>
        <v>0.09172460604</v>
      </c>
      <c r="AR83" s="2">
        <f t="shared" si="50"/>
        <v>0.2058591329</v>
      </c>
      <c r="AS83" s="2">
        <f t="shared" si="51"/>
        <v>0.1789549034</v>
      </c>
      <c r="AT83" s="2">
        <f t="shared" si="52"/>
        <v>0.08077846801</v>
      </c>
      <c r="AU83" s="2">
        <f t="shared" si="53"/>
        <v>0.02650340569</v>
      </c>
      <c r="AV83" s="2">
        <f t="shared" si="54"/>
        <v>0.02691017384</v>
      </c>
      <c r="AW83" s="2">
        <f t="shared" si="55"/>
        <v>0.264096131</v>
      </c>
      <c r="AX83" s="2">
        <f t="shared" si="56"/>
        <v>0.1188212928</v>
      </c>
      <c r="AY83" s="2">
        <f t="shared" si="57"/>
        <v>0.1771012946</v>
      </c>
      <c r="AZ83" s="2">
        <f t="shared" si="58"/>
        <v>0.2229606072</v>
      </c>
      <c r="BA83" s="2">
        <f t="shared" si="60"/>
        <v>0.08076519251</v>
      </c>
      <c r="BB83" s="2"/>
      <c r="BC83" s="2">
        <f t="shared" si="3"/>
        <v>0.3064681255</v>
      </c>
      <c r="BD83" s="2">
        <f t="shared" si="4"/>
        <v>0.3332756338</v>
      </c>
      <c r="BE83" s="2"/>
      <c r="BF83" s="5">
        <f t="shared" si="5"/>
        <v>1.225997095</v>
      </c>
      <c r="BG83" s="2">
        <f t="shared" si="6"/>
        <v>0.4217596422</v>
      </c>
      <c r="BH83" s="2">
        <v>7.34</v>
      </c>
      <c r="BI83" s="8">
        <v>0.026</v>
      </c>
      <c r="BJ83" s="2"/>
      <c r="BK83" s="2">
        <f t="shared" si="7"/>
        <v>0.08076519251</v>
      </c>
      <c r="BL83" s="2">
        <f t="shared" si="8"/>
        <v>0.3158469004</v>
      </c>
      <c r="BM83" s="2">
        <f t="shared" si="9"/>
        <v>0.2350817079</v>
      </c>
      <c r="BN83" s="2"/>
      <c r="BO83" s="5">
        <f t="shared" si="10"/>
        <v>0.6684694622</v>
      </c>
      <c r="BP83" s="2">
        <f t="shared" si="11"/>
        <v>-0.2718573693</v>
      </c>
    </row>
    <row r="84" ht="13.5" customHeight="1">
      <c r="A84" s="4" t="s">
        <v>120</v>
      </c>
      <c r="B84" s="2"/>
      <c r="C84" s="2">
        <v>4.0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1.0</v>
      </c>
      <c r="O84" s="2">
        <v>0.0</v>
      </c>
      <c r="P84" s="2">
        <v>1.0</v>
      </c>
      <c r="Q84" s="2">
        <v>0.0</v>
      </c>
      <c r="R84" s="2">
        <v>7.0</v>
      </c>
      <c r="S84" s="2">
        <v>1.0</v>
      </c>
      <c r="T84" s="2">
        <v>2.0</v>
      </c>
      <c r="U84" s="2">
        <v>0.0</v>
      </c>
      <c r="V84" s="2">
        <v>1.0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/>
      <c r="AC84" s="4">
        <f t="shared" si="35"/>
        <v>0.8028904055</v>
      </c>
      <c r="AD84" s="2">
        <f t="shared" si="36"/>
        <v>0</v>
      </c>
      <c r="AE84" s="2">
        <f t="shared" si="37"/>
        <v>0</v>
      </c>
      <c r="AF84" s="2">
        <f t="shared" si="38"/>
        <v>0</v>
      </c>
      <c r="AG84" s="2">
        <f t="shared" si="39"/>
        <v>0</v>
      </c>
      <c r="AH84" s="2">
        <f t="shared" si="40"/>
        <v>0</v>
      </c>
      <c r="AI84" s="2">
        <f t="shared" si="41"/>
        <v>0</v>
      </c>
      <c r="AJ84" s="2">
        <f t="shared" si="42"/>
        <v>0</v>
      </c>
      <c r="AK84" s="2">
        <f t="shared" si="43"/>
        <v>0</v>
      </c>
      <c r="AL84" s="2">
        <f t="shared" si="44"/>
        <v>0</v>
      </c>
      <c r="AM84" s="2">
        <f t="shared" si="45"/>
        <v>0</v>
      </c>
      <c r="AN84" s="4">
        <f t="shared" si="46"/>
        <v>0.009571118194</v>
      </c>
      <c r="AO84" s="2">
        <f t="shared" si="47"/>
        <v>0</v>
      </c>
      <c r="AP84" s="4">
        <f t="shared" si="48"/>
        <v>0.02933755794</v>
      </c>
      <c r="AQ84" s="2">
        <f t="shared" si="49"/>
        <v>0</v>
      </c>
      <c r="AR84" s="4">
        <f t="shared" si="50"/>
        <v>0.01485581372</v>
      </c>
      <c r="AS84" s="4">
        <f t="shared" si="51"/>
        <v>0.002485484769</v>
      </c>
      <c r="AT84" s="2">
        <f t="shared" si="52"/>
        <v>0.001970206537</v>
      </c>
      <c r="AU84" s="2">
        <f t="shared" si="53"/>
        <v>0</v>
      </c>
      <c r="AV84" s="4">
        <f t="shared" si="54"/>
        <v>0.004485028973</v>
      </c>
      <c r="AW84" s="2">
        <f t="shared" si="55"/>
        <v>0</v>
      </c>
      <c r="AX84" s="2">
        <f t="shared" si="56"/>
        <v>0</v>
      </c>
      <c r="AY84" s="2">
        <f t="shared" si="57"/>
        <v>0</v>
      </c>
      <c r="AZ84" s="2">
        <f t="shared" si="58"/>
        <v>0</v>
      </c>
      <c r="BA84" s="2">
        <f t="shared" si="60"/>
        <v>0</v>
      </c>
      <c r="BB84" s="2"/>
      <c r="BC84" s="2">
        <f t="shared" si="3"/>
        <v>0.03462382462</v>
      </c>
      <c r="BD84" s="2">
        <f t="shared" si="4"/>
        <v>0.1569542533</v>
      </c>
      <c r="BE84" s="2"/>
      <c r="BF84" s="5">
        <f t="shared" si="5"/>
        <v>4.682159881</v>
      </c>
      <c r="BG84" s="2">
        <f t="shared" si="6"/>
        <v>24.90451931</v>
      </c>
      <c r="BH84" s="2">
        <v>61.93</v>
      </c>
      <c r="BI84" s="6" t="s">
        <v>48</v>
      </c>
      <c r="BJ84" s="2"/>
      <c r="BK84" s="2">
        <f t="shared" si="7"/>
        <v>0</v>
      </c>
      <c r="BL84" s="2">
        <f t="shared" si="8"/>
        <v>0.001970206537</v>
      </c>
      <c r="BM84" s="2">
        <f t="shared" si="9"/>
        <v>0.001970206537</v>
      </c>
      <c r="BN84" s="2"/>
      <c r="BO84" s="5">
        <f t="shared" si="10"/>
        <v>0.004925516342</v>
      </c>
      <c r="BP84" s="2">
        <f t="shared" si="11"/>
        <v>-0.002955309805</v>
      </c>
    </row>
    <row r="85" ht="13.5" customHeight="1">
      <c r="A85" s="4" t="s">
        <v>121</v>
      </c>
      <c r="B85" s="2"/>
      <c r="C85" s="2">
        <v>4.0</v>
      </c>
      <c r="D85" s="2">
        <v>5.0</v>
      </c>
      <c r="E85" s="2">
        <v>0.0</v>
      </c>
      <c r="F85" s="2">
        <v>0.0</v>
      </c>
      <c r="G85" s="2">
        <v>3.0</v>
      </c>
      <c r="H85" s="2">
        <v>1.0</v>
      </c>
      <c r="I85" s="2">
        <v>5.0</v>
      </c>
      <c r="J85" s="2">
        <v>4.0</v>
      </c>
      <c r="K85" s="2">
        <v>2.0</v>
      </c>
      <c r="L85" s="2">
        <v>3.0</v>
      </c>
      <c r="M85" s="2">
        <v>1.0</v>
      </c>
      <c r="N85" s="2">
        <v>0.0</v>
      </c>
      <c r="O85" s="2">
        <v>0.0</v>
      </c>
      <c r="P85" s="2">
        <v>0.0</v>
      </c>
      <c r="Q85" s="2">
        <v>8.0</v>
      </c>
      <c r="R85" s="2">
        <v>10.0</v>
      </c>
      <c r="S85" s="2">
        <v>43.0</v>
      </c>
      <c r="T85" s="2">
        <v>52.0</v>
      </c>
      <c r="U85" s="2">
        <v>0.0</v>
      </c>
      <c r="V85" s="2">
        <v>5.0</v>
      </c>
      <c r="W85" s="2">
        <v>1.0</v>
      </c>
      <c r="X85" s="2">
        <v>18.0</v>
      </c>
      <c r="Y85" s="2">
        <v>12.0</v>
      </c>
      <c r="Z85" s="2">
        <v>37.0</v>
      </c>
      <c r="AA85" s="2">
        <v>5.0</v>
      </c>
      <c r="AB85" s="2"/>
      <c r="AC85" s="4">
        <f t="shared" si="35"/>
        <v>0.8028904055</v>
      </c>
      <c r="AD85" s="2">
        <f t="shared" si="36"/>
        <v>0.2071508472</v>
      </c>
      <c r="AE85" s="2">
        <f t="shared" si="37"/>
        <v>0</v>
      </c>
      <c r="AF85" s="2">
        <f t="shared" si="38"/>
        <v>0</v>
      </c>
      <c r="AG85" s="4">
        <f t="shared" si="39"/>
        <v>0.3960918933</v>
      </c>
      <c r="AH85" s="2">
        <f t="shared" si="40"/>
        <v>0.05452860025</v>
      </c>
      <c r="AI85" s="4">
        <f t="shared" si="41"/>
        <v>0.4433017111</v>
      </c>
      <c r="AJ85" s="2">
        <f t="shared" si="42"/>
        <v>0.1054407423</v>
      </c>
      <c r="AK85" s="2">
        <f t="shared" si="43"/>
        <v>0.1279344975</v>
      </c>
      <c r="AL85" s="2">
        <f t="shared" si="44"/>
        <v>0.3065603924</v>
      </c>
      <c r="AM85" s="2">
        <f t="shared" si="45"/>
        <v>0.00844794377</v>
      </c>
      <c r="AN85" s="2">
        <f t="shared" si="46"/>
        <v>0</v>
      </c>
      <c r="AO85" s="2">
        <f t="shared" si="47"/>
        <v>0</v>
      </c>
      <c r="AP85" s="2">
        <f t="shared" si="48"/>
        <v>0</v>
      </c>
      <c r="AQ85" s="2">
        <f t="shared" si="49"/>
        <v>0.1467593697</v>
      </c>
      <c r="AR85" s="2">
        <f t="shared" si="50"/>
        <v>0.02122259102</v>
      </c>
      <c r="AS85" s="2">
        <f t="shared" si="51"/>
        <v>0.1068758451</v>
      </c>
      <c r="AT85" s="2">
        <f t="shared" si="52"/>
        <v>0.05122536996</v>
      </c>
      <c r="AU85" s="2">
        <f t="shared" si="53"/>
        <v>0</v>
      </c>
      <c r="AV85" s="2">
        <f t="shared" si="54"/>
        <v>0.02242514487</v>
      </c>
      <c r="AW85" s="2">
        <f t="shared" si="55"/>
        <v>0.1320480655</v>
      </c>
      <c r="AX85" s="2">
        <f t="shared" si="56"/>
        <v>0.1527702336</v>
      </c>
      <c r="AY85" s="2">
        <f t="shared" si="57"/>
        <v>0.02951688243</v>
      </c>
      <c r="AZ85" s="2">
        <f t="shared" si="58"/>
        <v>0.1145769787</v>
      </c>
      <c r="BA85" s="2">
        <f t="shared" si="60"/>
        <v>0.05768942322</v>
      </c>
      <c r="BB85" s="2"/>
      <c r="BC85" s="2">
        <f t="shared" si="3"/>
        <v>0.1314982775</v>
      </c>
      <c r="BD85" s="2">
        <f t="shared" si="4"/>
        <v>0.1819675204</v>
      </c>
      <c r="BE85" s="2"/>
      <c r="BF85" s="5">
        <f t="shared" si="5"/>
        <v>2.235044766</v>
      </c>
      <c r="BG85" s="2">
        <f t="shared" si="6"/>
        <v>6.529850597</v>
      </c>
      <c r="BH85" s="2">
        <v>27.21</v>
      </c>
      <c r="BI85" s="6" t="s">
        <v>48</v>
      </c>
      <c r="BJ85" s="2"/>
      <c r="BK85" s="2">
        <f t="shared" si="7"/>
        <v>0.00844794377</v>
      </c>
      <c r="BL85" s="2">
        <f t="shared" si="8"/>
        <v>0.1467593697</v>
      </c>
      <c r="BM85" s="2">
        <f t="shared" si="9"/>
        <v>0.1383114259</v>
      </c>
      <c r="BN85" s="2"/>
      <c r="BO85" s="5">
        <f t="shared" si="10"/>
        <v>0.3542265085</v>
      </c>
      <c r="BP85" s="2">
        <f t="shared" si="11"/>
        <v>-0.1990191951</v>
      </c>
    </row>
    <row r="86" ht="13.5" customHeight="1">
      <c r="A86" s="2" t="s">
        <v>122</v>
      </c>
      <c r="B86" s="2"/>
      <c r="C86" s="2">
        <v>5.0</v>
      </c>
      <c r="D86" s="2">
        <v>51.0</v>
      </c>
      <c r="E86" s="2">
        <v>13.0</v>
      </c>
      <c r="F86" s="2">
        <v>0.0</v>
      </c>
      <c r="G86" s="2">
        <v>20.0</v>
      </c>
      <c r="H86" s="2">
        <v>1.0</v>
      </c>
      <c r="I86" s="2">
        <v>8.0</v>
      </c>
      <c r="J86" s="2">
        <v>33.0</v>
      </c>
      <c r="K86" s="2">
        <v>19.0</v>
      </c>
      <c r="L86" s="2">
        <v>4.0</v>
      </c>
      <c r="M86" s="2">
        <v>79.0</v>
      </c>
      <c r="N86" s="2">
        <v>46.0</v>
      </c>
      <c r="O86" s="2">
        <v>1.0</v>
      </c>
      <c r="P86" s="2">
        <v>3.0</v>
      </c>
      <c r="Q86" s="2">
        <v>9.0</v>
      </c>
      <c r="R86" s="2">
        <v>37.0</v>
      </c>
      <c r="S86" s="2">
        <v>5.0</v>
      </c>
      <c r="T86" s="2">
        <v>29.0</v>
      </c>
      <c r="U86" s="2">
        <v>0.0</v>
      </c>
      <c r="V86" s="2">
        <v>12.0</v>
      </c>
      <c r="W86" s="2">
        <v>0.0</v>
      </c>
      <c r="X86" s="2">
        <v>53.0</v>
      </c>
      <c r="Y86" s="2">
        <v>86.0</v>
      </c>
      <c r="Z86" s="2">
        <v>56.0</v>
      </c>
      <c r="AA86" s="2">
        <v>5.0</v>
      </c>
      <c r="AB86" s="2"/>
      <c r="AC86" s="2">
        <f t="shared" si="35"/>
        <v>1.003613007</v>
      </c>
      <c r="AD86" s="2">
        <f t="shared" si="36"/>
        <v>2.112938642</v>
      </c>
      <c r="AE86" s="2">
        <f t="shared" si="37"/>
        <v>3.245132302</v>
      </c>
      <c r="AF86" s="2">
        <f t="shared" si="38"/>
        <v>0</v>
      </c>
      <c r="AG86" s="2">
        <f t="shared" si="39"/>
        <v>2.640612622</v>
      </c>
      <c r="AH86" s="2">
        <f t="shared" si="40"/>
        <v>0.05452860025</v>
      </c>
      <c r="AI86" s="2">
        <f t="shared" si="41"/>
        <v>0.7092827378</v>
      </c>
      <c r="AJ86" s="2">
        <f t="shared" si="42"/>
        <v>0.869886124</v>
      </c>
      <c r="AK86" s="2">
        <f t="shared" si="43"/>
        <v>1.215377727</v>
      </c>
      <c r="AL86" s="2">
        <f t="shared" si="44"/>
        <v>0.4087471899</v>
      </c>
      <c r="AM86" s="2">
        <f t="shared" si="45"/>
        <v>0.6673875579</v>
      </c>
      <c r="AN86" s="2">
        <f t="shared" si="46"/>
        <v>0.4402714369</v>
      </c>
      <c r="AO86" s="2">
        <f t="shared" si="47"/>
        <v>0.02332742372</v>
      </c>
      <c r="AP86" s="2">
        <f t="shared" si="48"/>
        <v>0.08801267383</v>
      </c>
      <c r="AQ86" s="2">
        <f t="shared" si="49"/>
        <v>0.1651042909</v>
      </c>
      <c r="AR86" s="2">
        <f t="shared" si="50"/>
        <v>0.07852358679</v>
      </c>
      <c r="AS86" s="2">
        <f t="shared" si="51"/>
        <v>0.01242742384</v>
      </c>
      <c r="AT86" s="2">
        <f t="shared" si="52"/>
        <v>0.02856799478</v>
      </c>
      <c r="AU86" s="2">
        <f t="shared" si="53"/>
        <v>0</v>
      </c>
      <c r="AV86" s="2">
        <f t="shared" si="54"/>
        <v>0.05382034768</v>
      </c>
      <c r="AW86" s="2">
        <f t="shared" si="55"/>
        <v>0</v>
      </c>
      <c r="AX86" s="2">
        <f t="shared" si="56"/>
        <v>0.4498234655</v>
      </c>
      <c r="AY86" s="2">
        <f t="shared" si="57"/>
        <v>0.2115376574</v>
      </c>
      <c r="AZ86" s="2">
        <f t="shared" si="58"/>
        <v>0.1734138056</v>
      </c>
      <c r="BA86" s="2">
        <f t="shared" si="60"/>
        <v>0.05768942322</v>
      </c>
      <c r="BB86" s="2"/>
      <c r="BC86" s="2">
        <f t="shared" si="3"/>
        <v>0.5884010416</v>
      </c>
      <c r="BD86" s="2">
        <f t="shared" si="4"/>
        <v>0.8530501778</v>
      </c>
      <c r="BE86" s="2"/>
      <c r="BF86" s="2">
        <f t="shared" si="5"/>
        <v>1.88142791</v>
      </c>
      <c r="BG86" s="2">
        <f t="shared" si="6"/>
        <v>3.503879442</v>
      </c>
      <c r="BH86" s="2"/>
      <c r="BI86" s="2"/>
      <c r="BJ86" s="2"/>
      <c r="BK86" s="2">
        <f t="shared" si="7"/>
        <v>0.05382034768</v>
      </c>
      <c r="BL86" s="2">
        <f t="shared" si="8"/>
        <v>0.7092827378</v>
      </c>
      <c r="BM86" s="2">
        <f t="shared" si="9"/>
        <v>0.6554623902</v>
      </c>
      <c r="BN86" s="2"/>
      <c r="BO86" s="2">
        <f t="shared" si="10"/>
        <v>1.692476323</v>
      </c>
      <c r="BP86" s="2">
        <f t="shared" si="11"/>
        <v>-0.9293732375</v>
      </c>
    </row>
    <row r="87" ht="13.5" customHeight="1">
      <c r="A87" s="4" t="s">
        <v>123</v>
      </c>
      <c r="B87" s="2"/>
      <c r="C87" s="2">
        <v>4.0</v>
      </c>
      <c r="D87" s="2">
        <v>3.0</v>
      </c>
      <c r="E87" s="2">
        <v>2.0</v>
      </c>
      <c r="F87" s="2">
        <v>0.0</v>
      </c>
      <c r="G87" s="2">
        <v>3.0</v>
      </c>
      <c r="H87" s="2">
        <v>1.0</v>
      </c>
      <c r="I87" s="2">
        <v>0.0</v>
      </c>
      <c r="J87" s="2">
        <v>5.0</v>
      </c>
      <c r="K87" s="2">
        <v>0.0</v>
      </c>
      <c r="L87" s="2">
        <v>2.0</v>
      </c>
      <c r="M87" s="2">
        <v>3.0</v>
      </c>
      <c r="N87" s="2">
        <v>1.0</v>
      </c>
      <c r="O87" s="2">
        <v>0.0</v>
      </c>
      <c r="P87" s="2">
        <v>1.0</v>
      </c>
      <c r="Q87" s="2">
        <v>0.0</v>
      </c>
      <c r="R87" s="2">
        <v>4.0</v>
      </c>
      <c r="S87" s="2">
        <v>1.0</v>
      </c>
      <c r="T87" s="2">
        <v>1.0</v>
      </c>
      <c r="U87" s="2">
        <v>5.0</v>
      </c>
      <c r="V87" s="2">
        <v>1.0</v>
      </c>
      <c r="W87" s="2">
        <v>0.0</v>
      </c>
      <c r="X87" s="2">
        <v>5.0</v>
      </c>
      <c r="Y87" s="2">
        <v>8.0</v>
      </c>
      <c r="Z87" s="2">
        <v>7.0</v>
      </c>
      <c r="AA87" s="2">
        <v>0.0</v>
      </c>
      <c r="AB87" s="2"/>
      <c r="AC87" s="4">
        <f t="shared" si="35"/>
        <v>0.8028904055</v>
      </c>
      <c r="AD87" s="2">
        <f t="shared" si="36"/>
        <v>0.1242905083</v>
      </c>
      <c r="AE87" s="4">
        <f t="shared" si="37"/>
        <v>0.4992511233</v>
      </c>
      <c r="AF87" s="2">
        <f t="shared" si="38"/>
        <v>0</v>
      </c>
      <c r="AG87" s="4">
        <f t="shared" si="39"/>
        <v>0.3960918933</v>
      </c>
      <c r="AH87" s="2">
        <f t="shared" si="40"/>
        <v>0.05452860025</v>
      </c>
      <c r="AI87" s="2">
        <f t="shared" si="41"/>
        <v>0</v>
      </c>
      <c r="AJ87" s="2">
        <f t="shared" si="42"/>
        <v>0.1318009279</v>
      </c>
      <c r="AK87" s="2">
        <f t="shared" si="43"/>
        <v>0</v>
      </c>
      <c r="AL87" s="4">
        <f t="shared" si="44"/>
        <v>0.2043735949</v>
      </c>
      <c r="AM87" s="2">
        <f t="shared" si="45"/>
        <v>0.02534383131</v>
      </c>
      <c r="AN87" s="2">
        <f t="shared" si="46"/>
        <v>0.009571118194</v>
      </c>
      <c r="AO87" s="2">
        <f t="shared" si="47"/>
        <v>0</v>
      </c>
      <c r="AP87" s="2">
        <f t="shared" si="48"/>
        <v>0.02933755794</v>
      </c>
      <c r="AQ87" s="2">
        <f t="shared" si="49"/>
        <v>0</v>
      </c>
      <c r="AR87" s="2">
        <f t="shared" si="50"/>
        <v>0.008489036409</v>
      </c>
      <c r="AS87" s="2">
        <f t="shared" si="51"/>
        <v>0.002485484769</v>
      </c>
      <c r="AT87" s="2">
        <f t="shared" si="52"/>
        <v>0.0009851032684</v>
      </c>
      <c r="AU87" s="2">
        <f t="shared" si="53"/>
        <v>0.04417234281</v>
      </c>
      <c r="AV87" s="2">
        <f t="shared" si="54"/>
        <v>0.004485028973</v>
      </c>
      <c r="AW87" s="2">
        <f t="shared" si="55"/>
        <v>0</v>
      </c>
      <c r="AX87" s="2">
        <f t="shared" si="56"/>
        <v>0.04243617599</v>
      </c>
      <c r="AY87" s="2">
        <f t="shared" si="57"/>
        <v>0.01967792162</v>
      </c>
      <c r="AZ87" s="2">
        <f t="shared" si="58"/>
        <v>0.0216767257</v>
      </c>
      <c r="BA87" s="2">
        <f t="shared" si="60"/>
        <v>0</v>
      </c>
      <c r="BB87" s="2"/>
      <c r="BC87" s="2">
        <f t="shared" si="3"/>
        <v>0.09687549522</v>
      </c>
      <c r="BD87" s="2">
        <f t="shared" si="4"/>
        <v>0.1897384038</v>
      </c>
      <c r="BE87" s="2"/>
      <c r="BF87" s="5">
        <f t="shared" si="5"/>
        <v>2.53552153</v>
      </c>
      <c r="BG87" s="2">
        <f t="shared" si="6"/>
        <v>7.3915</v>
      </c>
      <c r="BH87" s="2">
        <v>31.1</v>
      </c>
      <c r="BI87" s="6" t="s">
        <v>48</v>
      </c>
      <c r="BJ87" s="2"/>
      <c r="BK87" s="2">
        <f t="shared" si="7"/>
        <v>0</v>
      </c>
      <c r="BL87" s="2">
        <f t="shared" si="8"/>
        <v>0.05452860025</v>
      </c>
      <c r="BM87" s="2">
        <f t="shared" si="9"/>
        <v>0.05452860025</v>
      </c>
      <c r="BN87" s="2"/>
      <c r="BO87" s="5">
        <f t="shared" si="10"/>
        <v>0.1363215006</v>
      </c>
      <c r="BP87" s="2">
        <f t="shared" si="11"/>
        <v>-0.08179290038</v>
      </c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</row>
    <row r="89" ht="13.5" customHeight="1">
      <c r="A89" s="1" t="s">
        <v>124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</row>
    <row r="91" ht="13.5" customHeight="1">
      <c r="A91" s="2" t="s">
        <v>47</v>
      </c>
      <c r="B91" s="2"/>
      <c r="C91" s="2"/>
      <c r="D91" s="2"/>
      <c r="E91" s="2"/>
      <c r="F91" s="2"/>
      <c r="G91" s="2" t="s">
        <v>61</v>
      </c>
      <c r="H91" s="2"/>
      <c r="I91" s="2"/>
      <c r="J91" s="2"/>
      <c r="K91" s="2"/>
      <c r="L91" s="2"/>
      <c r="M91" s="2" t="s">
        <v>83</v>
      </c>
      <c r="N91" s="2"/>
      <c r="O91" s="2"/>
      <c r="P91" s="2"/>
      <c r="Q91" s="2"/>
      <c r="R91" s="2"/>
      <c r="S91" s="2" t="s">
        <v>50</v>
      </c>
      <c r="T91" s="2"/>
      <c r="U91" s="2"/>
      <c r="V91" s="2"/>
      <c r="W91" s="2"/>
      <c r="X91" s="2"/>
      <c r="Y91" s="2" t="s">
        <v>85</v>
      </c>
      <c r="Z91" s="2"/>
      <c r="AA91" s="2"/>
      <c r="AB91" s="2"/>
      <c r="AC91" s="2"/>
      <c r="AD91" s="2"/>
      <c r="AE91" s="2" t="s">
        <v>89</v>
      </c>
      <c r="AF91" s="2"/>
      <c r="AG91" s="2"/>
      <c r="AH91" s="2"/>
      <c r="AI91" s="2"/>
      <c r="AJ91" s="2"/>
      <c r="AK91" s="2" t="s">
        <v>84</v>
      </c>
      <c r="AL91" s="2"/>
      <c r="AM91" s="2"/>
      <c r="AN91" s="2"/>
      <c r="AO91" s="2"/>
      <c r="AP91" s="2"/>
      <c r="AQ91" s="2" t="s">
        <v>121</v>
      </c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</row>
    <row r="92" ht="13.5" customHeight="1">
      <c r="A92" s="1" t="s">
        <v>125</v>
      </c>
      <c r="B92" s="1" t="s">
        <v>126</v>
      </c>
      <c r="C92" s="1" t="s">
        <v>127</v>
      </c>
      <c r="D92" s="1" t="s">
        <v>128</v>
      </c>
      <c r="E92" s="1" t="s">
        <v>129</v>
      </c>
      <c r="F92" s="2"/>
      <c r="G92" s="1" t="s">
        <v>125</v>
      </c>
      <c r="H92" s="1" t="s">
        <v>126</v>
      </c>
      <c r="I92" s="1" t="s">
        <v>127</v>
      </c>
      <c r="J92" s="1" t="s">
        <v>128</v>
      </c>
      <c r="K92" s="1" t="s">
        <v>129</v>
      </c>
      <c r="L92" s="2"/>
      <c r="M92" s="1" t="s">
        <v>125</v>
      </c>
      <c r="N92" s="1" t="s">
        <v>126</v>
      </c>
      <c r="O92" s="1" t="s">
        <v>127</v>
      </c>
      <c r="P92" s="1" t="s">
        <v>128</v>
      </c>
      <c r="Q92" s="1" t="s">
        <v>129</v>
      </c>
      <c r="R92" s="2"/>
      <c r="S92" s="1" t="s">
        <v>125</v>
      </c>
      <c r="T92" s="1" t="s">
        <v>126</v>
      </c>
      <c r="U92" s="1" t="s">
        <v>127</v>
      </c>
      <c r="V92" s="1" t="s">
        <v>128</v>
      </c>
      <c r="W92" s="1" t="s">
        <v>129</v>
      </c>
      <c r="X92" s="2"/>
      <c r="Y92" s="1" t="s">
        <v>125</v>
      </c>
      <c r="Z92" s="1" t="s">
        <v>126</v>
      </c>
      <c r="AA92" s="1" t="s">
        <v>127</v>
      </c>
      <c r="AB92" s="1" t="s">
        <v>128</v>
      </c>
      <c r="AC92" s="1" t="s">
        <v>129</v>
      </c>
      <c r="AD92" s="2"/>
      <c r="AE92" s="1" t="s">
        <v>125</v>
      </c>
      <c r="AF92" s="1" t="s">
        <v>126</v>
      </c>
      <c r="AG92" s="1" t="s">
        <v>127</v>
      </c>
      <c r="AH92" s="1" t="s">
        <v>128</v>
      </c>
      <c r="AI92" s="1" t="s">
        <v>129</v>
      </c>
      <c r="AJ92" s="2"/>
      <c r="AK92" s="1" t="s">
        <v>125</v>
      </c>
      <c r="AL92" s="1" t="s">
        <v>126</v>
      </c>
      <c r="AM92" s="1" t="s">
        <v>127</v>
      </c>
      <c r="AN92" s="1" t="s">
        <v>128</v>
      </c>
      <c r="AO92" s="1" t="s">
        <v>129</v>
      </c>
      <c r="AP92" s="2"/>
      <c r="AQ92" s="1" t="s">
        <v>125</v>
      </c>
      <c r="AR92" s="1" t="s">
        <v>126</v>
      </c>
      <c r="AS92" s="1" t="s">
        <v>127</v>
      </c>
      <c r="AT92" s="1" t="s">
        <v>128</v>
      </c>
      <c r="AU92" s="1" t="s">
        <v>129</v>
      </c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</row>
    <row r="93" ht="13.5" customHeight="1">
      <c r="A93" s="2">
        <v>0.04785559096869287</v>
      </c>
      <c r="B93" s="2">
        <f t="shared" ref="B93:B117" si="61">ROW()-92</f>
        <v>1</v>
      </c>
      <c r="C93" s="2">
        <f t="shared" ref="C93:C117" si="62">(B93-0.5)/COUNT($A$93:$A$117)</f>
        <v>0.02</v>
      </c>
      <c r="D93" s="2">
        <f t="shared" ref="D93:D117" si="63">NORMSINV(C93)</f>
        <v>-2.053748909</v>
      </c>
      <c r="E93" s="2">
        <f t="shared" ref="E93:E117" si="64">STANDARDIZE(A93,$BC$12,$BD$12)</f>
        <v>-0.6742895724</v>
      </c>
      <c r="F93" s="2"/>
      <c r="G93" s="2">
        <v>0.0</v>
      </c>
      <c r="H93" s="2">
        <f t="shared" ref="H93:H117" si="65">ROW()-92</f>
        <v>1</v>
      </c>
      <c r="I93" s="2">
        <f t="shared" ref="I93:I117" si="66">(H93-0.5)/COUNT($G$93:$G$117)</f>
        <v>0.02</v>
      </c>
      <c r="J93" s="2">
        <f t="shared" ref="J93:J117" si="67">NORMSINV(I93)</f>
        <v>-2.053748909</v>
      </c>
      <c r="K93" s="2">
        <f t="shared" ref="K93:K117" si="68">STANDARDIZE(G93,$BC$25,$BD$25)</f>
        <v>-1.25719814</v>
      </c>
      <c r="L93" s="2"/>
      <c r="M93" s="2">
        <v>0.0</v>
      </c>
      <c r="N93" s="2">
        <f t="shared" ref="N93:N117" si="69">ROW()-92</f>
        <v>1</v>
      </c>
      <c r="O93" s="2">
        <f t="shared" ref="O93:O117" si="70">(N93-0.5)/COUNT($M$93:$M$117)</f>
        <v>0.02</v>
      </c>
      <c r="P93" s="2">
        <f t="shared" ref="P93:P117" si="71">NORMSINV(O93)</f>
        <v>-2.053748909</v>
      </c>
      <c r="Q93" s="2">
        <f t="shared" ref="Q93:Q117" si="72">STANDARDIZE(M93,$BC$47,$BD$47)</f>
        <v>-1.382078833</v>
      </c>
      <c r="R93" s="2"/>
      <c r="S93" s="2">
        <v>0.17602534765006161</v>
      </c>
      <c r="T93" s="2">
        <f t="shared" ref="T93:T117" si="73">ROW()-92</f>
        <v>1</v>
      </c>
      <c r="U93" s="2">
        <f t="shared" ref="U93:U117" si="74">(T93-0.5)/25</f>
        <v>0.02</v>
      </c>
      <c r="V93" s="2">
        <f t="shared" ref="V93:V117" si="75">NORMSINV(U93)</f>
        <v>-2.053748909</v>
      </c>
      <c r="W93" s="2">
        <f t="shared" ref="W93:W117" si="76">STANDARDIZE(S93,$BC$14,$BD$14)</f>
        <v>-1.218012364</v>
      </c>
      <c r="X93" s="2"/>
      <c r="Y93" s="2">
        <v>0.0</v>
      </c>
      <c r="Z93" s="2">
        <f t="shared" ref="Z93:Z117" si="77">ROW()-92</f>
        <v>1</v>
      </c>
      <c r="AA93" s="2">
        <f t="shared" ref="AA93:AA117" si="78">(Z93-0.5)/25</f>
        <v>0.02</v>
      </c>
      <c r="AB93" s="2">
        <f t="shared" ref="AB93:AB117" si="79">NORMSINV(AA93)</f>
        <v>-2.053748909</v>
      </c>
      <c r="AC93" s="2">
        <f t="shared" ref="AC93:AC117" si="80">STANDARDIZE(Y93,$BC$49,$BD$49)</f>
        <v>-0.6744747565</v>
      </c>
      <c r="AD93" s="2"/>
      <c r="AE93" s="2">
        <v>0.0</v>
      </c>
      <c r="AF93" s="2">
        <f t="shared" ref="AF93:AF117" si="81">ROW()-92</f>
        <v>1</v>
      </c>
      <c r="AG93" s="2">
        <f t="shared" ref="AG93:AG117" si="82">(AF93-0.5)/25</f>
        <v>0.02</v>
      </c>
      <c r="AH93" s="2">
        <f t="shared" ref="AH93:AH117" si="83">NORMSINV(AG93)</f>
        <v>-2.053748909</v>
      </c>
      <c r="AI93" s="2">
        <f t="shared" ref="AI93:AI117" si="84">STANDARDIZE(AE93,$BC$53,$BD$53)</f>
        <v>-0.7853804402</v>
      </c>
      <c r="AJ93" s="2"/>
      <c r="AK93" s="2">
        <v>0.0</v>
      </c>
      <c r="AL93" s="2">
        <f t="shared" ref="AL93:AL117" si="85">ROW()-92</f>
        <v>1</v>
      </c>
      <c r="AM93" s="2">
        <f t="shared" ref="AM93:AM117" si="86">(AL93-0.5)/25</f>
        <v>0.02</v>
      </c>
      <c r="AN93" s="2">
        <f t="shared" ref="AN93:AN117" si="87">NORMSINV(AM93)</f>
        <v>-2.053748909</v>
      </c>
      <c r="AO93" s="2">
        <f t="shared" ref="AO93:AO117" si="88">STANDARDIZE(AK93,$BC$48,$BD$48)</f>
        <v>-0.4469921376</v>
      </c>
      <c r="AP93" s="2"/>
      <c r="AQ93" s="2">
        <v>0.0</v>
      </c>
      <c r="AR93" s="2">
        <f t="shared" ref="AR93:AR117" si="89">ROW()-92</f>
        <v>1</v>
      </c>
      <c r="AS93" s="2">
        <f t="shared" ref="AS93:AS117" si="90">(AR93-0.5)/25</f>
        <v>0.02</v>
      </c>
      <c r="AT93" s="2">
        <f t="shared" ref="AT93:AT117" si="91">NORMSINV(AS93)</f>
        <v>-2.053748909</v>
      </c>
      <c r="AU93" s="2">
        <f t="shared" ref="AU93:AU117" si="92">STANDARDIZE(AQ93,$BC$85,$BD$85)</f>
        <v>-0.7226469714</v>
      </c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</row>
    <row r="94" ht="13.5" customHeight="1">
      <c r="A94" s="2">
        <v>0.3274071150499632</v>
      </c>
      <c r="B94" s="2">
        <f t="shared" si="61"/>
        <v>2</v>
      </c>
      <c r="C94" s="2">
        <f t="shared" si="62"/>
        <v>0.06</v>
      </c>
      <c r="D94" s="2">
        <f t="shared" si="63"/>
        <v>-1.554773595</v>
      </c>
      <c r="E94" s="2">
        <f t="shared" si="64"/>
        <v>-0.553007038</v>
      </c>
      <c r="F94" s="2"/>
      <c r="G94" s="2">
        <v>0.04785559096869287</v>
      </c>
      <c r="H94" s="2">
        <f t="shared" si="65"/>
        <v>2</v>
      </c>
      <c r="I94" s="2">
        <f t="shared" si="66"/>
        <v>0.06</v>
      </c>
      <c r="J94" s="2">
        <f t="shared" si="67"/>
        <v>-1.554773595</v>
      </c>
      <c r="K94" s="2">
        <f t="shared" si="68"/>
        <v>-1.148709732</v>
      </c>
      <c r="L94" s="2"/>
      <c r="M94" s="2">
        <v>0.019142236387477148</v>
      </c>
      <c r="N94" s="2">
        <f t="shared" si="69"/>
        <v>2</v>
      </c>
      <c r="O94" s="2">
        <f t="shared" si="70"/>
        <v>0.06</v>
      </c>
      <c r="P94" s="2">
        <f t="shared" si="71"/>
        <v>-1.554773595</v>
      </c>
      <c r="Q94" s="2">
        <f t="shared" si="72"/>
        <v>-1.290490859</v>
      </c>
      <c r="R94" s="2"/>
      <c r="S94" s="2">
        <v>0.31186366054557796</v>
      </c>
      <c r="T94" s="2">
        <f t="shared" si="73"/>
        <v>2</v>
      </c>
      <c r="U94" s="2">
        <f t="shared" si="74"/>
        <v>0.06</v>
      </c>
      <c r="V94" s="2">
        <f t="shared" si="75"/>
        <v>-1.554773595</v>
      </c>
      <c r="W94" s="2">
        <f t="shared" si="76"/>
        <v>-1.101314126</v>
      </c>
      <c r="X94" s="2"/>
      <c r="Y94" s="2">
        <v>0.0</v>
      </c>
      <c r="Z94" s="2">
        <f t="shared" si="77"/>
        <v>2</v>
      </c>
      <c r="AA94" s="2">
        <f t="shared" si="78"/>
        <v>0.06</v>
      </c>
      <c r="AB94" s="2">
        <f t="shared" si="79"/>
        <v>-1.554773595</v>
      </c>
      <c r="AC94" s="2">
        <f t="shared" si="80"/>
        <v>-0.6744747565</v>
      </c>
      <c r="AD94" s="2"/>
      <c r="AE94" s="2">
        <v>0.0</v>
      </c>
      <c r="AF94" s="2">
        <f t="shared" si="81"/>
        <v>2</v>
      </c>
      <c r="AG94" s="2">
        <f t="shared" si="82"/>
        <v>0.06</v>
      </c>
      <c r="AH94" s="2">
        <f t="shared" si="83"/>
        <v>-1.554773595</v>
      </c>
      <c r="AI94" s="2">
        <f t="shared" si="84"/>
        <v>-0.7853804402</v>
      </c>
      <c r="AJ94" s="2"/>
      <c r="AK94" s="2">
        <v>0.0</v>
      </c>
      <c r="AL94" s="2">
        <f t="shared" si="85"/>
        <v>2</v>
      </c>
      <c r="AM94" s="2">
        <f t="shared" si="86"/>
        <v>0.06</v>
      </c>
      <c r="AN94" s="2">
        <f t="shared" si="87"/>
        <v>-1.554773595</v>
      </c>
      <c r="AO94" s="2">
        <f t="shared" si="88"/>
        <v>-0.4469921376</v>
      </c>
      <c r="AP94" s="2"/>
      <c r="AQ94" s="2">
        <v>0.0</v>
      </c>
      <c r="AR94" s="2">
        <f t="shared" si="89"/>
        <v>2</v>
      </c>
      <c r="AS94" s="2">
        <f t="shared" si="90"/>
        <v>0.06</v>
      </c>
      <c r="AT94" s="2">
        <f t="shared" si="91"/>
        <v>-1.554773595</v>
      </c>
      <c r="AU94" s="2">
        <f t="shared" si="92"/>
        <v>-0.7226469714</v>
      </c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</row>
    <row r="95" ht="13.5" customHeight="1">
      <c r="A95" s="2">
        <v>0.3294698070489643</v>
      </c>
      <c r="B95" s="2">
        <f t="shared" si="61"/>
        <v>3</v>
      </c>
      <c r="C95" s="2">
        <f t="shared" si="62"/>
        <v>0.1</v>
      </c>
      <c r="D95" s="2">
        <f t="shared" si="63"/>
        <v>-1.281551564</v>
      </c>
      <c r="E95" s="2">
        <f t="shared" si="64"/>
        <v>-0.5521121456</v>
      </c>
      <c r="F95" s="2"/>
      <c r="G95" s="2">
        <v>0.10218679746576742</v>
      </c>
      <c r="H95" s="2">
        <f t="shared" si="65"/>
        <v>3</v>
      </c>
      <c r="I95" s="2">
        <f t="shared" si="66"/>
        <v>0.1</v>
      </c>
      <c r="J95" s="2">
        <f t="shared" si="67"/>
        <v>-1.281551564</v>
      </c>
      <c r="K95" s="2">
        <f t="shared" si="68"/>
        <v>-1.025541132</v>
      </c>
      <c r="L95" s="2"/>
      <c r="M95" s="2">
        <v>0.029337557941676935</v>
      </c>
      <c r="N95" s="2">
        <f t="shared" si="69"/>
        <v>3</v>
      </c>
      <c r="O95" s="2">
        <f t="shared" si="70"/>
        <v>0.1</v>
      </c>
      <c r="P95" s="2">
        <f t="shared" si="71"/>
        <v>-1.281551564</v>
      </c>
      <c r="Q95" s="2">
        <f t="shared" si="72"/>
        <v>-1.241710308</v>
      </c>
      <c r="R95" s="2"/>
      <c r="S95" s="2">
        <v>0.36370249136206584</v>
      </c>
      <c r="T95" s="2">
        <f t="shared" si="73"/>
        <v>3</v>
      </c>
      <c r="U95" s="2">
        <f t="shared" si="74"/>
        <v>0.1</v>
      </c>
      <c r="V95" s="2">
        <f t="shared" si="75"/>
        <v>-1.281551564</v>
      </c>
      <c r="W95" s="2">
        <f t="shared" si="76"/>
        <v>-1.056779561</v>
      </c>
      <c r="X95" s="2"/>
      <c r="Y95" s="2">
        <v>0.0</v>
      </c>
      <c r="Z95" s="2">
        <f t="shared" si="77"/>
        <v>3</v>
      </c>
      <c r="AA95" s="2">
        <f t="shared" si="78"/>
        <v>0.1</v>
      </c>
      <c r="AB95" s="2">
        <f t="shared" si="79"/>
        <v>-1.281551564</v>
      </c>
      <c r="AC95" s="2">
        <f t="shared" si="80"/>
        <v>-0.6744747565</v>
      </c>
      <c r="AD95" s="2"/>
      <c r="AE95" s="2">
        <v>0.0</v>
      </c>
      <c r="AF95" s="2">
        <f t="shared" si="81"/>
        <v>3</v>
      </c>
      <c r="AG95" s="2">
        <f t="shared" si="82"/>
        <v>0.1</v>
      </c>
      <c r="AH95" s="2">
        <f t="shared" si="83"/>
        <v>-1.281551564</v>
      </c>
      <c r="AI95" s="2">
        <f t="shared" si="84"/>
        <v>-0.7853804402</v>
      </c>
      <c r="AJ95" s="2"/>
      <c r="AK95" s="2">
        <v>0.0</v>
      </c>
      <c r="AL95" s="2">
        <f t="shared" si="85"/>
        <v>3</v>
      </c>
      <c r="AM95" s="2">
        <f t="shared" si="86"/>
        <v>0.1</v>
      </c>
      <c r="AN95" s="2">
        <f t="shared" si="87"/>
        <v>-1.281551564</v>
      </c>
      <c r="AO95" s="2">
        <f t="shared" si="88"/>
        <v>-0.4469921376</v>
      </c>
      <c r="AP95" s="2"/>
      <c r="AQ95" s="2">
        <v>0.0</v>
      </c>
      <c r="AR95" s="2">
        <f t="shared" si="89"/>
        <v>3</v>
      </c>
      <c r="AS95" s="2">
        <f t="shared" si="90"/>
        <v>0.1</v>
      </c>
      <c r="AT95" s="2">
        <f t="shared" si="91"/>
        <v>-1.281551564</v>
      </c>
      <c r="AU95" s="2">
        <f t="shared" si="92"/>
        <v>-0.7226469714</v>
      </c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</row>
    <row r="96" ht="13.5" customHeight="1">
      <c r="A96" s="2">
        <v>0.38138825324180015</v>
      </c>
      <c r="B96" s="2">
        <f t="shared" si="61"/>
        <v>4</v>
      </c>
      <c r="C96" s="2">
        <f t="shared" si="62"/>
        <v>0.14</v>
      </c>
      <c r="D96" s="2">
        <f t="shared" si="63"/>
        <v>-1.080319342</v>
      </c>
      <c r="E96" s="2">
        <f t="shared" si="64"/>
        <v>-0.5295874939</v>
      </c>
      <c r="F96" s="2"/>
      <c r="G96" s="2">
        <v>0.11735023176670774</v>
      </c>
      <c r="H96" s="2">
        <f t="shared" si="65"/>
        <v>4</v>
      </c>
      <c r="I96" s="2">
        <f t="shared" si="66"/>
        <v>0.14</v>
      </c>
      <c r="J96" s="2">
        <f t="shared" si="67"/>
        <v>-1.080319342</v>
      </c>
      <c r="K96" s="2">
        <f t="shared" si="68"/>
        <v>-0.991165695</v>
      </c>
      <c r="L96" s="2"/>
      <c r="M96" s="2">
        <v>0.06396724876863046</v>
      </c>
      <c r="N96" s="2">
        <f t="shared" si="69"/>
        <v>4</v>
      </c>
      <c r="O96" s="2">
        <f t="shared" si="70"/>
        <v>0.14</v>
      </c>
      <c r="P96" s="2">
        <f t="shared" si="71"/>
        <v>-1.080319342</v>
      </c>
      <c r="Q96" s="2">
        <f t="shared" si="72"/>
        <v>-1.076021035</v>
      </c>
      <c r="R96" s="2"/>
      <c r="S96" s="2">
        <v>0.5300681137526172</v>
      </c>
      <c r="T96" s="2">
        <f t="shared" si="73"/>
        <v>4</v>
      </c>
      <c r="U96" s="2">
        <f t="shared" si="74"/>
        <v>0.14</v>
      </c>
      <c r="V96" s="2">
        <f t="shared" si="75"/>
        <v>-1.080319342</v>
      </c>
      <c r="W96" s="2">
        <f t="shared" si="76"/>
        <v>-0.9138554141</v>
      </c>
      <c r="X96" s="2"/>
      <c r="Y96" s="2">
        <v>0.0</v>
      </c>
      <c r="Z96" s="2">
        <f t="shared" si="77"/>
        <v>4</v>
      </c>
      <c r="AA96" s="2">
        <f t="shared" si="78"/>
        <v>0.14</v>
      </c>
      <c r="AB96" s="2">
        <f t="shared" si="79"/>
        <v>-1.080319342</v>
      </c>
      <c r="AC96" s="2">
        <f t="shared" si="80"/>
        <v>-0.6744747565</v>
      </c>
      <c r="AD96" s="2"/>
      <c r="AE96" s="2">
        <v>0.0</v>
      </c>
      <c r="AF96" s="2">
        <f t="shared" si="81"/>
        <v>4</v>
      </c>
      <c r="AG96" s="2">
        <f t="shared" si="82"/>
        <v>0.14</v>
      </c>
      <c r="AH96" s="2">
        <f t="shared" si="83"/>
        <v>-1.080319342</v>
      </c>
      <c r="AI96" s="2">
        <f t="shared" si="84"/>
        <v>-0.7853804402</v>
      </c>
      <c r="AJ96" s="2"/>
      <c r="AK96" s="2">
        <v>0.0</v>
      </c>
      <c r="AL96" s="2">
        <f t="shared" si="85"/>
        <v>4</v>
      </c>
      <c r="AM96" s="2">
        <f t="shared" si="86"/>
        <v>0.14</v>
      </c>
      <c r="AN96" s="2">
        <f t="shared" si="87"/>
        <v>-1.080319342</v>
      </c>
      <c r="AO96" s="2">
        <f t="shared" si="88"/>
        <v>-0.4469921376</v>
      </c>
      <c r="AP96" s="2"/>
      <c r="AQ96" s="2">
        <v>0.0</v>
      </c>
      <c r="AR96" s="2">
        <f t="shared" si="89"/>
        <v>4</v>
      </c>
      <c r="AS96" s="2">
        <f t="shared" si="90"/>
        <v>0.14</v>
      </c>
      <c r="AT96" s="2">
        <f t="shared" si="91"/>
        <v>-1.080319342</v>
      </c>
      <c r="AU96" s="2">
        <f t="shared" si="92"/>
        <v>-0.7226469714</v>
      </c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</row>
    <row r="97" ht="13.5" customHeight="1">
      <c r="A97" s="2">
        <v>0.6449162050656843</v>
      </c>
      <c r="B97" s="2">
        <f t="shared" si="61"/>
        <v>5</v>
      </c>
      <c r="C97" s="2">
        <f t="shared" si="62"/>
        <v>0.18</v>
      </c>
      <c r="D97" s="2">
        <f t="shared" si="63"/>
        <v>-0.9153650877</v>
      </c>
      <c r="E97" s="2">
        <f t="shared" si="64"/>
        <v>-0.415256735</v>
      </c>
      <c r="F97" s="2"/>
      <c r="G97" s="2">
        <v>0.2332742371932444</v>
      </c>
      <c r="H97" s="2">
        <f t="shared" si="65"/>
        <v>5</v>
      </c>
      <c r="I97" s="2">
        <f t="shared" si="66"/>
        <v>0.18</v>
      </c>
      <c r="J97" s="2">
        <f t="shared" si="67"/>
        <v>-0.9153650877</v>
      </c>
      <c r="K97" s="2">
        <f t="shared" si="68"/>
        <v>-0.7283664986</v>
      </c>
      <c r="L97" s="2"/>
      <c r="M97" s="2">
        <v>0.10137532524583516</v>
      </c>
      <c r="N97" s="2">
        <f t="shared" si="69"/>
        <v>5</v>
      </c>
      <c r="O97" s="2">
        <f t="shared" si="70"/>
        <v>0.18</v>
      </c>
      <c r="P97" s="2">
        <f t="shared" si="71"/>
        <v>-0.9153650877</v>
      </c>
      <c r="Q97" s="2">
        <f t="shared" si="72"/>
        <v>-0.8970382939</v>
      </c>
      <c r="R97" s="2"/>
      <c r="S97" s="2">
        <v>0.5322204575406346</v>
      </c>
      <c r="T97" s="2">
        <f t="shared" si="73"/>
        <v>5</v>
      </c>
      <c r="U97" s="2">
        <f t="shared" si="74"/>
        <v>0.18</v>
      </c>
      <c r="V97" s="2">
        <f t="shared" si="75"/>
        <v>-0.9153650877</v>
      </c>
      <c r="W97" s="2">
        <f t="shared" si="76"/>
        <v>-0.9120063428</v>
      </c>
      <c r="X97" s="2"/>
      <c r="Y97" s="2">
        <v>0.0</v>
      </c>
      <c r="Z97" s="2">
        <f t="shared" si="77"/>
        <v>5</v>
      </c>
      <c r="AA97" s="2">
        <f t="shared" si="78"/>
        <v>0.18</v>
      </c>
      <c r="AB97" s="2">
        <f t="shared" si="79"/>
        <v>-0.9153650877</v>
      </c>
      <c r="AC97" s="2">
        <f t="shared" si="80"/>
        <v>-0.6744747565</v>
      </c>
      <c r="AD97" s="2"/>
      <c r="AE97" s="2">
        <v>0.0</v>
      </c>
      <c r="AF97" s="2">
        <f t="shared" si="81"/>
        <v>5</v>
      </c>
      <c r="AG97" s="2">
        <f t="shared" si="82"/>
        <v>0.18</v>
      </c>
      <c r="AH97" s="2">
        <f t="shared" si="83"/>
        <v>-0.9153650877</v>
      </c>
      <c r="AI97" s="2">
        <f t="shared" si="84"/>
        <v>-0.7853804402</v>
      </c>
      <c r="AJ97" s="2"/>
      <c r="AK97" s="2">
        <v>0.0</v>
      </c>
      <c r="AL97" s="2">
        <f t="shared" si="85"/>
        <v>5</v>
      </c>
      <c r="AM97" s="2">
        <f t="shared" si="86"/>
        <v>0.18</v>
      </c>
      <c r="AN97" s="2">
        <f t="shared" si="87"/>
        <v>-0.9153650877</v>
      </c>
      <c r="AO97" s="2">
        <f t="shared" si="88"/>
        <v>-0.4469921376</v>
      </c>
      <c r="AP97" s="2"/>
      <c r="AQ97" s="2">
        <v>0.0</v>
      </c>
      <c r="AR97" s="2">
        <f t="shared" si="89"/>
        <v>5</v>
      </c>
      <c r="AS97" s="2">
        <f t="shared" si="90"/>
        <v>0.18</v>
      </c>
      <c r="AT97" s="2">
        <f t="shared" si="91"/>
        <v>-0.9153650877</v>
      </c>
      <c r="AU97" s="2">
        <f t="shared" si="92"/>
        <v>-0.7226469714</v>
      </c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</row>
    <row r="98" ht="13.5" customHeight="1">
      <c r="A98" s="2">
        <v>0.6601531555320834</v>
      </c>
      <c r="B98" s="2">
        <f t="shared" si="61"/>
        <v>6</v>
      </c>
      <c r="C98" s="2">
        <f t="shared" si="62"/>
        <v>0.22</v>
      </c>
      <c r="D98" s="2">
        <f t="shared" si="63"/>
        <v>-0.7721932134</v>
      </c>
      <c r="E98" s="2">
        <f t="shared" si="64"/>
        <v>-0.4086462328</v>
      </c>
      <c r="F98" s="2"/>
      <c r="G98" s="2">
        <v>0.2534383131145879</v>
      </c>
      <c r="H98" s="2">
        <f t="shared" si="65"/>
        <v>6</v>
      </c>
      <c r="I98" s="2">
        <f t="shared" si="66"/>
        <v>0.22</v>
      </c>
      <c r="J98" s="2">
        <f t="shared" si="67"/>
        <v>-0.7721932134</v>
      </c>
      <c r="K98" s="2">
        <f t="shared" si="68"/>
        <v>-0.6826546296</v>
      </c>
      <c r="L98" s="2"/>
      <c r="M98" s="2">
        <v>0.10905720050166312</v>
      </c>
      <c r="N98" s="2">
        <f t="shared" si="69"/>
        <v>6</v>
      </c>
      <c r="O98" s="2">
        <f t="shared" si="70"/>
        <v>0.22</v>
      </c>
      <c r="P98" s="2">
        <f t="shared" si="71"/>
        <v>-0.7721932134</v>
      </c>
      <c r="Q98" s="2">
        <f t="shared" si="72"/>
        <v>-0.8602835816</v>
      </c>
      <c r="R98" s="2"/>
      <c r="S98" s="2">
        <v>0.6807351940095303</v>
      </c>
      <c r="T98" s="2">
        <f t="shared" si="73"/>
        <v>6</v>
      </c>
      <c r="U98" s="2">
        <f t="shared" si="74"/>
        <v>0.22</v>
      </c>
      <c r="V98" s="2">
        <f t="shared" si="75"/>
        <v>-0.7721932134</v>
      </c>
      <c r="W98" s="2">
        <f t="shared" si="76"/>
        <v>-0.784417832</v>
      </c>
      <c r="X98" s="2"/>
      <c r="Y98" s="2">
        <v>0.0</v>
      </c>
      <c r="Z98" s="2">
        <f t="shared" si="77"/>
        <v>6</v>
      </c>
      <c r="AA98" s="2">
        <f t="shared" si="78"/>
        <v>0.22</v>
      </c>
      <c r="AB98" s="2">
        <f t="shared" si="79"/>
        <v>-0.7721932134</v>
      </c>
      <c r="AC98" s="2">
        <f t="shared" si="80"/>
        <v>-0.6744747565</v>
      </c>
      <c r="AD98" s="2"/>
      <c r="AE98" s="2">
        <v>0.008447943770486264</v>
      </c>
      <c r="AF98" s="2">
        <f t="shared" si="81"/>
        <v>6</v>
      </c>
      <c r="AG98" s="2">
        <f t="shared" si="82"/>
        <v>0.22</v>
      </c>
      <c r="AH98" s="2">
        <f t="shared" si="83"/>
        <v>-0.7721932134</v>
      </c>
      <c r="AI98" s="2">
        <f t="shared" si="84"/>
        <v>-0.7558470867</v>
      </c>
      <c r="AJ98" s="2"/>
      <c r="AK98" s="2">
        <v>0.0</v>
      </c>
      <c r="AL98" s="2">
        <f t="shared" si="85"/>
        <v>6</v>
      </c>
      <c r="AM98" s="2">
        <f t="shared" si="86"/>
        <v>0.22</v>
      </c>
      <c r="AN98" s="2">
        <f t="shared" si="87"/>
        <v>-0.7721932134</v>
      </c>
      <c r="AO98" s="2">
        <f t="shared" si="88"/>
        <v>-0.4469921376</v>
      </c>
      <c r="AP98" s="2"/>
      <c r="AQ98" s="2">
        <v>0.0</v>
      </c>
      <c r="AR98" s="2">
        <f t="shared" si="89"/>
        <v>6</v>
      </c>
      <c r="AS98" s="2">
        <f t="shared" si="90"/>
        <v>0.22</v>
      </c>
      <c r="AT98" s="2">
        <f t="shared" si="91"/>
        <v>-0.7721932134</v>
      </c>
      <c r="AU98" s="2">
        <f t="shared" si="92"/>
        <v>-0.7226469714</v>
      </c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</row>
    <row r="99" ht="13.5" customHeight="1">
      <c r="A99" s="2">
        <v>0.7676069852235655</v>
      </c>
      <c r="B99" s="2">
        <f t="shared" si="61"/>
        <v>7</v>
      </c>
      <c r="C99" s="2">
        <f t="shared" si="62"/>
        <v>0.26</v>
      </c>
      <c r="D99" s="2">
        <f t="shared" si="63"/>
        <v>-0.6433454057</v>
      </c>
      <c r="E99" s="2">
        <f t="shared" si="64"/>
        <v>-0.3620277325</v>
      </c>
      <c r="F99" s="2"/>
      <c r="G99" s="2">
        <v>0.2640612622128334</v>
      </c>
      <c r="H99" s="2">
        <f t="shared" si="65"/>
        <v>7</v>
      </c>
      <c r="I99" s="2">
        <f t="shared" si="66"/>
        <v>0.26</v>
      </c>
      <c r="J99" s="2">
        <f t="shared" si="67"/>
        <v>-0.6433454057</v>
      </c>
      <c r="K99" s="2">
        <f t="shared" si="68"/>
        <v>-0.658572452</v>
      </c>
      <c r="L99" s="2"/>
      <c r="M99" s="2">
        <v>0.13996454231594663</v>
      </c>
      <c r="N99" s="2">
        <f t="shared" si="69"/>
        <v>7</v>
      </c>
      <c r="O99" s="2">
        <f t="shared" si="70"/>
        <v>0.26</v>
      </c>
      <c r="P99" s="2">
        <f t="shared" si="71"/>
        <v>-0.6433454057</v>
      </c>
      <c r="Q99" s="2">
        <f t="shared" si="72"/>
        <v>-0.7124042658</v>
      </c>
      <c r="R99" s="2"/>
      <c r="S99" s="2">
        <v>0.7432020239868453</v>
      </c>
      <c r="T99" s="2">
        <f t="shared" si="73"/>
        <v>7</v>
      </c>
      <c r="U99" s="2">
        <f t="shared" si="74"/>
        <v>0.26</v>
      </c>
      <c r="V99" s="2">
        <f t="shared" si="75"/>
        <v>-0.6433454057</v>
      </c>
      <c r="W99" s="2">
        <f t="shared" si="76"/>
        <v>-0.7307527884</v>
      </c>
      <c r="X99" s="2"/>
      <c r="Y99" s="2">
        <v>0.008970057946574335</v>
      </c>
      <c r="Z99" s="2">
        <f t="shared" si="77"/>
        <v>7</v>
      </c>
      <c r="AA99" s="2">
        <f t="shared" si="78"/>
        <v>0.26</v>
      </c>
      <c r="AB99" s="2">
        <f t="shared" si="79"/>
        <v>-0.6433454057</v>
      </c>
      <c r="AC99" s="2">
        <f t="shared" si="80"/>
        <v>-0.6254650869</v>
      </c>
      <c r="AD99" s="2"/>
      <c r="AE99" s="2">
        <v>0.026910173839723005</v>
      </c>
      <c r="AF99" s="2">
        <f t="shared" si="81"/>
        <v>7</v>
      </c>
      <c r="AG99" s="2">
        <f t="shared" si="82"/>
        <v>0.26</v>
      </c>
      <c r="AH99" s="2">
        <f t="shared" si="83"/>
        <v>-0.6433454057</v>
      </c>
      <c r="AI99" s="2">
        <f t="shared" si="84"/>
        <v>-0.6913045683</v>
      </c>
      <c r="AJ99" s="2"/>
      <c r="AK99" s="2">
        <v>0.0</v>
      </c>
      <c r="AL99" s="2">
        <f t="shared" si="85"/>
        <v>7</v>
      </c>
      <c r="AM99" s="2">
        <f t="shared" si="86"/>
        <v>0.26</v>
      </c>
      <c r="AN99" s="2">
        <f t="shared" si="87"/>
        <v>-0.6433454057</v>
      </c>
      <c r="AO99" s="2">
        <f t="shared" si="88"/>
        <v>-0.4469921376</v>
      </c>
      <c r="AP99" s="2"/>
      <c r="AQ99" s="2">
        <v>0.008447943770486264</v>
      </c>
      <c r="AR99" s="2">
        <f t="shared" si="89"/>
        <v>7</v>
      </c>
      <c r="AS99" s="2">
        <f t="shared" si="90"/>
        <v>0.26</v>
      </c>
      <c r="AT99" s="2">
        <f t="shared" si="91"/>
        <v>-0.6433454057</v>
      </c>
      <c r="AU99" s="2">
        <f t="shared" si="92"/>
        <v>-0.6762214129</v>
      </c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</row>
    <row r="100" ht="13.5" customHeight="1">
      <c r="A100" s="2">
        <v>0.7908055672711936</v>
      </c>
      <c r="B100" s="2">
        <f t="shared" si="61"/>
        <v>8</v>
      </c>
      <c r="C100" s="2">
        <f t="shared" si="62"/>
        <v>0.3</v>
      </c>
      <c r="D100" s="2">
        <f t="shared" si="63"/>
        <v>-0.5244005133</v>
      </c>
      <c r="E100" s="2">
        <f t="shared" si="64"/>
        <v>-0.3519631019</v>
      </c>
      <c r="F100" s="2"/>
      <c r="G100" s="2">
        <v>0.2726430012541578</v>
      </c>
      <c r="H100" s="2">
        <f t="shared" si="65"/>
        <v>8</v>
      </c>
      <c r="I100" s="2">
        <f t="shared" si="66"/>
        <v>0.3</v>
      </c>
      <c r="J100" s="2">
        <f t="shared" si="67"/>
        <v>-0.5244005133</v>
      </c>
      <c r="K100" s="2">
        <f t="shared" si="68"/>
        <v>-0.6391176884</v>
      </c>
      <c r="L100" s="2"/>
      <c r="M100" s="2">
        <v>0.18452129902994516</v>
      </c>
      <c r="N100" s="2">
        <f t="shared" si="69"/>
        <v>8</v>
      </c>
      <c r="O100" s="2">
        <f t="shared" si="70"/>
        <v>0.3</v>
      </c>
      <c r="P100" s="2">
        <f t="shared" si="71"/>
        <v>-0.5244005133</v>
      </c>
      <c r="Q100" s="2">
        <f t="shared" si="72"/>
        <v>-0.4992179383</v>
      </c>
      <c r="R100" s="2"/>
      <c r="S100" s="2">
        <v>0.9242144177449169</v>
      </c>
      <c r="T100" s="2">
        <f t="shared" si="73"/>
        <v>8</v>
      </c>
      <c r="U100" s="2">
        <f t="shared" si="74"/>
        <v>0.3</v>
      </c>
      <c r="V100" s="2">
        <f t="shared" si="75"/>
        <v>-0.5244005133</v>
      </c>
      <c r="W100" s="2">
        <f t="shared" si="76"/>
        <v>-0.5752456495</v>
      </c>
      <c r="X100" s="2"/>
      <c r="Y100" s="2">
        <v>0.019142236387477148</v>
      </c>
      <c r="Z100" s="2">
        <f t="shared" si="77"/>
        <v>8</v>
      </c>
      <c r="AA100" s="2">
        <f t="shared" si="78"/>
        <v>0.3</v>
      </c>
      <c r="AB100" s="2">
        <f t="shared" si="79"/>
        <v>-0.5244005133</v>
      </c>
      <c r="AC100" s="2">
        <f t="shared" si="80"/>
        <v>-0.5698873964</v>
      </c>
      <c r="AD100" s="2"/>
      <c r="AE100" s="2">
        <v>0.035337874250174484</v>
      </c>
      <c r="AF100" s="2">
        <f t="shared" si="81"/>
        <v>8</v>
      </c>
      <c r="AG100" s="2">
        <f t="shared" si="82"/>
        <v>0.3</v>
      </c>
      <c r="AH100" s="2">
        <f t="shared" si="83"/>
        <v>-0.5244005133</v>
      </c>
      <c r="AI100" s="2">
        <f t="shared" si="84"/>
        <v>-0.661841984</v>
      </c>
      <c r="AJ100" s="2"/>
      <c r="AK100" s="2">
        <v>0.0</v>
      </c>
      <c r="AL100" s="2">
        <f t="shared" si="85"/>
        <v>8</v>
      </c>
      <c r="AM100" s="2">
        <f t="shared" si="86"/>
        <v>0.3</v>
      </c>
      <c r="AN100" s="2">
        <f t="shared" si="87"/>
        <v>-0.5244005133</v>
      </c>
      <c r="AO100" s="2">
        <f t="shared" si="88"/>
        <v>-0.4469921376</v>
      </c>
      <c r="AP100" s="2"/>
      <c r="AQ100" s="2">
        <v>0.0212225910236929</v>
      </c>
      <c r="AR100" s="2">
        <f t="shared" si="89"/>
        <v>8</v>
      </c>
      <c r="AS100" s="2">
        <f t="shared" si="90"/>
        <v>0.3</v>
      </c>
      <c r="AT100" s="2">
        <f t="shared" si="91"/>
        <v>-0.5244005133</v>
      </c>
      <c r="AU100" s="2">
        <f t="shared" si="92"/>
        <v>-0.606018515</v>
      </c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</row>
    <row r="101" ht="13.5" customHeight="1">
      <c r="A101" s="2">
        <v>0.797943080060289</v>
      </c>
      <c r="B101" s="2">
        <f t="shared" si="61"/>
        <v>9</v>
      </c>
      <c r="C101" s="2">
        <f t="shared" si="62"/>
        <v>0.34</v>
      </c>
      <c r="D101" s="2">
        <f t="shared" si="63"/>
        <v>-0.4124631294</v>
      </c>
      <c r="E101" s="2">
        <f t="shared" si="64"/>
        <v>-0.3488665148</v>
      </c>
      <c r="F101" s="2"/>
      <c r="G101" s="2">
        <v>0.2852253280091272</v>
      </c>
      <c r="H101" s="2">
        <f t="shared" si="65"/>
        <v>9</v>
      </c>
      <c r="I101" s="2">
        <f t="shared" si="66"/>
        <v>0.34</v>
      </c>
      <c r="J101" s="2">
        <f t="shared" si="67"/>
        <v>-0.4124631294</v>
      </c>
      <c r="K101" s="2">
        <f t="shared" si="68"/>
        <v>-0.6105936105</v>
      </c>
      <c r="L101" s="2"/>
      <c r="M101" s="2">
        <v>0.19614403895189855</v>
      </c>
      <c r="N101" s="2">
        <f t="shared" si="69"/>
        <v>9</v>
      </c>
      <c r="O101" s="2">
        <f t="shared" si="70"/>
        <v>0.34</v>
      </c>
      <c r="P101" s="2">
        <f t="shared" si="71"/>
        <v>-0.4124631294</v>
      </c>
      <c r="Q101" s="2">
        <f t="shared" si="72"/>
        <v>-0.4436077588</v>
      </c>
      <c r="R101" s="2"/>
      <c r="S101" s="2">
        <v>0.9243364584708834</v>
      </c>
      <c r="T101" s="2">
        <f t="shared" si="73"/>
        <v>9</v>
      </c>
      <c r="U101" s="2">
        <f t="shared" si="74"/>
        <v>0.34</v>
      </c>
      <c r="V101" s="2">
        <f t="shared" si="75"/>
        <v>-0.4124631294</v>
      </c>
      <c r="W101" s="2">
        <f t="shared" si="76"/>
        <v>-0.5751408047</v>
      </c>
      <c r="X101" s="2"/>
      <c r="Y101" s="2">
        <v>0.03607840474027793</v>
      </c>
      <c r="Z101" s="2">
        <f t="shared" si="77"/>
        <v>9</v>
      </c>
      <c r="AA101" s="2">
        <f t="shared" si="78"/>
        <v>0.34</v>
      </c>
      <c r="AB101" s="2">
        <f t="shared" si="79"/>
        <v>-0.4124631294</v>
      </c>
      <c r="AC101" s="2">
        <f t="shared" si="80"/>
        <v>-0.4773533214</v>
      </c>
      <c r="AD101" s="2"/>
      <c r="AE101" s="2">
        <v>0.05093421845686296</v>
      </c>
      <c r="AF101" s="2">
        <f t="shared" si="81"/>
        <v>9</v>
      </c>
      <c r="AG101" s="2">
        <f t="shared" si="82"/>
        <v>0.34</v>
      </c>
      <c r="AH101" s="2">
        <f t="shared" si="83"/>
        <v>-0.4124631294</v>
      </c>
      <c r="AI101" s="2">
        <f t="shared" si="84"/>
        <v>-0.6073183794</v>
      </c>
      <c r="AJ101" s="2"/>
      <c r="AK101" s="2">
        <v>0.0</v>
      </c>
      <c r="AL101" s="2">
        <f t="shared" si="85"/>
        <v>9</v>
      </c>
      <c r="AM101" s="2">
        <f t="shared" si="86"/>
        <v>0.34</v>
      </c>
      <c r="AN101" s="2">
        <f t="shared" si="87"/>
        <v>-0.4124631294</v>
      </c>
      <c r="AO101" s="2">
        <f t="shared" si="88"/>
        <v>-0.4469921376</v>
      </c>
      <c r="AP101" s="2"/>
      <c r="AQ101" s="2">
        <v>0.022425144866435837</v>
      </c>
      <c r="AR101" s="2">
        <f t="shared" si="89"/>
        <v>9</v>
      </c>
      <c r="AS101" s="2">
        <f t="shared" si="90"/>
        <v>0.34</v>
      </c>
      <c r="AT101" s="2">
        <f t="shared" si="91"/>
        <v>-0.4124631294</v>
      </c>
      <c r="AU101" s="2">
        <f t="shared" si="92"/>
        <v>-0.5994098969</v>
      </c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</row>
    <row r="102" ht="13.5" customHeight="1">
      <c r="A102" s="2">
        <v>0.8559895903794641</v>
      </c>
      <c r="B102" s="2">
        <f t="shared" si="61"/>
        <v>10</v>
      </c>
      <c r="C102" s="2">
        <f t="shared" si="62"/>
        <v>0.38</v>
      </c>
      <c r="D102" s="2">
        <f t="shared" si="63"/>
        <v>-0.3054807878</v>
      </c>
      <c r="E102" s="2">
        <f t="shared" si="64"/>
        <v>-0.323683222</v>
      </c>
      <c r="F102" s="2"/>
      <c r="G102" s="2">
        <v>0.31804086825157035</v>
      </c>
      <c r="H102" s="2">
        <f t="shared" si="65"/>
        <v>10</v>
      </c>
      <c r="I102" s="2">
        <f t="shared" si="66"/>
        <v>0.38</v>
      </c>
      <c r="J102" s="2">
        <f t="shared" si="67"/>
        <v>-0.3054807878</v>
      </c>
      <c r="K102" s="2">
        <f t="shared" si="68"/>
        <v>-0.536200929</v>
      </c>
      <c r="L102" s="2"/>
      <c r="M102" s="2">
        <v>0.22873647763764554</v>
      </c>
      <c r="N102" s="2">
        <f t="shared" si="69"/>
        <v>10</v>
      </c>
      <c r="O102" s="2">
        <f t="shared" si="70"/>
        <v>0.38</v>
      </c>
      <c r="P102" s="2">
        <f t="shared" si="71"/>
        <v>-0.3054807878</v>
      </c>
      <c r="Q102" s="2">
        <f t="shared" si="72"/>
        <v>-0.2876659259</v>
      </c>
      <c r="R102" s="2"/>
      <c r="S102" s="2">
        <v>0.9912753015026553</v>
      </c>
      <c r="T102" s="2">
        <f t="shared" si="73"/>
        <v>10</v>
      </c>
      <c r="U102" s="2">
        <f t="shared" si="74"/>
        <v>0.38</v>
      </c>
      <c r="V102" s="2">
        <f t="shared" si="75"/>
        <v>-0.3054807878</v>
      </c>
      <c r="W102" s="2">
        <f t="shared" si="76"/>
        <v>-0.5176338697</v>
      </c>
      <c r="X102" s="2"/>
      <c r="Y102" s="2">
        <v>0.043344543808527446</v>
      </c>
      <c r="Z102" s="2">
        <f t="shared" si="77"/>
        <v>10</v>
      </c>
      <c r="AA102" s="2">
        <f t="shared" si="78"/>
        <v>0.38</v>
      </c>
      <c r="AB102" s="2">
        <f t="shared" si="79"/>
        <v>-0.3054807878</v>
      </c>
      <c r="AC102" s="2">
        <f t="shared" si="80"/>
        <v>-0.4376533466</v>
      </c>
      <c r="AD102" s="2"/>
      <c r="AE102" s="2">
        <v>0.06396724876863046</v>
      </c>
      <c r="AF102" s="2">
        <f t="shared" si="81"/>
        <v>10</v>
      </c>
      <c r="AG102" s="2">
        <f t="shared" si="82"/>
        <v>0.38</v>
      </c>
      <c r="AH102" s="2">
        <f t="shared" si="83"/>
        <v>-0.3054807878</v>
      </c>
      <c r="AI102" s="2">
        <f t="shared" si="84"/>
        <v>-0.5617559204</v>
      </c>
      <c r="AJ102" s="2"/>
      <c r="AK102" s="2">
        <v>0.0</v>
      </c>
      <c r="AL102" s="2">
        <f t="shared" si="85"/>
        <v>10</v>
      </c>
      <c r="AM102" s="2">
        <f t="shared" si="86"/>
        <v>0.38</v>
      </c>
      <c r="AN102" s="2">
        <f t="shared" si="87"/>
        <v>-0.3054807878</v>
      </c>
      <c r="AO102" s="2">
        <f t="shared" si="88"/>
        <v>-0.4469921376</v>
      </c>
      <c r="AP102" s="2"/>
      <c r="AQ102" s="2">
        <v>0.029516882426878072</v>
      </c>
      <c r="AR102" s="2">
        <f t="shared" si="89"/>
        <v>10</v>
      </c>
      <c r="AS102" s="2">
        <f t="shared" si="90"/>
        <v>0.38</v>
      </c>
      <c r="AT102" s="2">
        <f t="shared" si="91"/>
        <v>-0.3054807878</v>
      </c>
      <c r="AU102" s="2">
        <f t="shared" si="92"/>
        <v>-0.5604373509</v>
      </c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</row>
    <row r="103" ht="13.5" customHeight="1">
      <c r="A103" s="2">
        <v>0.9539359028452973</v>
      </c>
      <c r="B103" s="2">
        <f t="shared" si="61"/>
        <v>11</v>
      </c>
      <c r="C103" s="2">
        <f t="shared" si="62"/>
        <v>0.42</v>
      </c>
      <c r="D103" s="2">
        <f t="shared" si="63"/>
        <v>-0.201893479</v>
      </c>
      <c r="E103" s="2">
        <f t="shared" si="64"/>
        <v>-0.2811895277</v>
      </c>
      <c r="F103" s="2"/>
      <c r="G103" s="2">
        <v>0.3426824124841839</v>
      </c>
      <c r="H103" s="2">
        <f t="shared" si="65"/>
        <v>11</v>
      </c>
      <c r="I103" s="2">
        <f t="shared" si="66"/>
        <v>0.42</v>
      </c>
      <c r="J103" s="2">
        <f t="shared" si="67"/>
        <v>-0.201893479</v>
      </c>
      <c r="K103" s="2">
        <f t="shared" si="68"/>
        <v>-0.4803386596</v>
      </c>
      <c r="L103" s="2"/>
      <c r="M103" s="2">
        <v>0.22969618262613412</v>
      </c>
      <c r="N103" s="2">
        <f t="shared" si="69"/>
        <v>11</v>
      </c>
      <c r="O103" s="2">
        <f t="shared" si="70"/>
        <v>0.42</v>
      </c>
      <c r="P103" s="2">
        <f t="shared" si="71"/>
        <v>-0.201893479</v>
      </c>
      <c r="Q103" s="2">
        <f t="shared" si="72"/>
        <v>-0.2830741199</v>
      </c>
      <c r="R103" s="2"/>
      <c r="S103" s="2">
        <v>1.1862083509067904</v>
      </c>
      <c r="T103" s="2">
        <f t="shared" si="73"/>
        <v>11</v>
      </c>
      <c r="U103" s="2">
        <f t="shared" si="74"/>
        <v>0.42</v>
      </c>
      <c r="V103" s="2">
        <f t="shared" si="75"/>
        <v>-0.201893479</v>
      </c>
      <c r="W103" s="2">
        <f t="shared" si="76"/>
        <v>-0.3501675424</v>
      </c>
      <c r="X103" s="2"/>
      <c r="Y103" s="2">
        <v>0.04335345139923264</v>
      </c>
      <c r="Z103" s="2">
        <f t="shared" si="77"/>
        <v>11</v>
      </c>
      <c r="AA103" s="2">
        <f t="shared" si="78"/>
        <v>0.42</v>
      </c>
      <c r="AB103" s="2">
        <f t="shared" si="79"/>
        <v>-0.201893479</v>
      </c>
      <c r="AC103" s="2">
        <f t="shared" si="80"/>
        <v>-0.4376046782</v>
      </c>
      <c r="AD103" s="2"/>
      <c r="AE103" s="2">
        <v>0.06998227115797331</v>
      </c>
      <c r="AF103" s="2">
        <f t="shared" si="81"/>
        <v>11</v>
      </c>
      <c r="AG103" s="2">
        <f t="shared" si="82"/>
        <v>0.42</v>
      </c>
      <c r="AH103" s="2">
        <f t="shared" si="83"/>
        <v>-0.201893479</v>
      </c>
      <c r="AI103" s="2">
        <f t="shared" si="84"/>
        <v>-0.5407278706</v>
      </c>
      <c r="AJ103" s="2"/>
      <c r="AK103" s="2">
        <v>0.008834468562543621</v>
      </c>
      <c r="AL103" s="2">
        <f t="shared" si="85"/>
        <v>11</v>
      </c>
      <c r="AM103" s="2">
        <f t="shared" si="86"/>
        <v>0.42</v>
      </c>
      <c r="AN103" s="2">
        <f t="shared" si="87"/>
        <v>-0.201893479</v>
      </c>
      <c r="AO103" s="2">
        <f t="shared" si="88"/>
        <v>-0.3930671821</v>
      </c>
      <c r="AP103" s="2"/>
      <c r="AQ103" s="2">
        <v>0.05122536995553244</v>
      </c>
      <c r="AR103" s="2">
        <f t="shared" si="89"/>
        <v>11</v>
      </c>
      <c r="AS103" s="2">
        <f t="shared" si="90"/>
        <v>0.42</v>
      </c>
      <c r="AT103" s="2">
        <f t="shared" si="91"/>
        <v>-0.201893479</v>
      </c>
      <c r="AU103" s="2">
        <f t="shared" si="92"/>
        <v>-0.4411386569</v>
      </c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</row>
    <row r="104" ht="13.5" customHeight="1">
      <c r="A104" s="2">
        <v>0.9576444254710341</v>
      </c>
      <c r="B104" s="2">
        <f t="shared" si="61"/>
        <v>12</v>
      </c>
      <c r="C104" s="2">
        <f t="shared" si="62"/>
        <v>0.46</v>
      </c>
      <c r="D104" s="2">
        <f t="shared" si="63"/>
        <v>-0.1004337206</v>
      </c>
      <c r="E104" s="2">
        <f t="shared" si="64"/>
        <v>-0.279580597</v>
      </c>
      <c r="F104" s="2"/>
      <c r="G104" s="2">
        <v>0.44777074138041323</v>
      </c>
      <c r="H104" s="2">
        <f t="shared" si="65"/>
        <v>12</v>
      </c>
      <c r="I104" s="2">
        <f t="shared" si="66"/>
        <v>0.46</v>
      </c>
      <c r="J104" s="2">
        <f t="shared" si="67"/>
        <v>-0.1004337206</v>
      </c>
      <c r="K104" s="2">
        <f t="shared" si="68"/>
        <v>-0.2421038929</v>
      </c>
      <c r="L104" s="2"/>
      <c r="M104" s="2">
        <v>0.2477340079956151</v>
      </c>
      <c r="N104" s="2">
        <f t="shared" si="69"/>
        <v>12</v>
      </c>
      <c r="O104" s="2">
        <f t="shared" si="70"/>
        <v>0.46</v>
      </c>
      <c r="P104" s="2">
        <f t="shared" si="71"/>
        <v>-0.1004337206</v>
      </c>
      <c r="Q104" s="2">
        <f t="shared" si="72"/>
        <v>-0.1967703126</v>
      </c>
      <c r="R104" s="2"/>
      <c r="S104" s="2">
        <v>1.1996292055182944</v>
      </c>
      <c r="T104" s="2">
        <f t="shared" si="73"/>
        <v>12</v>
      </c>
      <c r="U104" s="2">
        <f t="shared" si="74"/>
        <v>0.46</v>
      </c>
      <c r="V104" s="2">
        <f t="shared" si="75"/>
        <v>-0.1004337206</v>
      </c>
      <c r="W104" s="2">
        <f t="shared" si="76"/>
        <v>-0.3386377313</v>
      </c>
      <c r="X104" s="2"/>
      <c r="Y104" s="2">
        <v>0.0441723428127181</v>
      </c>
      <c r="Z104" s="2">
        <f t="shared" si="77"/>
        <v>12</v>
      </c>
      <c r="AA104" s="2">
        <f t="shared" si="78"/>
        <v>0.46</v>
      </c>
      <c r="AB104" s="2">
        <f t="shared" si="79"/>
        <v>-0.1004337206</v>
      </c>
      <c r="AC104" s="2">
        <f t="shared" si="80"/>
        <v>-0.4331305045</v>
      </c>
      <c r="AD104" s="2"/>
      <c r="AE104" s="2">
        <v>0.10084934829183341</v>
      </c>
      <c r="AF104" s="2">
        <f t="shared" si="81"/>
        <v>12</v>
      </c>
      <c r="AG104" s="2">
        <f t="shared" si="82"/>
        <v>0.46</v>
      </c>
      <c r="AH104" s="2">
        <f t="shared" si="83"/>
        <v>-0.1004337206</v>
      </c>
      <c r="AI104" s="2">
        <f t="shared" si="84"/>
        <v>-0.432818973</v>
      </c>
      <c r="AJ104" s="2"/>
      <c r="AK104" s="2">
        <v>0.019677921617918714</v>
      </c>
      <c r="AL104" s="2">
        <f t="shared" si="85"/>
        <v>12</v>
      </c>
      <c r="AM104" s="2">
        <f t="shared" si="86"/>
        <v>0.46</v>
      </c>
      <c r="AN104" s="2">
        <f t="shared" si="87"/>
        <v>-0.1004337206</v>
      </c>
      <c r="AO104" s="2">
        <f t="shared" si="88"/>
        <v>-0.326879531</v>
      </c>
      <c r="AP104" s="2"/>
      <c r="AQ104" s="2">
        <v>0.05452860025083156</v>
      </c>
      <c r="AR104" s="2">
        <f t="shared" si="89"/>
        <v>12</v>
      </c>
      <c r="AS104" s="2">
        <f t="shared" si="90"/>
        <v>0.46</v>
      </c>
      <c r="AT104" s="2">
        <f t="shared" si="91"/>
        <v>-0.1004337206</v>
      </c>
      <c r="AU104" s="2">
        <f t="shared" si="92"/>
        <v>-0.4229858004</v>
      </c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</row>
    <row r="105" ht="13.5" customHeight="1">
      <c r="A105" s="2">
        <v>0.9613833733732884</v>
      </c>
      <c r="B105" s="2">
        <f t="shared" si="61"/>
        <v>13</v>
      </c>
      <c r="C105" s="2">
        <f t="shared" si="62"/>
        <v>0.5</v>
      </c>
      <c r="D105" s="2">
        <f t="shared" si="63"/>
        <v>0</v>
      </c>
      <c r="E105" s="2">
        <f t="shared" si="64"/>
        <v>-0.2779584664</v>
      </c>
      <c r="F105" s="2"/>
      <c r="G105" s="2">
        <v>0.45981468225562716</v>
      </c>
      <c r="H105" s="2">
        <f t="shared" si="65"/>
        <v>13</v>
      </c>
      <c r="I105" s="2">
        <f t="shared" si="66"/>
        <v>0.5</v>
      </c>
      <c r="J105" s="2">
        <f t="shared" si="67"/>
        <v>0</v>
      </c>
      <c r="K105" s="2">
        <f t="shared" si="68"/>
        <v>-0.2148003333</v>
      </c>
      <c r="L105" s="2"/>
      <c r="M105" s="2">
        <v>0.24962556165751373</v>
      </c>
      <c r="N105" s="2">
        <f t="shared" si="69"/>
        <v>13</v>
      </c>
      <c r="O105" s="2">
        <f t="shared" si="70"/>
        <v>0.5</v>
      </c>
      <c r="P105" s="2">
        <f t="shared" si="71"/>
        <v>0</v>
      </c>
      <c r="Q105" s="2">
        <f t="shared" si="72"/>
        <v>-0.187719982</v>
      </c>
      <c r="R105" s="2"/>
      <c r="S105" s="2">
        <v>1.2916883443067042</v>
      </c>
      <c r="T105" s="2">
        <f t="shared" si="73"/>
        <v>13</v>
      </c>
      <c r="U105" s="2">
        <f t="shared" si="74"/>
        <v>0.5</v>
      </c>
      <c r="V105" s="2">
        <f t="shared" si="75"/>
        <v>0</v>
      </c>
      <c r="W105" s="2">
        <f t="shared" si="76"/>
        <v>-0.2595500347</v>
      </c>
      <c r="X105" s="2"/>
      <c r="Y105" s="2">
        <v>0.04673506384255695</v>
      </c>
      <c r="Z105" s="2">
        <f t="shared" si="77"/>
        <v>13</v>
      </c>
      <c r="AA105" s="2">
        <f t="shared" si="78"/>
        <v>0.5</v>
      </c>
      <c r="AB105" s="2">
        <f t="shared" si="79"/>
        <v>0</v>
      </c>
      <c r="AC105" s="2">
        <f t="shared" si="80"/>
        <v>-0.4191285759</v>
      </c>
      <c r="AD105" s="2"/>
      <c r="AE105" s="2">
        <v>0.10218679746576742</v>
      </c>
      <c r="AF105" s="2">
        <f t="shared" si="81"/>
        <v>13</v>
      </c>
      <c r="AG105" s="2">
        <f t="shared" si="82"/>
        <v>0.5</v>
      </c>
      <c r="AH105" s="2">
        <f t="shared" si="83"/>
        <v>0</v>
      </c>
      <c r="AI105" s="2">
        <f t="shared" si="84"/>
        <v>-0.4281433548</v>
      </c>
      <c r="AJ105" s="2"/>
      <c r="AK105" s="2">
        <v>0.02477340079956151</v>
      </c>
      <c r="AL105" s="2">
        <f t="shared" si="85"/>
        <v>13</v>
      </c>
      <c r="AM105" s="2">
        <f t="shared" si="86"/>
        <v>0.5</v>
      </c>
      <c r="AN105" s="2">
        <f t="shared" si="87"/>
        <v>0</v>
      </c>
      <c r="AO105" s="2">
        <f t="shared" si="88"/>
        <v>-0.2957770956</v>
      </c>
      <c r="AP105" s="2"/>
      <c r="AQ105" s="2">
        <v>0.05768942322114663</v>
      </c>
      <c r="AR105" s="2">
        <f t="shared" si="89"/>
        <v>13</v>
      </c>
      <c r="AS105" s="2">
        <f t="shared" si="90"/>
        <v>0.5</v>
      </c>
      <c r="AT105" s="2">
        <f t="shared" si="91"/>
        <v>0</v>
      </c>
      <c r="AU105" s="2">
        <f t="shared" si="92"/>
        <v>-0.4056155413</v>
      </c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</row>
    <row r="106" ht="13.5" customHeight="1">
      <c r="A106" s="2">
        <v>1.0730614910889242</v>
      </c>
      <c r="B106" s="2">
        <f t="shared" si="61"/>
        <v>14</v>
      </c>
      <c r="C106" s="2">
        <f t="shared" si="62"/>
        <v>0.54</v>
      </c>
      <c r="D106" s="2">
        <f t="shared" si="63"/>
        <v>0.1004337206</v>
      </c>
      <c r="E106" s="2">
        <f t="shared" si="64"/>
        <v>-0.2295072723</v>
      </c>
      <c r="F106" s="2"/>
      <c r="G106" s="2">
        <v>0.4798981001417269</v>
      </c>
      <c r="H106" s="2">
        <f t="shared" si="65"/>
        <v>14</v>
      </c>
      <c r="I106" s="2">
        <f t="shared" si="66"/>
        <v>0.54</v>
      </c>
      <c r="J106" s="2">
        <f t="shared" si="67"/>
        <v>0.1004337206</v>
      </c>
      <c r="K106" s="2">
        <f t="shared" si="68"/>
        <v>-0.1692713158</v>
      </c>
      <c r="L106" s="2"/>
      <c r="M106" s="2">
        <v>0.2533532408307035</v>
      </c>
      <c r="N106" s="2">
        <f t="shared" si="69"/>
        <v>14</v>
      </c>
      <c r="O106" s="2">
        <f t="shared" si="70"/>
        <v>0.54</v>
      </c>
      <c r="P106" s="2">
        <f t="shared" si="71"/>
        <v>0.1004337206</v>
      </c>
      <c r="Q106" s="2">
        <f t="shared" si="72"/>
        <v>-0.1698845224</v>
      </c>
      <c r="R106" s="2"/>
      <c r="S106" s="2">
        <v>1.40727947290987</v>
      </c>
      <c r="T106" s="2">
        <f t="shared" si="73"/>
        <v>14</v>
      </c>
      <c r="U106" s="2">
        <f t="shared" si="74"/>
        <v>0.54</v>
      </c>
      <c r="V106" s="2">
        <f t="shared" si="75"/>
        <v>0.1004337206</v>
      </c>
      <c r="W106" s="2">
        <f t="shared" si="76"/>
        <v>-0.1602460847</v>
      </c>
      <c r="X106" s="2"/>
      <c r="Y106" s="2">
        <v>0.05068766262291758</v>
      </c>
      <c r="Z106" s="2">
        <f t="shared" si="77"/>
        <v>14</v>
      </c>
      <c r="AA106" s="2">
        <f t="shared" si="78"/>
        <v>0.54</v>
      </c>
      <c r="AB106" s="2">
        <f t="shared" si="79"/>
        <v>0.1004337206</v>
      </c>
      <c r="AC106" s="2">
        <f t="shared" si="80"/>
        <v>-0.3975327778</v>
      </c>
      <c r="AD106" s="2"/>
      <c r="AE106" s="2">
        <v>0.10540604971619175</v>
      </c>
      <c r="AF106" s="2">
        <f t="shared" si="81"/>
        <v>14</v>
      </c>
      <c r="AG106" s="2">
        <f t="shared" si="82"/>
        <v>0.54</v>
      </c>
      <c r="AH106" s="2">
        <f t="shared" si="83"/>
        <v>0.1004337206</v>
      </c>
      <c r="AI106" s="2">
        <f t="shared" si="84"/>
        <v>-0.4168890997</v>
      </c>
      <c r="AJ106" s="2"/>
      <c r="AK106" s="2">
        <v>0.026360185575706453</v>
      </c>
      <c r="AL106" s="2">
        <f t="shared" si="85"/>
        <v>14</v>
      </c>
      <c r="AM106" s="2">
        <f t="shared" si="86"/>
        <v>0.54</v>
      </c>
      <c r="AN106" s="2">
        <f t="shared" si="87"/>
        <v>0.1004337206</v>
      </c>
      <c r="AO106" s="2">
        <f t="shared" si="88"/>
        <v>-0.2860914764</v>
      </c>
      <c r="AP106" s="2"/>
      <c r="AQ106" s="2">
        <v>0.10544074230282581</v>
      </c>
      <c r="AR106" s="2">
        <f t="shared" si="89"/>
        <v>14</v>
      </c>
      <c r="AS106" s="2">
        <f t="shared" si="90"/>
        <v>0.54</v>
      </c>
      <c r="AT106" s="2">
        <f t="shared" si="91"/>
        <v>0.1004337206</v>
      </c>
      <c r="AU106" s="2">
        <f t="shared" si="92"/>
        <v>-0.1431988255</v>
      </c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</row>
    <row r="107" ht="13.5" customHeight="1">
      <c r="A107" s="2">
        <v>1.0865689050183132</v>
      </c>
      <c r="B107" s="2">
        <f t="shared" si="61"/>
        <v>15</v>
      </c>
      <c r="C107" s="2">
        <f t="shared" si="62"/>
        <v>0.58</v>
      </c>
      <c r="D107" s="2">
        <f t="shared" si="63"/>
        <v>0.201893479</v>
      </c>
      <c r="E107" s="2">
        <f t="shared" si="64"/>
        <v>-0.223647124</v>
      </c>
      <c r="F107" s="2"/>
      <c r="G107" s="2">
        <v>0.5190051826726061</v>
      </c>
      <c r="H107" s="2">
        <f t="shared" si="65"/>
        <v>15</v>
      </c>
      <c r="I107" s="2">
        <f t="shared" si="66"/>
        <v>0.58</v>
      </c>
      <c r="J107" s="2">
        <f t="shared" si="67"/>
        <v>0.201893479</v>
      </c>
      <c r="K107" s="2">
        <f t="shared" si="68"/>
        <v>-0.08061573638</v>
      </c>
      <c r="L107" s="2"/>
      <c r="M107" s="2">
        <v>0.2640612622128334</v>
      </c>
      <c r="N107" s="2">
        <f t="shared" si="69"/>
        <v>15</v>
      </c>
      <c r="O107" s="2">
        <f t="shared" si="70"/>
        <v>0.58</v>
      </c>
      <c r="P107" s="2">
        <f t="shared" si="71"/>
        <v>0.201893479</v>
      </c>
      <c r="Q107" s="2">
        <f t="shared" si="72"/>
        <v>-0.1186509066</v>
      </c>
      <c r="R107" s="2"/>
      <c r="S107" s="2">
        <v>1.4185487064608984</v>
      </c>
      <c r="T107" s="2">
        <f t="shared" si="73"/>
        <v>15</v>
      </c>
      <c r="U107" s="2">
        <f t="shared" si="74"/>
        <v>0.58</v>
      </c>
      <c r="V107" s="2">
        <f t="shared" si="75"/>
        <v>0.201893479</v>
      </c>
      <c r="W107" s="2">
        <f t="shared" si="76"/>
        <v>-0.1505647241</v>
      </c>
      <c r="X107" s="2"/>
      <c r="Y107" s="2">
        <v>0.07908055672711936</v>
      </c>
      <c r="Z107" s="2">
        <f t="shared" si="77"/>
        <v>15</v>
      </c>
      <c r="AA107" s="2">
        <f t="shared" si="78"/>
        <v>0.58</v>
      </c>
      <c r="AB107" s="2">
        <f t="shared" si="79"/>
        <v>0.201893479</v>
      </c>
      <c r="AC107" s="2">
        <f t="shared" si="80"/>
        <v>-0.2424026363</v>
      </c>
      <c r="AD107" s="2"/>
      <c r="AE107" s="2">
        <v>0.17895490336435219</v>
      </c>
      <c r="AF107" s="2">
        <f t="shared" si="81"/>
        <v>15</v>
      </c>
      <c r="AG107" s="2">
        <f t="shared" si="82"/>
        <v>0.58</v>
      </c>
      <c r="AH107" s="2">
        <f t="shared" si="83"/>
        <v>0.201893479</v>
      </c>
      <c r="AI107" s="2">
        <f t="shared" si="84"/>
        <v>-0.1597680355</v>
      </c>
      <c r="AJ107" s="2"/>
      <c r="AK107" s="2">
        <v>0.02758936833080077</v>
      </c>
      <c r="AL107" s="2">
        <f t="shared" si="85"/>
        <v>15</v>
      </c>
      <c r="AM107" s="2">
        <f t="shared" si="86"/>
        <v>0.58</v>
      </c>
      <c r="AN107" s="2">
        <f t="shared" si="87"/>
        <v>0.201893479</v>
      </c>
      <c r="AO107" s="2">
        <f t="shared" si="88"/>
        <v>-0.278588634</v>
      </c>
      <c r="AP107" s="2"/>
      <c r="AQ107" s="2">
        <v>0.10687584506482144</v>
      </c>
      <c r="AR107" s="2">
        <f t="shared" si="89"/>
        <v>15</v>
      </c>
      <c r="AS107" s="2">
        <f t="shared" si="90"/>
        <v>0.58</v>
      </c>
      <c r="AT107" s="2">
        <f t="shared" si="91"/>
        <v>0.201893479</v>
      </c>
      <c r="AU107" s="2">
        <f t="shared" si="92"/>
        <v>-0.135312238</v>
      </c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</row>
    <row r="108" ht="13.5" customHeight="1">
      <c r="A108" s="2">
        <v>1.1409013120365088</v>
      </c>
      <c r="B108" s="2">
        <f t="shared" si="61"/>
        <v>16</v>
      </c>
      <c r="C108" s="2">
        <f t="shared" si="62"/>
        <v>0.62</v>
      </c>
      <c r="D108" s="2">
        <f t="shared" si="63"/>
        <v>0.3054807878</v>
      </c>
      <c r="E108" s="2">
        <f t="shared" si="64"/>
        <v>-0.200075183</v>
      </c>
      <c r="F108" s="2"/>
      <c r="G108" s="2">
        <v>0.531962053373526</v>
      </c>
      <c r="H108" s="2">
        <f t="shared" si="65"/>
        <v>16</v>
      </c>
      <c r="I108" s="2">
        <f t="shared" si="66"/>
        <v>0.62</v>
      </c>
      <c r="J108" s="2">
        <f t="shared" si="67"/>
        <v>0.3054807878</v>
      </c>
      <c r="K108" s="2">
        <f t="shared" si="68"/>
        <v>-0.05124256905</v>
      </c>
      <c r="L108" s="2"/>
      <c r="M108" s="2">
        <v>0.2833452636602243</v>
      </c>
      <c r="N108" s="2">
        <f t="shared" si="69"/>
        <v>16</v>
      </c>
      <c r="O108" s="2">
        <f t="shared" si="70"/>
        <v>0.62</v>
      </c>
      <c r="P108" s="2">
        <f t="shared" si="71"/>
        <v>0.3054807878</v>
      </c>
      <c r="Q108" s="2">
        <f t="shared" si="72"/>
        <v>-0.02638464326</v>
      </c>
      <c r="R108" s="2"/>
      <c r="S108" s="2">
        <v>1.4341247116837668</v>
      </c>
      <c r="T108" s="2">
        <f t="shared" si="73"/>
        <v>16</v>
      </c>
      <c r="U108" s="2">
        <f t="shared" si="74"/>
        <v>0.62</v>
      </c>
      <c r="V108" s="2">
        <f t="shared" si="75"/>
        <v>0.3054807878</v>
      </c>
      <c r="W108" s="2">
        <f t="shared" si="76"/>
        <v>-0.1371834304</v>
      </c>
      <c r="X108" s="2"/>
      <c r="Y108" s="2">
        <v>0.09172460604281704</v>
      </c>
      <c r="Z108" s="2">
        <f t="shared" si="77"/>
        <v>16</v>
      </c>
      <c r="AA108" s="2">
        <f t="shared" si="78"/>
        <v>0.62</v>
      </c>
      <c r="AB108" s="2">
        <f t="shared" si="79"/>
        <v>0.3054807878</v>
      </c>
      <c r="AC108" s="2">
        <f t="shared" si="80"/>
        <v>-0.1733193949</v>
      </c>
      <c r="AD108" s="2"/>
      <c r="AE108" s="2">
        <v>0.22013905450276092</v>
      </c>
      <c r="AF108" s="2">
        <f t="shared" si="81"/>
        <v>16</v>
      </c>
      <c r="AG108" s="2">
        <f t="shared" si="82"/>
        <v>0.62</v>
      </c>
      <c r="AH108" s="2">
        <f t="shared" si="83"/>
        <v>0.3054807878</v>
      </c>
      <c r="AI108" s="2">
        <f t="shared" si="84"/>
        <v>-0.0157914506</v>
      </c>
      <c r="AJ108" s="2"/>
      <c r="AK108" s="2">
        <v>0.03250840785639558</v>
      </c>
      <c r="AL108" s="2">
        <f t="shared" si="85"/>
        <v>16</v>
      </c>
      <c r="AM108" s="2">
        <f t="shared" si="86"/>
        <v>0.62</v>
      </c>
      <c r="AN108" s="2">
        <f t="shared" si="87"/>
        <v>0.3054807878</v>
      </c>
      <c r="AO108" s="2">
        <f t="shared" si="88"/>
        <v>-0.2485631735</v>
      </c>
      <c r="AP108" s="2"/>
      <c r="AQ108" s="2">
        <v>0.11457697869797198</v>
      </c>
      <c r="AR108" s="2">
        <f t="shared" si="89"/>
        <v>16</v>
      </c>
      <c r="AS108" s="2">
        <f t="shared" si="90"/>
        <v>0.62</v>
      </c>
      <c r="AT108" s="2">
        <f t="shared" si="91"/>
        <v>0.3054807878</v>
      </c>
      <c r="AU108" s="2">
        <f t="shared" si="92"/>
        <v>-0.09299076431</v>
      </c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</row>
    <row r="109" ht="13.5" customHeight="1">
      <c r="A109" s="2">
        <v>1.1953165885788428</v>
      </c>
      <c r="B109" s="2">
        <f t="shared" si="61"/>
        <v>17</v>
      </c>
      <c r="C109" s="2">
        <f t="shared" si="62"/>
        <v>0.66</v>
      </c>
      <c r="D109" s="2">
        <f t="shared" si="63"/>
        <v>0.4124631294</v>
      </c>
      <c r="E109" s="2">
        <f t="shared" si="64"/>
        <v>-0.1764672894</v>
      </c>
      <c r="F109" s="2"/>
      <c r="G109" s="2">
        <v>0.5751322167420776</v>
      </c>
      <c r="H109" s="2">
        <f t="shared" si="65"/>
        <v>17</v>
      </c>
      <c r="I109" s="2">
        <f t="shared" si="66"/>
        <v>0.66</v>
      </c>
      <c r="J109" s="2">
        <f t="shared" si="67"/>
        <v>0.4124631294</v>
      </c>
      <c r="K109" s="2">
        <f t="shared" si="68"/>
        <v>0.04662399622</v>
      </c>
      <c r="L109" s="2"/>
      <c r="M109" s="2">
        <v>0.30656039239730226</v>
      </c>
      <c r="N109" s="2">
        <f t="shared" si="69"/>
        <v>17</v>
      </c>
      <c r="O109" s="2">
        <f t="shared" si="70"/>
        <v>0.66</v>
      </c>
      <c r="P109" s="2">
        <f t="shared" si="71"/>
        <v>0.4124631294</v>
      </c>
      <c r="Q109" s="2">
        <f t="shared" si="72"/>
        <v>0.08469049784</v>
      </c>
      <c r="R109" s="2"/>
      <c r="S109" s="2">
        <v>1.507225817891657</v>
      </c>
      <c r="T109" s="2">
        <f t="shared" si="73"/>
        <v>17</v>
      </c>
      <c r="U109" s="2">
        <f t="shared" si="74"/>
        <v>0.66</v>
      </c>
      <c r="V109" s="2">
        <f t="shared" si="75"/>
        <v>0.4124631294</v>
      </c>
      <c r="W109" s="2">
        <f t="shared" si="76"/>
        <v>-0.0743825158</v>
      </c>
      <c r="X109" s="2"/>
      <c r="Y109" s="2">
        <v>0.10218679746576742</v>
      </c>
      <c r="Z109" s="2">
        <f t="shared" si="77"/>
        <v>17</v>
      </c>
      <c r="AA109" s="2">
        <f t="shared" si="78"/>
        <v>0.66</v>
      </c>
      <c r="AB109" s="2">
        <f t="shared" si="79"/>
        <v>0.4124631294</v>
      </c>
      <c r="AC109" s="2">
        <f t="shared" si="80"/>
        <v>-0.1161571616</v>
      </c>
      <c r="AD109" s="2"/>
      <c r="AE109" s="2">
        <v>0.24962556165751373</v>
      </c>
      <c r="AF109" s="2">
        <f t="shared" si="81"/>
        <v>17</v>
      </c>
      <c r="AG109" s="2">
        <f t="shared" si="82"/>
        <v>0.66</v>
      </c>
      <c r="AH109" s="2">
        <f t="shared" si="83"/>
        <v>0.4124631294</v>
      </c>
      <c r="AI109" s="2">
        <f t="shared" si="84"/>
        <v>0.08729108194</v>
      </c>
      <c r="AJ109" s="2"/>
      <c r="AK109" s="2">
        <v>0.03588023178629734</v>
      </c>
      <c r="AL109" s="2">
        <f t="shared" si="85"/>
        <v>17</v>
      </c>
      <c r="AM109" s="2">
        <f t="shared" si="86"/>
        <v>0.66</v>
      </c>
      <c r="AN109" s="2">
        <f t="shared" si="87"/>
        <v>0.4124631294</v>
      </c>
      <c r="AO109" s="2">
        <f t="shared" si="88"/>
        <v>-0.2279818047</v>
      </c>
      <c r="AP109" s="2"/>
      <c r="AQ109" s="2">
        <v>0.1279344975372609</v>
      </c>
      <c r="AR109" s="2">
        <f t="shared" si="89"/>
        <v>17</v>
      </c>
      <c r="AS109" s="2">
        <f t="shared" si="90"/>
        <v>0.66</v>
      </c>
      <c r="AT109" s="2">
        <f t="shared" si="91"/>
        <v>0.4124631294</v>
      </c>
      <c r="AU109" s="2">
        <f t="shared" si="92"/>
        <v>-0.01958470364</v>
      </c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</row>
    <row r="110" ht="13.5" customHeight="1">
      <c r="A110" s="2">
        <v>1.4306151645207439</v>
      </c>
      <c r="B110" s="2">
        <f t="shared" si="61"/>
        <v>18</v>
      </c>
      <c r="C110" s="2">
        <f t="shared" si="62"/>
        <v>0.7</v>
      </c>
      <c r="D110" s="2">
        <f t="shared" si="63"/>
        <v>0.5244005133</v>
      </c>
      <c r="E110" s="2">
        <f t="shared" si="64"/>
        <v>-0.07438375492</v>
      </c>
      <c r="F110" s="2"/>
      <c r="G110" s="2">
        <v>0.6230457707883836</v>
      </c>
      <c r="H110" s="2">
        <f t="shared" si="65"/>
        <v>18</v>
      </c>
      <c r="I110" s="2">
        <f t="shared" si="66"/>
        <v>0.7</v>
      </c>
      <c r="J110" s="2">
        <f t="shared" si="67"/>
        <v>0.5244005133</v>
      </c>
      <c r="K110" s="2">
        <f t="shared" si="68"/>
        <v>0.1552438067</v>
      </c>
      <c r="L110" s="2"/>
      <c r="M110" s="2">
        <v>0.3152330458801996</v>
      </c>
      <c r="N110" s="2">
        <f t="shared" si="69"/>
        <v>18</v>
      </c>
      <c r="O110" s="2">
        <f t="shared" si="70"/>
        <v>0.7</v>
      </c>
      <c r="P110" s="2">
        <f t="shared" si="71"/>
        <v>0.5244005133</v>
      </c>
      <c r="Q110" s="2">
        <f t="shared" si="72"/>
        <v>0.1261856892</v>
      </c>
      <c r="R110" s="2"/>
      <c r="S110" s="2">
        <v>1.7113519680547633</v>
      </c>
      <c r="T110" s="2">
        <f t="shared" si="73"/>
        <v>18</v>
      </c>
      <c r="U110" s="2">
        <f t="shared" si="74"/>
        <v>0.7</v>
      </c>
      <c r="V110" s="2">
        <f t="shared" si="75"/>
        <v>0.5244005133</v>
      </c>
      <c r="W110" s="2">
        <f t="shared" si="76"/>
        <v>0.1009815735</v>
      </c>
      <c r="X110" s="2"/>
      <c r="Y110" s="2">
        <v>0.13670166229221348</v>
      </c>
      <c r="Z110" s="2">
        <f t="shared" si="77"/>
        <v>18</v>
      </c>
      <c r="AA110" s="2">
        <f t="shared" si="78"/>
        <v>0.7</v>
      </c>
      <c r="AB110" s="2">
        <f t="shared" si="79"/>
        <v>0.5244005133</v>
      </c>
      <c r="AC110" s="2">
        <f t="shared" si="80"/>
        <v>0.07242156672</v>
      </c>
      <c r="AD110" s="2"/>
      <c r="AE110" s="2">
        <v>0.25461705594785444</v>
      </c>
      <c r="AF110" s="2">
        <f t="shared" si="81"/>
        <v>18</v>
      </c>
      <c r="AG110" s="2">
        <f t="shared" si="82"/>
        <v>0.7</v>
      </c>
      <c r="AH110" s="2">
        <f t="shared" si="83"/>
        <v>0.5244005133</v>
      </c>
      <c r="AI110" s="2">
        <f t="shared" si="84"/>
        <v>0.1047409572</v>
      </c>
      <c r="AJ110" s="2"/>
      <c r="AK110" s="2">
        <v>0.041430169449393046</v>
      </c>
      <c r="AL110" s="2">
        <f t="shared" si="85"/>
        <v>18</v>
      </c>
      <c r="AM110" s="2">
        <f t="shared" si="86"/>
        <v>0.7</v>
      </c>
      <c r="AN110" s="2">
        <f t="shared" si="87"/>
        <v>0.5244005133</v>
      </c>
      <c r="AO110" s="2">
        <f t="shared" si="88"/>
        <v>-0.1941053877</v>
      </c>
      <c r="AP110" s="2"/>
      <c r="AQ110" s="2">
        <v>0.1320480654958405</v>
      </c>
      <c r="AR110" s="2">
        <f t="shared" si="89"/>
        <v>18</v>
      </c>
      <c r="AS110" s="2">
        <f t="shared" si="90"/>
        <v>0.7</v>
      </c>
      <c r="AT110" s="2">
        <f t="shared" si="91"/>
        <v>0.5244005133</v>
      </c>
      <c r="AU110" s="2">
        <f t="shared" si="92"/>
        <v>0.003021352371</v>
      </c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</row>
    <row r="111" ht="13.5" customHeight="1">
      <c r="A111" s="2">
        <v>1.4513172189027703</v>
      </c>
      <c r="B111" s="2">
        <f t="shared" si="61"/>
        <v>19</v>
      </c>
      <c r="C111" s="2">
        <f t="shared" si="62"/>
        <v>0.74</v>
      </c>
      <c r="D111" s="2">
        <f t="shared" si="63"/>
        <v>0.6433454057</v>
      </c>
      <c r="E111" s="2">
        <f t="shared" si="64"/>
        <v>-0.06540223485</v>
      </c>
      <c r="F111" s="2"/>
      <c r="G111" s="2">
        <v>0.6718404290321754</v>
      </c>
      <c r="H111" s="2">
        <f t="shared" si="65"/>
        <v>19</v>
      </c>
      <c r="I111" s="2">
        <f t="shared" si="66"/>
        <v>0.74</v>
      </c>
      <c r="J111" s="2">
        <f t="shared" si="67"/>
        <v>0.6433454057</v>
      </c>
      <c r="K111" s="2">
        <f t="shared" si="68"/>
        <v>0.2658610765</v>
      </c>
      <c r="L111" s="2"/>
      <c r="M111" s="2">
        <v>0.38192558392178166</v>
      </c>
      <c r="N111" s="2">
        <f t="shared" si="69"/>
        <v>19</v>
      </c>
      <c r="O111" s="2">
        <f t="shared" si="70"/>
        <v>0.74</v>
      </c>
      <c r="P111" s="2">
        <f t="shared" si="71"/>
        <v>0.6433454057</v>
      </c>
      <c r="Q111" s="2">
        <f t="shared" si="72"/>
        <v>0.4452829106</v>
      </c>
      <c r="R111" s="2"/>
      <c r="S111" s="2">
        <v>1.8930551193134066</v>
      </c>
      <c r="T111" s="2">
        <f t="shared" si="73"/>
        <v>19</v>
      </c>
      <c r="U111" s="2">
        <f t="shared" si="74"/>
        <v>0.74</v>
      </c>
      <c r="V111" s="2">
        <f t="shared" si="75"/>
        <v>0.6433454057</v>
      </c>
      <c r="W111" s="2">
        <f t="shared" si="76"/>
        <v>0.2570821398</v>
      </c>
      <c r="X111" s="2"/>
      <c r="Y111" s="2">
        <v>0.13845461573075193</v>
      </c>
      <c r="Z111" s="2">
        <f t="shared" si="77"/>
        <v>19</v>
      </c>
      <c r="AA111" s="2">
        <f t="shared" si="78"/>
        <v>0.74</v>
      </c>
      <c r="AB111" s="2">
        <f t="shared" si="79"/>
        <v>0.6433454057</v>
      </c>
      <c r="AC111" s="2">
        <f t="shared" si="80"/>
        <v>0.08199917138</v>
      </c>
      <c r="AD111" s="2"/>
      <c r="AE111" s="2">
        <v>0.2852253280091272</v>
      </c>
      <c r="AF111" s="2">
        <f t="shared" si="81"/>
        <v>19</v>
      </c>
      <c r="AG111" s="2">
        <f t="shared" si="82"/>
        <v>0.74</v>
      </c>
      <c r="AH111" s="2">
        <f t="shared" si="83"/>
        <v>0.6433454057</v>
      </c>
      <c r="AI111" s="2">
        <f t="shared" si="84"/>
        <v>0.2117450925</v>
      </c>
      <c r="AJ111" s="2"/>
      <c r="AK111" s="2">
        <v>0.04225324107213871</v>
      </c>
      <c r="AL111" s="2">
        <f t="shared" si="85"/>
        <v>19</v>
      </c>
      <c r="AM111" s="2">
        <f t="shared" si="86"/>
        <v>0.74</v>
      </c>
      <c r="AN111" s="2">
        <f t="shared" si="87"/>
        <v>0.6433454057</v>
      </c>
      <c r="AO111" s="2">
        <f t="shared" si="88"/>
        <v>-0.1890814182</v>
      </c>
      <c r="AP111" s="2"/>
      <c r="AQ111" s="2">
        <v>0.14675936966850728</v>
      </c>
      <c r="AR111" s="2">
        <f t="shared" si="89"/>
        <v>19</v>
      </c>
      <c r="AS111" s="2">
        <f t="shared" si="90"/>
        <v>0.74</v>
      </c>
      <c r="AT111" s="2">
        <f t="shared" si="91"/>
        <v>0.6433454057</v>
      </c>
      <c r="AU111" s="2">
        <f t="shared" si="92"/>
        <v>0.08386712167</v>
      </c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</row>
    <row r="112" ht="13.5" customHeight="1">
      <c r="A112" s="2">
        <v>1.472272206772452</v>
      </c>
      <c r="B112" s="2">
        <f t="shared" si="61"/>
        <v>20</v>
      </c>
      <c r="C112" s="2">
        <f t="shared" si="62"/>
        <v>0.78</v>
      </c>
      <c r="D112" s="2">
        <f t="shared" si="63"/>
        <v>0.7721932134</v>
      </c>
      <c r="E112" s="2">
        <f t="shared" si="64"/>
        <v>-0.0563109804</v>
      </c>
      <c r="F112" s="2"/>
      <c r="G112" s="2">
        <v>0.7922883929750429</v>
      </c>
      <c r="H112" s="2">
        <f t="shared" si="65"/>
        <v>20</v>
      </c>
      <c r="I112" s="2">
        <f t="shared" si="66"/>
        <v>0.78</v>
      </c>
      <c r="J112" s="2">
        <f t="shared" si="67"/>
        <v>0.7721932134</v>
      </c>
      <c r="K112" s="2">
        <f t="shared" si="68"/>
        <v>0.5389160664</v>
      </c>
      <c r="L112" s="2"/>
      <c r="M112" s="2">
        <v>0.44330171114460504</v>
      </c>
      <c r="N112" s="2">
        <f t="shared" si="69"/>
        <v>20</v>
      </c>
      <c r="O112" s="2">
        <f t="shared" si="70"/>
        <v>0.78</v>
      </c>
      <c r="P112" s="2">
        <f t="shared" si="71"/>
        <v>0.7721932134</v>
      </c>
      <c r="Q112" s="2">
        <f t="shared" si="72"/>
        <v>0.7389432244</v>
      </c>
      <c r="R112" s="2"/>
      <c r="S112" s="2">
        <v>2.0963470939706683</v>
      </c>
      <c r="T112" s="2">
        <f t="shared" si="73"/>
        <v>20</v>
      </c>
      <c r="U112" s="2">
        <f t="shared" si="74"/>
        <v>0.78</v>
      </c>
      <c r="V112" s="2">
        <f t="shared" si="75"/>
        <v>0.7721932134</v>
      </c>
      <c r="W112" s="2">
        <f t="shared" si="76"/>
        <v>0.4317295918</v>
      </c>
      <c r="X112" s="2"/>
      <c r="Y112" s="2">
        <v>0.13996454231594663</v>
      </c>
      <c r="Z112" s="2">
        <f t="shared" si="77"/>
        <v>20</v>
      </c>
      <c r="AA112" s="2">
        <f t="shared" si="78"/>
        <v>0.78</v>
      </c>
      <c r="AB112" s="2">
        <f t="shared" si="79"/>
        <v>0.7721932134</v>
      </c>
      <c r="AC112" s="2">
        <f t="shared" si="80"/>
        <v>0.0902489512</v>
      </c>
      <c r="AD112" s="2"/>
      <c r="AE112" s="2">
        <v>0.39609189331925004</v>
      </c>
      <c r="AF112" s="2">
        <f t="shared" si="81"/>
        <v>20</v>
      </c>
      <c r="AG112" s="2">
        <f t="shared" si="82"/>
        <v>0.78</v>
      </c>
      <c r="AH112" s="2">
        <f t="shared" si="83"/>
        <v>0.7721932134</v>
      </c>
      <c r="AI112" s="2">
        <f t="shared" si="84"/>
        <v>0.5993259703</v>
      </c>
      <c r="AJ112" s="2"/>
      <c r="AK112" s="2">
        <v>0.05503476362569023</v>
      </c>
      <c r="AL112" s="2">
        <f t="shared" si="85"/>
        <v>20</v>
      </c>
      <c r="AM112" s="2">
        <f t="shared" si="86"/>
        <v>0.78</v>
      </c>
      <c r="AN112" s="2">
        <f t="shared" si="87"/>
        <v>0.7721932134</v>
      </c>
      <c r="AO112" s="2">
        <f t="shared" si="88"/>
        <v>-0.1110639314</v>
      </c>
      <c r="AP112" s="2"/>
      <c r="AQ112" s="2">
        <v>0.15277023356871267</v>
      </c>
      <c r="AR112" s="2">
        <f t="shared" si="89"/>
        <v>20</v>
      </c>
      <c r="AS112" s="2">
        <f t="shared" si="90"/>
        <v>0.78</v>
      </c>
      <c r="AT112" s="2">
        <f t="shared" si="91"/>
        <v>0.7721932134</v>
      </c>
      <c r="AU112" s="2">
        <f t="shared" si="92"/>
        <v>0.1168997414</v>
      </c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</row>
    <row r="113" ht="13.5" customHeight="1">
      <c r="A113" s="2">
        <v>2.112769047933448</v>
      </c>
      <c r="B113" s="2">
        <f t="shared" si="61"/>
        <v>21</v>
      </c>
      <c r="C113" s="2">
        <f t="shared" si="62"/>
        <v>0.82</v>
      </c>
      <c r="D113" s="2">
        <f t="shared" si="63"/>
        <v>0.9153650877</v>
      </c>
      <c r="E113" s="2">
        <f t="shared" si="64"/>
        <v>0.2215665252</v>
      </c>
      <c r="F113" s="2"/>
      <c r="G113" s="2">
        <v>0.9172460604281705</v>
      </c>
      <c r="H113" s="2">
        <f t="shared" si="65"/>
        <v>21</v>
      </c>
      <c r="I113" s="2">
        <f t="shared" si="66"/>
        <v>0.82</v>
      </c>
      <c r="J113" s="2">
        <f t="shared" si="67"/>
        <v>0.9153650877</v>
      </c>
      <c r="K113" s="2">
        <f t="shared" si="68"/>
        <v>0.8221945339</v>
      </c>
      <c r="L113" s="2"/>
      <c r="M113" s="2">
        <v>0.45573186394332355</v>
      </c>
      <c r="N113" s="2">
        <f t="shared" si="69"/>
        <v>21</v>
      </c>
      <c r="O113" s="2">
        <f t="shared" si="70"/>
        <v>0.82</v>
      </c>
      <c r="P113" s="2">
        <f t="shared" si="71"/>
        <v>0.9153650877</v>
      </c>
      <c r="Q113" s="2">
        <f t="shared" si="72"/>
        <v>0.7984165529</v>
      </c>
      <c r="R113" s="2"/>
      <c r="S113" s="2">
        <v>3.10254735467015</v>
      </c>
      <c r="T113" s="2">
        <f t="shared" si="73"/>
        <v>21</v>
      </c>
      <c r="U113" s="2">
        <f t="shared" si="74"/>
        <v>0.82</v>
      </c>
      <c r="V113" s="2">
        <f t="shared" si="75"/>
        <v>0.9153650877</v>
      </c>
      <c r="W113" s="2">
        <f t="shared" si="76"/>
        <v>1.296152853</v>
      </c>
      <c r="X113" s="2"/>
      <c r="Y113" s="2">
        <v>0.1782319391634981</v>
      </c>
      <c r="Z113" s="2">
        <f t="shared" si="77"/>
        <v>21</v>
      </c>
      <c r="AA113" s="2">
        <f t="shared" si="78"/>
        <v>0.82</v>
      </c>
      <c r="AB113" s="2">
        <f t="shared" si="79"/>
        <v>0.9153650877</v>
      </c>
      <c r="AC113" s="2">
        <f t="shared" si="80"/>
        <v>0.2993303737</v>
      </c>
      <c r="AD113" s="2"/>
      <c r="AE113" s="2">
        <v>0.4087611131927649</v>
      </c>
      <c r="AF113" s="2">
        <f t="shared" si="81"/>
        <v>21</v>
      </c>
      <c r="AG113" s="2">
        <f t="shared" si="82"/>
        <v>0.82</v>
      </c>
      <c r="AH113" s="2">
        <f t="shared" si="83"/>
        <v>0.9153650877</v>
      </c>
      <c r="AI113" s="2">
        <f t="shared" si="84"/>
        <v>0.6436165763</v>
      </c>
      <c r="AJ113" s="2"/>
      <c r="AK113" s="2">
        <v>0.06789788158609451</v>
      </c>
      <c r="AL113" s="2">
        <f t="shared" si="85"/>
        <v>21</v>
      </c>
      <c r="AM113" s="2">
        <f t="shared" si="86"/>
        <v>0.82</v>
      </c>
      <c r="AN113" s="2">
        <f t="shared" si="87"/>
        <v>0.9153650877</v>
      </c>
      <c r="AO113" s="2">
        <f t="shared" si="88"/>
        <v>-0.03254839217</v>
      </c>
      <c r="AP113" s="2"/>
      <c r="AQ113" s="2">
        <v>0.20715084724696525</v>
      </c>
      <c r="AR113" s="2">
        <f t="shared" si="89"/>
        <v>21</v>
      </c>
      <c r="AS113" s="2">
        <f t="shared" si="90"/>
        <v>0.82</v>
      </c>
      <c r="AT113" s="2">
        <f t="shared" si="91"/>
        <v>0.9153650877</v>
      </c>
      <c r="AU113" s="2">
        <f t="shared" si="92"/>
        <v>0.4157476543</v>
      </c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</row>
    <row r="114" ht="13.5" customHeight="1">
      <c r="A114" s="2">
        <v>2.2468782311301996</v>
      </c>
      <c r="B114" s="2">
        <f t="shared" si="61"/>
        <v>22</v>
      </c>
      <c r="C114" s="2">
        <f t="shared" si="62"/>
        <v>0.86</v>
      </c>
      <c r="D114" s="2">
        <f t="shared" si="63"/>
        <v>1.080319342</v>
      </c>
      <c r="E114" s="2">
        <f t="shared" si="64"/>
        <v>0.2797493653</v>
      </c>
      <c r="F114" s="2"/>
      <c r="G114" s="2">
        <v>0.9909360319824604</v>
      </c>
      <c r="H114" s="2">
        <f t="shared" si="65"/>
        <v>22</v>
      </c>
      <c r="I114" s="2">
        <f t="shared" si="66"/>
        <v>0.86</v>
      </c>
      <c r="J114" s="2">
        <f t="shared" si="67"/>
        <v>1.080319342</v>
      </c>
      <c r="K114" s="2">
        <f t="shared" si="68"/>
        <v>0.9892493664</v>
      </c>
      <c r="L114" s="2"/>
      <c r="M114" s="2">
        <v>0.5870374786740291</v>
      </c>
      <c r="N114" s="2">
        <f t="shared" si="69"/>
        <v>22</v>
      </c>
      <c r="O114" s="2">
        <f t="shared" si="70"/>
        <v>0.86</v>
      </c>
      <c r="P114" s="2">
        <f t="shared" si="71"/>
        <v>1.080319342</v>
      </c>
      <c r="Q114" s="2">
        <f t="shared" si="72"/>
        <v>1.426661602</v>
      </c>
      <c r="R114" s="2"/>
      <c r="S114" s="2">
        <v>3.7287152504453744</v>
      </c>
      <c r="T114" s="2">
        <f t="shared" si="73"/>
        <v>22</v>
      </c>
      <c r="U114" s="2">
        <f t="shared" si="74"/>
        <v>0.86</v>
      </c>
      <c r="V114" s="2">
        <f t="shared" si="75"/>
        <v>1.080319342</v>
      </c>
      <c r="W114" s="2">
        <f t="shared" si="76"/>
        <v>1.834091587</v>
      </c>
      <c r="X114" s="2"/>
      <c r="Y114" s="2">
        <v>0.2726430012541578</v>
      </c>
      <c r="Z114" s="2">
        <f t="shared" si="77"/>
        <v>22</v>
      </c>
      <c r="AA114" s="2">
        <f t="shared" si="78"/>
        <v>0.86</v>
      </c>
      <c r="AB114" s="2">
        <f t="shared" si="79"/>
        <v>1.080319342</v>
      </c>
      <c r="AC114" s="2">
        <f t="shared" si="80"/>
        <v>0.8151637144</v>
      </c>
      <c r="AD114" s="2"/>
      <c r="AE114" s="2">
        <v>0.4499775011249438</v>
      </c>
      <c r="AF114" s="2">
        <f t="shared" si="81"/>
        <v>22</v>
      </c>
      <c r="AG114" s="2">
        <f t="shared" si="82"/>
        <v>0.86</v>
      </c>
      <c r="AH114" s="2">
        <f t="shared" si="83"/>
        <v>1.080319342</v>
      </c>
      <c r="AI114" s="2">
        <f t="shared" si="84"/>
        <v>0.7877058585</v>
      </c>
      <c r="AJ114" s="2"/>
      <c r="AK114" s="2">
        <v>0.16153038501921058</v>
      </c>
      <c r="AL114" s="2">
        <f t="shared" si="85"/>
        <v>22</v>
      </c>
      <c r="AM114" s="2">
        <f t="shared" si="86"/>
        <v>0.86</v>
      </c>
      <c r="AN114" s="2">
        <f t="shared" si="87"/>
        <v>1.080319342</v>
      </c>
      <c r="AO114" s="2">
        <f t="shared" si="88"/>
        <v>0.5389776188</v>
      </c>
      <c r="AP114" s="2"/>
      <c r="AQ114" s="2">
        <v>0.30656039239730226</v>
      </c>
      <c r="AR114" s="2">
        <f t="shared" si="89"/>
        <v>22</v>
      </c>
      <c r="AS114" s="2">
        <f t="shared" si="90"/>
        <v>0.86</v>
      </c>
      <c r="AT114" s="2">
        <f t="shared" si="91"/>
        <v>1.080319342</v>
      </c>
      <c r="AU114" s="2">
        <f t="shared" si="92"/>
        <v>0.9620514394</v>
      </c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</row>
    <row r="115" ht="13.5" customHeight="1">
      <c r="A115" s="2">
        <v>2.3200894891660107</v>
      </c>
      <c r="B115" s="2">
        <f t="shared" si="61"/>
        <v>23</v>
      </c>
      <c r="C115" s="2">
        <f t="shared" si="62"/>
        <v>0.9</v>
      </c>
      <c r="D115" s="2">
        <f t="shared" si="63"/>
        <v>1.281551564</v>
      </c>
      <c r="E115" s="2">
        <f t="shared" si="64"/>
        <v>0.3115118354</v>
      </c>
      <c r="F115" s="2"/>
      <c r="G115" s="2">
        <v>1.4050582095543958</v>
      </c>
      <c r="H115" s="2">
        <f t="shared" si="65"/>
        <v>23</v>
      </c>
      <c r="I115" s="2">
        <f t="shared" si="66"/>
        <v>0.9</v>
      </c>
      <c r="J115" s="2">
        <f t="shared" si="67"/>
        <v>1.281551564</v>
      </c>
      <c r="K115" s="2">
        <f t="shared" si="68"/>
        <v>1.928062472</v>
      </c>
      <c r="L115" s="2"/>
      <c r="M115" s="2">
        <v>0.6602403274792025</v>
      </c>
      <c r="N115" s="2">
        <f t="shared" si="69"/>
        <v>23</v>
      </c>
      <c r="O115" s="2">
        <f t="shared" si="70"/>
        <v>0.9</v>
      </c>
      <c r="P115" s="2">
        <f t="shared" si="71"/>
        <v>1.281551564</v>
      </c>
      <c r="Q115" s="2">
        <f t="shared" si="72"/>
        <v>1.776908066</v>
      </c>
      <c r="R115" s="2"/>
      <c r="S115" s="2">
        <v>3.81372942593336</v>
      </c>
      <c r="T115" s="2">
        <f t="shared" si="73"/>
        <v>23</v>
      </c>
      <c r="U115" s="2">
        <f t="shared" si="74"/>
        <v>0.9</v>
      </c>
      <c r="V115" s="2">
        <f t="shared" si="75"/>
        <v>1.281551564</v>
      </c>
      <c r="W115" s="2">
        <f t="shared" si="76"/>
        <v>1.907126979</v>
      </c>
      <c r="X115" s="2"/>
      <c r="Y115" s="2">
        <v>0.35464136891568404</v>
      </c>
      <c r="Z115" s="2">
        <f t="shared" si="77"/>
        <v>23</v>
      </c>
      <c r="AA115" s="2">
        <f t="shared" si="78"/>
        <v>0.9</v>
      </c>
      <c r="AB115" s="2">
        <f t="shared" si="79"/>
        <v>1.281551564</v>
      </c>
      <c r="AC115" s="2">
        <f t="shared" si="80"/>
        <v>1.263177866</v>
      </c>
      <c r="AD115" s="2"/>
      <c r="AE115" s="2">
        <v>0.528192261983362</v>
      </c>
      <c r="AF115" s="2">
        <f t="shared" si="81"/>
        <v>23</v>
      </c>
      <c r="AG115" s="2">
        <f t="shared" si="82"/>
        <v>0.9</v>
      </c>
      <c r="AH115" s="2">
        <f t="shared" si="83"/>
        <v>1.281551564</v>
      </c>
      <c r="AI115" s="2">
        <f t="shared" si="84"/>
        <v>1.061138571</v>
      </c>
      <c r="AJ115" s="2"/>
      <c r="AK115" s="2">
        <v>0.21811440100332624</v>
      </c>
      <c r="AL115" s="2">
        <f t="shared" si="85"/>
        <v>23</v>
      </c>
      <c r="AM115" s="2">
        <f t="shared" si="86"/>
        <v>0.9</v>
      </c>
      <c r="AN115" s="2">
        <f t="shared" si="87"/>
        <v>1.281551564</v>
      </c>
      <c r="AO115" s="2">
        <f t="shared" si="88"/>
        <v>0.884362349</v>
      </c>
      <c r="AP115" s="2"/>
      <c r="AQ115" s="2">
        <v>0.39609189331925004</v>
      </c>
      <c r="AR115" s="2">
        <f t="shared" si="89"/>
        <v>23</v>
      </c>
      <c r="AS115" s="2">
        <f t="shared" si="90"/>
        <v>0.9</v>
      </c>
      <c r="AT115" s="2">
        <f t="shared" si="91"/>
        <v>1.281551564</v>
      </c>
      <c r="AU115" s="2">
        <f t="shared" si="92"/>
        <v>1.454070569</v>
      </c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</row>
    <row r="116" ht="13.5" customHeight="1">
      <c r="A116" s="2">
        <v>3.81372942593336</v>
      </c>
      <c r="B116" s="2">
        <f t="shared" si="61"/>
        <v>24</v>
      </c>
      <c r="C116" s="2">
        <f t="shared" si="62"/>
        <v>0.94</v>
      </c>
      <c r="D116" s="2">
        <f t="shared" si="63"/>
        <v>1.554773595</v>
      </c>
      <c r="E116" s="2">
        <f t="shared" si="64"/>
        <v>0.9595227437</v>
      </c>
      <c r="F116" s="2"/>
      <c r="G116" s="2">
        <v>1.5329162696275427</v>
      </c>
      <c r="H116" s="2">
        <f t="shared" si="65"/>
        <v>24</v>
      </c>
      <c r="I116" s="2">
        <f t="shared" si="66"/>
        <v>0.94</v>
      </c>
      <c r="J116" s="2">
        <f t="shared" si="67"/>
        <v>1.554773595</v>
      </c>
      <c r="K116" s="2">
        <f t="shared" si="68"/>
        <v>2.217916116</v>
      </c>
      <c r="L116" s="2"/>
      <c r="M116" s="2">
        <v>0.6685116172463264</v>
      </c>
      <c r="N116" s="2">
        <f t="shared" si="69"/>
        <v>24</v>
      </c>
      <c r="O116" s="2">
        <f t="shared" si="70"/>
        <v>0.94</v>
      </c>
      <c r="P116" s="2">
        <f t="shared" si="71"/>
        <v>1.554773595</v>
      </c>
      <c r="Q116" s="2">
        <f t="shared" si="72"/>
        <v>1.816482892</v>
      </c>
      <c r="R116" s="2"/>
      <c r="S116" s="2">
        <v>3.883098303699162</v>
      </c>
      <c r="T116" s="2">
        <f t="shared" si="73"/>
        <v>24</v>
      </c>
      <c r="U116" s="2">
        <f t="shared" si="74"/>
        <v>0.94</v>
      </c>
      <c r="V116" s="2">
        <f t="shared" si="75"/>
        <v>1.554773595</v>
      </c>
      <c r="W116" s="2">
        <f t="shared" si="76"/>
        <v>1.966721549</v>
      </c>
      <c r="X116" s="2"/>
      <c r="Y116" s="2">
        <v>0.4971620333927166</v>
      </c>
      <c r="Z116" s="2">
        <f t="shared" si="77"/>
        <v>24</v>
      </c>
      <c r="AA116" s="2">
        <f t="shared" si="78"/>
        <v>0.94</v>
      </c>
      <c r="AB116" s="2">
        <f t="shared" si="79"/>
        <v>1.554773595</v>
      </c>
      <c r="AC116" s="2">
        <f t="shared" si="80"/>
        <v>2.041867449</v>
      </c>
      <c r="AD116" s="2"/>
      <c r="AE116" s="2">
        <v>1.0036130068245686</v>
      </c>
      <c r="AF116" s="2">
        <f t="shared" si="81"/>
        <v>24</v>
      </c>
      <c r="AG116" s="2">
        <f t="shared" si="82"/>
        <v>0.94</v>
      </c>
      <c r="AH116" s="2">
        <f t="shared" si="83"/>
        <v>1.554773595</v>
      </c>
      <c r="AI116" s="2">
        <f t="shared" si="84"/>
        <v>2.723172468</v>
      </c>
      <c r="AJ116" s="2"/>
      <c r="AK116" s="2">
        <v>0.265981026686763</v>
      </c>
      <c r="AL116" s="2">
        <f t="shared" si="85"/>
        <v>24</v>
      </c>
      <c r="AM116" s="2">
        <f t="shared" si="86"/>
        <v>0.94</v>
      </c>
      <c r="AN116" s="2">
        <f t="shared" si="87"/>
        <v>1.554773595</v>
      </c>
      <c r="AO116" s="2">
        <f t="shared" si="88"/>
        <v>1.176536761</v>
      </c>
      <c r="AP116" s="2"/>
      <c r="AQ116" s="2">
        <v>0.44330171114460504</v>
      </c>
      <c r="AR116" s="2">
        <f t="shared" si="89"/>
        <v>24</v>
      </c>
      <c r="AS116" s="2">
        <f t="shared" si="90"/>
        <v>0.94</v>
      </c>
      <c r="AT116" s="2">
        <f t="shared" si="91"/>
        <v>1.554773595</v>
      </c>
      <c r="AU116" s="2">
        <f t="shared" si="92"/>
        <v>1.713511472</v>
      </c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</row>
    <row r="117" ht="13.5" customHeight="1">
      <c r="A117" s="2">
        <v>12.231652521218173</v>
      </c>
      <c r="B117" s="2">
        <f t="shared" si="61"/>
        <v>25</v>
      </c>
      <c r="C117" s="2">
        <f t="shared" si="62"/>
        <v>0.98</v>
      </c>
      <c r="D117" s="2">
        <f t="shared" si="63"/>
        <v>2.053748909</v>
      </c>
      <c r="E117" s="2">
        <f t="shared" si="64"/>
        <v>4.611611749</v>
      </c>
      <c r="F117" s="2"/>
      <c r="G117" s="2">
        <v>1.6804725692558393</v>
      </c>
      <c r="H117" s="2">
        <f t="shared" si="65"/>
        <v>25</v>
      </c>
      <c r="I117" s="2">
        <f t="shared" si="66"/>
        <v>0.98</v>
      </c>
      <c r="J117" s="2">
        <f t="shared" si="67"/>
        <v>2.053748909</v>
      </c>
      <c r="K117" s="2">
        <f t="shared" si="68"/>
        <v>2.55242558</v>
      </c>
      <c r="L117" s="2"/>
      <c r="M117" s="2">
        <v>0.8028904054596547</v>
      </c>
      <c r="N117" s="2">
        <f t="shared" si="69"/>
        <v>25</v>
      </c>
      <c r="O117" s="2">
        <f t="shared" si="70"/>
        <v>0.98</v>
      </c>
      <c r="P117" s="2">
        <f t="shared" si="71"/>
        <v>2.053748909</v>
      </c>
      <c r="Q117" s="2">
        <f t="shared" si="72"/>
        <v>2.459431851</v>
      </c>
      <c r="R117" s="2"/>
      <c r="S117" s="2">
        <v>3.9940089865202197</v>
      </c>
      <c r="T117" s="2">
        <f t="shared" si="73"/>
        <v>25</v>
      </c>
      <c r="U117" s="2">
        <f t="shared" si="74"/>
        <v>0.98</v>
      </c>
      <c r="V117" s="2">
        <f t="shared" si="75"/>
        <v>2.053748909</v>
      </c>
      <c r="W117" s="2">
        <f t="shared" si="76"/>
        <v>2.062004543</v>
      </c>
      <c r="X117" s="2"/>
      <c r="Y117" s="2">
        <v>0.8028904054596547</v>
      </c>
      <c r="Z117" s="2">
        <f t="shared" si="77"/>
        <v>25</v>
      </c>
      <c r="AA117" s="2">
        <f t="shared" si="78"/>
        <v>0.98</v>
      </c>
      <c r="AB117" s="2">
        <f t="shared" si="79"/>
        <v>2.053748909</v>
      </c>
      <c r="AC117" s="2">
        <f t="shared" si="80"/>
        <v>3.712274327</v>
      </c>
      <c r="AD117" s="2"/>
      <c r="AE117" s="2">
        <v>1.0771844056842192</v>
      </c>
      <c r="AF117" s="2">
        <f t="shared" si="81"/>
        <v>25</v>
      </c>
      <c r="AG117" s="2">
        <f t="shared" si="82"/>
        <v>0.98</v>
      </c>
      <c r="AH117" s="2">
        <f t="shared" si="83"/>
        <v>2.053748909</v>
      </c>
      <c r="AI117" s="2">
        <f t="shared" si="84"/>
        <v>2.980372349</v>
      </c>
      <c r="AJ117" s="2"/>
      <c r="AK117" s="2">
        <v>0.8028904054596547</v>
      </c>
      <c r="AL117" s="2">
        <f t="shared" si="85"/>
        <v>25</v>
      </c>
      <c r="AM117" s="2">
        <f t="shared" si="86"/>
        <v>0.98</v>
      </c>
      <c r="AN117" s="2">
        <f t="shared" si="87"/>
        <v>2.053748909</v>
      </c>
      <c r="AO117" s="2">
        <f t="shared" si="88"/>
        <v>4.453792674</v>
      </c>
      <c r="AP117" s="2"/>
      <c r="AQ117" s="2">
        <v>0.8028904054596547</v>
      </c>
      <c r="AR117" s="2">
        <f t="shared" si="89"/>
        <v>25</v>
      </c>
      <c r="AS117" s="2">
        <f t="shared" si="90"/>
        <v>0.98</v>
      </c>
      <c r="AT117" s="2">
        <f t="shared" si="91"/>
        <v>2.053748909</v>
      </c>
      <c r="AU117" s="2">
        <f t="shared" si="92"/>
        <v>3.689626185</v>
      </c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</row>
    <row r="119" ht="13.5" customHeight="1">
      <c r="A119" s="2" t="s">
        <v>119</v>
      </c>
      <c r="B119" s="2"/>
      <c r="C119" s="2"/>
      <c r="D119" s="2"/>
      <c r="E119" s="2"/>
      <c r="F119" s="2"/>
      <c r="G119" s="2" t="s">
        <v>123</v>
      </c>
      <c r="H119" s="2"/>
      <c r="I119" s="2"/>
      <c r="J119" s="2"/>
      <c r="K119" s="2"/>
      <c r="L119" s="2"/>
      <c r="M119" s="2" t="s">
        <v>110</v>
      </c>
      <c r="N119" s="2"/>
      <c r="O119" s="2"/>
      <c r="P119" s="2"/>
      <c r="Q119" s="2"/>
      <c r="R119" s="2"/>
      <c r="S119" s="2" t="s">
        <v>93</v>
      </c>
      <c r="T119" s="2"/>
      <c r="U119" s="2"/>
      <c r="V119" s="2"/>
      <c r="W119" s="2"/>
      <c r="X119" s="2"/>
      <c r="Y119" s="2" t="s">
        <v>94</v>
      </c>
      <c r="Z119" s="2"/>
      <c r="AA119" s="2"/>
      <c r="AB119" s="2"/>
      <c r="AC119" s="2"/>
      <c r="AD119" s="2"/>
      <c r="AE119" s="2" t="s">
        <v>72</v>
      </c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</row>
    <row r="120" ht="13.5" customHeight="1">
      <c r="A120" s="1" t="s">
        <v>125</v>
      </c>
      <c r="B120" s="1" t="s">
        <v>126</v>
      </c>
      <c r="C120" s="1" t="s">
        <v>127</v>
      </c>
      <c r="D120" s="1" t="s">
        <v>128</v>
      </c>
      <c r="E120" s="1" t="s">
        <v>129</v>
      </c>
      <c r="F120" s="2"/>
      <c r="G120" s="1" t="s">
        <v>125</v>
      </c>
      <c r="H120" s="1" t="s">
        <v>126</v>
      </c>
      <c r="I120" s="1" t="s">
        <v>127</v>
      </c>
      <c r="J120" s="1" t="s">
        <v>128</v>
      </c>
      <c r="K120" s="1" t="s">
        <v>129</v>
      </c>
      <c r="L120" s="2"/>
      <c r="M120" s="1" t="s">
        <v>125</v>
      </c>
      <c r="N120" s="1" t="s">
        <v>126</v>
      </c>
      <c r="O120" s="1" t="s">
        <v>127</v>
      </c>
      <c r="P120" s="1" t="s">
        <v>128</v>
      </c>
      <c r="Q120" s="1" t="s">
        <v>129</v>
      </c>
      <c r="R120" s="2"/>
      <c r="S120" s="1" t="s">
        <v>125</v>
      </c>
      <c r="T120" s="1" t="s">
        <v>126</v>
      </c>
      <c r="U120" s="1" t="s">
        <v>127</v>
      </c>
      <c r="V120" s="1" t="s">
        <v>128</v>
      </c>
      <c r="W120" s="1" t="s">
        <v>129</v>
      </c>
      <c r="X120" s="2"/>
      <c r="Y120" s="1" t="s">
        <v>125</v>
      </c>
      <c r="Z120" s="1" t="s">
        <v>126</v>
      </c>
      <c r="AA120" s="1" t="s">
        <v>127</v>
      </c>
      <c r="AB120" s="1" t="s">
        <v>128</v>
      </c>
      <c r="AC120" s="1" t="s">
        <v>129</v>
      </c>
      <c r="AD120" s="2"/>
      <c r="AE120" s="1" t="s">
        <v>125</v>
      </c>
      <c r="AF120" s="1" t="s">
        <v>126</v>
      </c>
      <c r="AG120" s="1" t="s">
        <v>127</v>
      </c>
      <c r="AH120" s="1" t="s">
        <v>128</v>
      </c>
      <c r="AI120" s="1" t="s">
        <v>129</v>
      </c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</row>
    <row r="121" ht="13.5" customHeight="1">
      <c r="A121" s="2">
        <v>0.0</v>
      </c>
      <c r="B121" s="2">
        <f t="shared" ref="B121:B145" si="93">ROW()-120</f>
        <v>1</v>
      </c>
      <c r="C121" s="2">
        <f t="shared" ref="C121:C145" si="94">(B121-0.5)/25</f>
        <v>0.02</v>
      </c>
      <c r="D121" s="2">
        <f t="shared" ref="D121:D145" si="95">NORMSINV(C121)</f>
        <v>-2.053748909</v>
      </c>
      <c r="E121" s="2">
        <f t="shared" ref="E121:E145" si="96">STANDARDIZE(A121,$BC$83,$BD$83)</f>
        <v>-0.9195635518</v>
      </c>
      <c r="F121" s="2"/>
      <c r="G121" s="2">
        <v>0.0</v>
      </c>
      <c r="H121" s="2">
        <f t="shared" ref="H121:H145" si="97">ROW()-120</f>
        <v>1</v>
      </c>
      <c r="I121" s="2">
        <f t="shared" ref="I121:I145" si="98">(H121-0.5)/25</f>
        <v>0.02</v>
      </c>
      <c r="J121" s="2">
        <f t="shared" ref="J121:J145" si="99">NORMSINV(I121)</f>
        <v>-2.053748909</v>
      </c>
      <c r="K121" s="2">
        <f t="shared" ref="K121:K145" si="100">STANDARDIZE(G121,$BC$87,$BD$87)</f>
        <v>-0.510573997</v>
      </c>
      <c r="L121" s="2"/>
      <c r="M121" s="2">
        <v>0.0</v>
      </c>
      <c r="N121" s="2">
        <f t="shared" ref="N121:N145" si="101">ROW()-120</f>
        <v>1</v>
      </c>
      <c r="O121" s="2">
        <f t="shared" ref="O121:O145" si="102">(N121-0.5)/25</f>
        <v>0.02</v>
      </c>
      <c r="P121" s="2">
        <f t="shared" ref="P121:P145" si="103">NORMSINV(O121)</f>
        <v>-2.053748909</v>
      </c>
      <c r="Q121" s="2">
        <f t="shared" ref="Q121:Q145" si="104">STANDARDIZE(M121,$BC$74,$BD$74)</f>
        <v>-1.046016081</v>
      </c>
      <c r="R121" s="2"/>
      <c r="S121" s="2">
        <v>0.0</v>
      </c>
      <c r="T121" s="2">
        <f t="shared" ref="T121:T145" si="105">ROW()-120</f>
        <v>1</v>
      </c>
      <c r="U121" s="2">
        <f t="shared" ref="U121:U145" si="106">(T121-0.5)/25</f>
        <v>0.02</v>
      </c>
      <c r="V121" s="2">
        <f t="shared" ref="V121:V145" si="107">NORMSINV(U121)</f>
        <v>-2.053748909</v>
      </c>
      <c r="W121" s="2">
        <f t="shared" ref="W121:W145" si="108">STANDARDIZE(S121,$BC$57,$BD$57)</f>
        <v>-0.6174021823</v>
      </c>
      <c r="X121" s="2"/>
      <c r="Y121" s="2">
        <v>0.029337557941676935</v>
      </c>
      <c r="Z121" s="2">
        <f t="shared" ref="Z121:Z145" si="109">ROW()-120</f>
        <v>1</v>
      </c>
      <c r="AA121" s="2">
        <f t="shared" ref="AA121:AA145" si="110">(Z121-0.5)/25</f>
        <v>0.02</v>
      </c>
      <c r="AB121" s="2">
        <f t="shared" ref="AB121:AB145" si="111">NORMSINV(AA121)</f>
        <v>-2.053748909</v>
      </c>
      <c r="AC121" s="2">
        <f t="shared" ref="AC121:AC145" si="112">STANDARDIZE(Y121,$BC$58,$BD$58)</f>
        <v>-1.038651329</v>
      </c>
      <c r="AD121" s="2"/>
      <c r="AE121" s="2">
        <v>0.0</v>
      </c>
      <c r="AF121" s="2">
        <f t="shared" ref="AF121:AF145" si="113">ROW()-120</f>
        <v>1</v>
      </c>
      <c r="AG121" s="2">
        <f t="shared" ref="AG121:AG145" si="114">(AF121-0.5)/25</f>
        <v>0.02</v>
      </c>
      <c r="AH121" s="2">
        <f t="shared" ref="AH121:AH145" si="115">NORMSINV(AG121)</f>
        <v>-2.053748909</v>
      </c>
      <c r="AI121" s="2">
        <f t="shared" ref="AI121:AI145" si="116">STANDARDIZE(AE121,$BC$36,$BD$36)</f>
        <v>-0.9813569081</v>
      </c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</row>
    <row r="122" ht="13.5" customHeight="1">
      <c r="A122" s="2">
        <v>0.0</v>
      </c>
      <c r="B122" s="2">
        <f t="shared" si="93"/>
        <v>2</v>
      </c>
      <c r="C122" s="2">
        <f t="shared" si="94"/>
        <v>0.06</v>
      </c>
      <c r="D122" s="2">
        <f t="shared" si="95"/>
        <v>-1.554773595</v>
      </c>
      <c r="E122" s="2">
        <f t="shared" si="96"/>
        <v>-0.9195635518</v>
      </c>
      <c r="F122" s="2"/>
      <c r="G122" s="2">
        <v>0.0</v>
      </c>
      <c r="H122" s="2">
        <f t="shared" si="97"/>
        <v>2</v>
      </c>
      <c r="I122" s="2">
        <f t="shared" si="98"/>
        <v>0.06</v>
      </c>
      <c r="J122" s="2">
        <f t="shared" si="99"/>
        <v>-1.554773595</v>
      </c>
      <c r="K122" s="2">
        <f t="shared" si="100"/>
        <v>-0.510573997</v>
      </c>
      <c r="L122" s="2"/>
      <c r="M122" s="2">
        <v>0.05219518014793605</v>
      </c>
      <c r="N122" s="2">
        <f t="shared" si="101"/>
        <v>2</v>
      </c>
      <c r="O122" s="2">
        <f t="shared" si="102"/>
        <v>0.06</v>
      </c>
      <c r="P122" s="2">
        <f t="shared" si="103"/>
        <v>-1.554773595</v>
      </c>
      <c r="Q122" s="2">
        <f t="shared" si="104"/>
        <v>-0.887310505</v>
      </c>
      <c r="R122" s="2"/>
      <c r="S122" s="2">
        <v>0.0</v>
      </c>
      <c r="T122" s="2">
        <f t="shared" si="105"/>
        <v>2</v>
      </c>
      <c r="U122" s="2">
        <f t="shared" si="106"/>
        <v>0.06</v>
      </c>
      <c r="V122" s="2">
        <f t="shared" si="107"/>
        <v>-1.554773595</v>
      </c>
      <c r="W122" s="2">
        <f t="shared" si="108"/>
        <v>-0.6174021823</v>
      </c>
      <c r="X122" s="2"/>
      <c r="Y122" s="2">
        <v>0.052720371151412905</v>
      </c>
      <c r="Z122" s="2">
        <f t="shared" si="109"/>
        <v>2</v>
      </c>
      <c r="AA122" s="2">
        <f t="shared" si="110"/>
        <v>0.06</v>
      </c>
      <c r="AB122" s="2">
        <f t="shared" si="111"/>
        <v>-1.554773595</v>
      </c>
      <c r="AC122" s="2">
        <f t="shared" si="112"/>
        <v>-0.9609614844</v>
      </c>
      <c r="AD122" s="2"/>
      <c r="AE122" s="2">
        <v>0.0</v>
      </c>
      <c r="AF122" s="2">
        <f t="shared" si="113"/>
        <v>2</v>
      </c>
      <c r="AG122" s="2">
        <f t="shared" si="114"/>
        <v>0.06</v>
      </c>
      <c r="AH122" s="2">
        <f t="shared" si="115"/>
        <v>-1.554773595</v>
      </c>
      <c r="AI122" s="2">
        <f t="shared" si="116"/>
        <v>-0.9813569081</v>
      </c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</row>
    <row r="123" ht="13.5" customHeight="1">
      <c r="A123" s="2">
        <v>0.023327423719324437</v>
      </c>
      <c r="B123" s="2">
        <f t="shared" si="93"/>
        <v>3</v>
      </c>
      <c r="C123" s="2">
        <f t="shared" si="94"/>
        <v>0.1</v>
      </c>
      <c r="D123" s="2">
        <f t="shared" si="95"/>
        <v>-1.281551564</v>
      </c>
      <c r="E123" s="2">
        <f t="shared" si="96"/>
        <v>-0.8495691647</v>
      </c>
      <c r="F123" s="2"/>
      <c r="G123" s="2">
        <v>0.0</v>
      </c>
      <c r="H123" s="2">
        <f t="shared" si="97"/>
        <v>3</v>
      </c>
      <c r="I123" s="2">
        <f t="shared" si="98"/>
        <v>0.1</v>
      </c>
      <c r="J123" s="2">
        <f t="shared" si="99"/>
        <v>-1.281551564</v>
      </c>
      <c r="K123" s="2">
        <f t="shared" si="100"/>
        <v>-0.510573997</v>
      </c>
      <c r="L123" s="2"/>
      <c r="M123" s="2">
        <v>0.05742670916243145</v>
      </c>
      <c r="N123" s="2">
        <f t="shared" si="101"/>
        <v>3</v>
      </c>
      <c r="O123" s="2">
        <f t="shared" si="102"/>
        <v>0.1</v>
      </c>
      <c r="P123" s="2">
        <f t="shared" si="103"/>
        <v>-1.281551564</v>
      </c>
      <c r="Q123" s="2">
        <f t="shared" si="104"/>
        <v>-0.8714034265</v>
      </c>
      <c r="R123" s="2"/>
      <c r="S123" s="2">
        <v>0.0</v>
      </c>
      <c r="T123" s="2">
        <f t="shared" si="105"/>
        <v>3</v>
      </c>
      <c r="U123" s="2">
        <f t="shared" si="106"/>
        <v>0.1</v>
      </c>
      <c r="V123" s="2">
        <f t="shared" si="107"/>
        <v>-1.281551564</v>
      </c>
      <c r="W123" s="2">
        <f t="shared" si="108"/>
        <v>-0.6174021823</v>
      </c>
      <c r="X123" s="2"/>
      <c r="Y123" s="2">
        <v>0.05452860025083156</v>
      </c>
      <c r="Z123" s="2">
        <f t="shared" si="109"/>
        <v>3</v>
      </c>
      <c r="AA123" s="2">
        <f t="shared" si="110"/>
        <v>0.1</v>
      </c>
      <c r="AB123" s="2">
        <f t="shared" si="111"/>
        <v>-1.281551564</v>
      </c>
      <c r="AC123" s="2">
        <f t="shared" si="112"/>
        <v>-0.9549536086</v>
      </c>
      <c r="AD123" s="2"/>
      <c r="AE123" s="2">
        <v>0.038284472774954295</v>
      </c>
      <c r="AF123" s="2">
        <f t="shared" si="113"/>
        <v>3</v>
      </c>
      <c r="AG123" s="2">
        <f t="shared" si="114"/>
        <v>0.1</v>
      </c>
      <c r="AH123" s="2">
        <f t="shared" si="115"/>
        <v>-1.281551564</v>
      </c>
      <c r="AI123" s="2">
        <f t="shared" si="116"/>
        <v>-0.8858221809</v>
      </c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</row>
    <row r="124" ht="13.5" customHeight="1">
      <c r="A124" s="2">
        <v>0.02650340568763086</v>
      </c>
      <c r="B124" s="2">
        <f t="shared" si="93"/>
        <v>4</v>
      </c>
      <c r="C124" s="2">
        <f t="shared" si="94"/>
        <v>0.14</v>
      </c>
      <c r="D124" s="2">
        <f t="shared" si="95"/>
        <v>-1.080319342</v>
      </c>
      <c r="E124" s="2">
        <f t="shared" si="96"/>
        <v>-0.8400395692</v>
      </c>
      <c r="F124" s="2"/>
      <c r="G124" s="2">
        <v>0.0</v>
      </c>
      <c r="H124" s="2">
        <f t="shared" si="97"/>
        <v>4</v>
      </c>
      <c r="I124" s="2">
        <f t="shared" si="98"/>
        <v>0.14</v>
      </c>
      <c r="J124" s="2">
        <f t="shared" si="99"/>
        <v>-1.080319342</v>
      </c>
      <c r="K124" s="2">
        <f t="shared" si="100"/>
        <v>-0.510573997</v>
      </c>
      <c r="L124" s="2"/>
      <c r="M124" s="2">
        <v>0.05867511588335387</v>
      </c>
      <c r="N124" s="2">
        <f t="shared" si="101"/>
        <v>4</v>
      </c>
      <c r="O124" s="2">
        <f t="shared" si="102"/>
        <v>0.14</v>
      </c>
      <c r="P124" s="2">
        <f t="shared" si="103"/>
        <v>-1.080319342</v>
      </c>
      <c r="Q124" s="2">
        <f t="shared" si="104"/>
        <v>-0.8676074993</v>
      </c>
      <c r="R124" s="2"/>
      <c r="S124" s="2">
        <v>0.0</v>
      </c>
      <c r="T124" s="2">
        <f t="shared" si="105"/>
        <v>4</v>
      </c>
      <c r="U124" s="2">
        <f t="shared" si="106"/>
        <v>0.14</v>
      </c>
      <c r="V124" s="2">
        <f t="shared" si="107"/>
        <v>-1.080319342</v>
      </c>
      <c r="W124" s="2">
        <f t="shared" si="108"/>
        <v>-0.6174021823</v>
      </c>
      <c r="X124" s="2"/>
      <c r="Y124" s="2">
        <v>0.08286033889878609</v>
      </c>
      <c r="Z124" s="2">
        <f t="shared" si="109"/>
        <v>4</v>
      </c>
      <c r="AA124" s="2">
        <f t="shared" si="110"/>
        <v>0.14</v>
      </c>
      <c r="AB124" s="2">
        <f t="shared" si="111"/>
        <v>-1.080319342</v>
      </c>
      <c r="AC124" s="2">
        <f t="shared" si="112"/>
        <v>-0.8608208645</v>
      </c>
      <c r="AD124" s="2"/>
      <c r="AE124" s="2">
        <v>0.061545513968709414</v>
      </c>
      <c r="AF124" s="2">
        <f t="shared" si="113"/>
        <v>4</v>
      </c>
      <c r="AG124" s="2">
        <f t="shared" si="114"/>
        <v>0.14</v>
      </c>
      <c r="AH124" s="2">
        <f t="shared" si="115"/>
        <v>-1.080319342</v>
      </c>
      <c r="AI124" s="2">
        <f t="shared" si="116"/>
        <v>-0.827776789</v>
      </c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</row>
    <row r="125" ht="13.5" customHeight="1">
      <c r="A125" s="2">
        <v>0.026910173839723005</v>
      </c>
      <c r="B125" s="2">
        <f t="shared" si="93"/>
        <v>5</v>
      </c>
      <c r="C125" s="2">
        <f t="shared" si="94"/>
        <v>0.18</v>
      </c>
      <c r="D125" s="2">
        <f t="shared" si="95"/>
        <v>-0.9153650877</v>
      </c>
      <c r="E125" s="2">
        <f t="shared" si="96"/>
        <v>-0.8388190535</v>
      </c>
      <c r="F125" s="2"/>
      <c r="G125" s="2">
        <v>0.0</v>
      </c>
      <c r="H125" s="2">
        <f t="shared" si="97"/>
        <v>5</v>
      </c>
      <c r="I125" s="2">
        <f t="shared" si="98"/>
        <v>0.18</v>
      </c>
      <c r="J125" s="2">
        <f t="shared" si="99"/>
        <v>-0.9153650877</v>
      </c>
      <c r="K125" s="2">
        <f t="shared" si="100"/>
        <v>-0.510573997</v>
      </c>
      <c r="L125" s="2"/>
      <c r="M125" s="2">
        <v>0.0929273814753489</v>
      </c>
      <c r="N125" s="2">
        <f t="shared" si="101"/>
        <v>5</v>
      </c>
      <c r="O125" s="2">
        <f t="shared" si="102"/>
        <v>0.18</v>
      </c>
      <c r="P125" s="2">
        <f t="shared" si="103"/>
        <v>-0.9153650877</v>
      </c>
      <c r="Q125" s="2">
        <f t="shared" si="104"/>
        <v>-0.7634594625</v>
      </c>
      <c r="R125" s="2"/>
      <c r="S125" s="2">
        <v>0.0</v>
      </c>
      <c r="T125" s="2">
        <f t="shared" si="105"/>
        <v>5</v>
      </c>
      <c r="U125" s="2">
        <f t="shared" si="106"/>
        <v>0.18</v>
      </c>
      <c r="V125" s="2">
        <f t="shared" si="107"/>
        <v>-0.9153650877</v>
      </c>
      <c r="W125" s="2">
        <f t="shared" si="108"/>
        <v>-0.6174021823</v>
      </c>
      <c r="X125" s="2"/>
      <c r="Y125" s="2">
        <v>0.09717915418797982</v>
      </c>
      <c r="Z125" s="2">
        <f t="shared" si="109"/>
        <v>5</v>
      </c>
      <c r="AA125" s="2">
        <f t="shared" si="110"/>
        <v>0.18</v>
      </c>
      <c r="AB125" s="2">
        <f t="shared" si="111"/>
        <v>-0.9153650877</v>
      </c>
      <c r="AC125" s="2">
        <f t="shared" si="112"/>
        <v>-0.8132463266</v>
      </c>
      <c r="AD125" s="2"/>
      <c r="AE125" s="2">
        <v>0.08767419088543052</v>
      </c>
      <c r="AF125" s="2">
        <f t="shared" si="113"/>
        <v>5</v>
      </c>
      <c r="AG125" s="2">
        <f t="shared" si="114"/>
        <v>0.18</v>
      </c>
      <c r="AH125" s="2">
        <f t="shared" si="115"/>
        <v>-0.9153650877</v>
      </c>
      <c r="AI125" s="2">
        <f t="shared" si="116"/>
        <v>-0.7625755248</v>
      </c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</row>
    <row r="126" ht="13.5" customHeight="1">
      <c r="A126" s="2">
        <v>0.05452860025083156</v>
      </c>
      <c r="B126" s="2">
        <f t="shared" si="93"/>
        <v>6</v>
      </c>
      <c r="C126" s="2">
        <f t="shared" si="94"/>
        <v>0.22</v>
      </c>
      <c r="D126" s="2">
        <f t="shared" si="95"/>
        <v>-0.7721932134</v>
      </c>
      <c r="E126" s="2">
        <f t="shared" si="96"/>
        <v>-0.7559494297</v>
      </c>
      <c r="F126" s="2"/>
      <c r="G126" s="2">
        <v>0.0</v>
      </c>
      <c r="H126" s="2">
        <f t="shared" si="97"/>
        <v>6</v>
      </c>
      <c r="I126" s="2">
        <f t="shared" si="98"/>
        <v>0.22</v>
      </c>
      <c r="J126" s="2">
        <f t="shared" si="99"/>
        <v>-0.7721932134</v>
      </c>
      <c r="K126" s="2">
        <f t="shared" si="100"/>
        <v>-0.510573997</v>
      </c>
      <c r="L126" s="2"/>
      <c r="M126" s="2">
        <v>0.10822856889855294</v>
      </c>
      <c r="N126" s="2">
        <f t="shared" si="101"/>
        <v>6</v>
      </c>
      <c r="O126" s="2">
        <f t="shared" si="102"/>
        <v>0.22</v>
      </c>
      <c r="P126" s="2">
        <f t="shared" si="103"/>
        <v>-0.7721932134</v>
      </c>
      <c r="Q126" s="2">
        <f t="shared" si="104"/>
        <v>-0.7169344049</v>
      </c>
      <c r="R126" s="2"/>
      <c r="S126" s="2">
        <v>0.0</v>
      </c>
      <c r="T126" s="2">
        <f t="shared" si="105"/>
        <v>6</v>
      </c>
      <c r="U126" s="2">
        <f t="shared" si="106"/>
        <v>0.22</v>
      </c>
      <c r="V126" s="2">
        <f t="shared" si="107"/>
        <v>-0.7721932134</v>
      </c>
      <c r="W126" s="2">
        <f t="shared" si="108"/>
        <v>-0.6174021823</v>
      </c>
      <c r="X126" s="2"/>
      <c r="Y126" s="2">
        <v>0.10982326901632143</v>
      </c>
      <c r="Z126" s="2">
        <f t="shared" si="109"/>
        <v>6</v>
      </c>
      <c r="AA126" s="2">
        <f t="shared" si="110"/>
        <v>0.22</v>
      </c>
      <c r="AB126" s="2">
        <f t="shared" si="111"/>
        <v>-0.7721932134</v>
      </c>
      <c r="AC126" s="2">
        <f t="shared" si="112"/>
        <v>-0.771236013</v>
      </c>
      <c r="AD126" s="2"/>
      <c r="AE126" s="2">
        <v>0.09599692809830085</v>
      </c>
      <c r="AF126" s="2">
        <f t="shared" si="113"/>
        <v>6</v>
      </c>
      <c r="AG126" s="2">
        <f t="shared" si="114"/>
        <v>0.22</v>
      </c>
      <c r="AH126" s="2">
        <f t="shared" si="115"/>
        <v>-0.7721932134</v>
      </c>
      <c r="AI126" s="2">
        <f t="shared" si="116"/>
        <v>-0.7418070416</v>
      </c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</row>
    <row r="127" ht="13.5" customHeight="1">
      <c r="A127" s="2">
        <v>0.08076519250960529</v>
      </c>
      <c r="B127" s="2">
        <f t="shared" si="93"/>
        <v>7</v>
      </c>
      <c r="C127" s="2">
        <f t="shared" si="94"/>
        <v>0.26</v>
      </c>
      <c r="D127" s="2">
        <f t="shared" si="95"/>
        <v>-0.6433454057</v>
      </c>
      <c r="E127" s="2">
        <f t="shared" si="96"/>
        <v>-0.677226026</v>
      </c>
      <c r="F127" s="2"/>
      <c r="G127" s="2">
        <v>0.0</v>
      </c>
      <c r="H127" s="2">
        <f t="shared" si="97"/>
        <v>7</v>
      </c>
      <c r="I127" s="2">
        <f t="shared" si="98"/>
        <v>0.26</v>
      </c>
      <c r="J127" s="2">
        <f t="shared" si="99"/>
        <v>-0.6433454057</v>
      </c>
      <c r="K127" s="2">
        <f t="shared" si="100"/>
        <v>-0.510573997</v>
      </c>
      <c r="L127" s="2"/>
      <c r="M127" s="2">
        <v>0.15277023356871267</v>
      </c>
      <c r="N127" s="2">
        <f t="shared" si="101"/>
        <v>7</v>
      </c>
      <c r="O127" s="2">
        <f t="shared" si="102"/>
        <v>0.26</v>
      </c>
      <c r="P127" s="2">
        <f t="shared" si="103"/>
        <v>-0.6433454057</v>
      </c>
      <c r="Q127" s="2">
        <f t="shared" si="104"/>
        <v>-0.5815002416</v>
      </c>
      <c r="R127" s="2"/>
      <c r="S127" s="2">
        <v>0.008834468562543621</v>
      </c>
      <c r="T127" s="2">
        <f t="shared" si="105"/>
        <v>7</v>
      </c>
      <c r="U127" s="2">
        <f t="shared" si="106"/>
        <v>0.26</v>
      </c>
      <c r="V127" s="2">
        <f t="shared" si="107"/>
        <v>-0.6433454057</v>
      </c>
      <c r="W127" s="2">
        <f t="shared" si="108"/>
        <v>-0.5893291947</v>
      </c>
      <c r="X127" s="2"/>
      <c r="Y127" s="2">
        <v>0.12442453651860147</v>
      </c>
      <c r="Z127" s="2">
        <f t="shared" si="109"/>
        <v>7</v>
      </c>
      <c r="AA127" s="2">
        <f t="shared" si="110"/>
        <v>0.26</v>
      </c>
      <c r="AB127" s="2">
        <f t="shared" si="111"/>
        <v>-0.6433454057</v>
      </c>
      <c r="AC127" s="2">
        <f t="shared" si="112"/>
        <v>-0.7227230221</v>
      </c>
      <c r="AD127" s="2"/>
      <c r="AE127" s="2">
        <v>0.11735023176670774</v>
      </c>
      <c r="AF127" s="2">
        <f t="shared" si="113"/>
        <v>7</v>
      </c>
      <c r="AG127" s="2">
        <f t="shared" si="114"/>
        <v>0.26</v>
      </c>
      <c r="AH127" s="2">
        <f t="shared" si="115"/>
        <v>-0.6433454057</v>
      </c>
      <c r="AI127" s="2">
        <f t="shared" si="116"/>
        <v>-0.6885222007</v>
      </c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</row>
    <row r="128" ht="13.5" customHeight="1">
      <c r="A128" s="2">
        <v>0.08077846800680115</v>
      </c>
      <c r="B128" s="2">
        <f t="shared" si="93"/>
        <v>8</v>
      </c>
      <c r="C128" s="2">
        <f t="shared" si="94"/>
        <v>0.3</v>
      </c>
      <c r="D128" s="2">
        <f t="shared" si="95"/>
        <v>-0.5244005133</v>
      </c>
      <c r="E128" s="2">
        <f t="shared" si="96"/>
        <v>-0.6771861926</v>
      </c>
      <c r="F128" s="2"/>
      <c r="G128" s="2">
        <v>9.851032683756238E-4</v>
      </c>
      <c r="H128" s="2">
        <f t="shared" si="97"/>
        <v>8</v>
      </c>
      <c r="I128" s="2">
        <f t="shared" si="98"/>
        <v>0.3</v>
      </c>
      <c r="J128" s="2">
        <f t="shared" si="99"/>
        <v>-0.5244005133</v>
      </c>
      <c r="K128" s="2">
        <f t="shared" si="100"/>
        <v>-0.5053820946</v>
      </c>
      <c r="L128" s="2"/>
      <c r="M128" s="2">
        <v>0.16153038501921058</v>
      </c>
      <c r="N128" s="2">
        <f t="shared" si="101"/>
        <v>8</v>
      </c>
      <c r="O128" s="2">
        <f t="shared" si="102"/>
        <v>0.3</v>
      </c>
      <c r="P128" s="2">
        <f t="shared" si="103"/>
        <v>-0.5244005133</v>
      </c>
      <c r="Q128" s="2">
        <f t="shared" si="104"/>
        <v>-0.5548639722</v>
      </c>
      <c r="R128" s="2"/>
      <c r="S128" s="2">
        <v>0.009941939075797343</v>
      </c>
      <c r="T128" s="2">
        <f t="shared" si="105"/>
        <v>8</v>
      </c>
      <c r="U128" s="2">
        <f t="shared" si="106"/>
        <v>0.3</v>
      </c>
      <c r="V128" s="2">
        <f t="shared" si="107"/>
        <v>-0.5244005133</v>
      </c>
      <c r="W128" s="2">
        <f t="shared" si="108"/>
        <v>-0.5858100236</v>
      </c>
      <c r="X128" s="2"/>
      <c r="Y128" s="2">
        <v>0.17732068445784202</v>
      </c>
      <c r="Z128" s="2">
        <f t="shared" si="109"/>
        <v>8</v>
      </c>
      <c r="AA128" s="2">
        <f t="shared" si="110"/>
        <v>0.3</v>
      </c>
      <c r="AB128" s="2">
        <f t="shared" si="111"/>
        <v>-0.5244005133</v>
      </c>
      <c r="AC128" s="2">
        <f t="shared" si="112"/>
        <v>-0.5469745579</v>
      </c>
      <c r="AD128" s="2"/>
      <c r="AE128" s="2">
        <v>0.16974470396523628</v>
      </c>
      <c r="AF128" s="2">
        <f t="shared" si="113"/>
        <v>8</v>
      </c>
      <c r="AG128" s="2">
        <f t="shared" si="114"/>
        <v>0.3</v>
      </c>
      <c r="AH128" s="2">
        <f t="shared" si="115"/>
        <v>-0.5244005133</v>
      </c>
      <c r="AI128" s="2">
        <f t="shared" si="116"/>
        <v>-0.5577775084</v>
      </c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</row>
    <row r="129" ht="13.5" customHeight="1">
      <c r="A129" s="2">
        <v>0.09172460604281704</v>
      </c>
      <c r="B129" s="2">
        <f t="shared" si="93"/>
        <v>9</v>
      </c>
      <c r="C129" s="2">
        <f t="shared" si="94"/>
        <v>0.34</v>
      </c>
      <c r="D129" s="2">
        <f t="shared" si="95"/>
        <v>-0.4124631294</v>
      </c>
      <c r="E129" s="2">
        <f t="shared" si="96"/>
        <v>-0.6443420932</v>
      </c>
      <c r="F129" s="2"/>
      <c r="G129" s="2">
        <v>0.0024854847689493357</v>
      </c>
      <c r="H129" s="2">
        <f t="shared" si="97"/>
        <v>9</v>
      </c>
      <c r="I129" s="2">
        <f t="shared" si="98"/>
        <v>0.34</v>
      </c>
      <c r="J129" s="2">
        <f t="shared" si="99"/>
        <v>-0.4124631294</v>
      </c>
      <c r="K129" s="2">
        <f t="shared" si="100"/>
        <v>-0.4974744625</v>
      </c>
      <c r="L129" s="2"/>
      <c r="M129" s="2">
        <v>0.18125900138111478</v>
      </c>
      <c r="N129" s="2">
        <f t="shared" si="101"/>
        <v>9</v>
      </c>
      <c r="O129" s="2">
        <f t="shared" si="102"/>
        <v>0.34</v>
      </c>
      <c r="P129" s="2">
        <f t="shared" si="103"/>
        <v>-0.4124631294</v>
      </c>
      <c r="Q129" s="2">
        <f t="shared" si="104"/>
        <v>-0.4948767968</v>
      </c>
      <c r="R129" s="2"/>
      <c r="S129" s="2">
        <v>0.03689610303359759</v>
      </c>
      <c r="T129" s="2">
        <f t="shared" si="105"/>
        <v>9</v>
      </c>
      <c r="U129" s="2">
        <f t="shared" si="106"/>
        <v>0.34</v>
      </c>
      <c r="V129" s="2">
        <f t="shared" si="107"/>
        <v>-0.4124631294</v>
      </c>
      <c r="W129" s="2">
        <f t="shared" si="108"/>
        <v>-0.5001587017</v>
      </c>
      <c r="X129" s="2"/>
      <c r="Y129" s="2">
        <v>0.20437359493153484</v>
      </c>
      <c r="Z129" s="2">
        <f t="shared" si="109"/>
        <v>9</v>
      </c>
      <c r="AA129" s="2">
        <f t="shared" si="110"/>
        <v>0.34</v>
      </c>
      <c r="AB129" s="2">
        <f t="shared" si="111"/>
        <v>-0.4124631294</v>
      </c>
      <c r="AC129" s="2">
        <f t="shared" si="112"/>
        <v>-0.4570907448</v>
      </c>
      <c r="AD129" s="2"/>
      <c r="AE129" s="2">
        <v>0.1866193897545955</v>
      </c>
      <c r="AF129" s="2">
        <f t="shared" si="113"/>
        <v>9</v>
      </c>
      <c r="AG129" s="2">
        <f t="shared" si="114"/>
        <v>0.34</v>
      </c>
      <c r="AH129" s="2">
        <f t="shared" si="115"/>
        <v>-0.4124631294</v>
      </c>
      <c r="AI129" s="2">
        <f t="shared" si="116"/>
        <v>-0.5156685701</v>
      </c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</row>
    <row r="130" ht="13.5" customHeight="1">
      <c r="A130" s="2">
        <v>0.1188212927756654</v>
      </c>
      <c r="B130" s="2">
        <f t="shared" si="93"/>
        <v>10</v>
      </c>
      <c r="C130" s="2">
        <f t="shared" si="94"/>
        <v>0.38</v>
      </c>
      <c r="D130" s="2">
        <f t="shared" si="95"/>
        <v>-0.3054807878</v>
      </c>
      <c r="E130" s="2">
        <f t="shared" si="96"/>
        <v>-0.5630379594</v>
      </c>
      <c r="F130" s="2"/>
      <c r="G130" s="2">
        <v>0.004485028973287167</v>
      </c>
      <c r="H130" s="2">
        <f t="shared" si="97"/>
        <v>10</v>
      </c>
      <c r="I130" s="2">
        <f t="shared" si="98"/>
        <v>0.38</v>
      </c>
      <c r="J130" s="2">
        <f t="shared" si="99"/>
        <v>-0.3054807878</v>
      </c>
      <c r="K130" s="2">
        <f t="shared" si="100"/>
        <v>-0.4869360361</v>
      </c>
      <c r="L130" s="2"/>
      <c r="M130" s="2">
        <v>0.18463654190612824</v>
      </c>
      <c r="N130" s="2">
        <f t="shared" si="101"/>
        <v>10</v>
      </c>
      <c r="O130" s="2">
        <f t="shared" si="102"/>
        <v>0.38</v>
      </c>
      <c r="P130" s="2">
        <f t="shared" si="103"/>
        <v>-0.3054807878</v>
      </c>
      <c r="Q130" s="2">
        <f t="shared" si="104"/>
        <v>-0.4846069881</v>
      </c>
      <c r="R130" s="2"/>
      <c r="S130" s="2">
        <v>0.05452860025083156</v>
      </c>
      <c r="T130" s="2">
        <f t="shared" si="105"/>
        <v>10</v>
      </c>
      <c r="U130" s="2">
        <f t="shared" si="106"/>
        <v>0.38</v>
      </c>
      <c r="V130" s="2">
        <f t="shared" si="107"/>
        <v>-0.3054807878</v>
      </c>
      <c r="W130" s="2">
        <f t="shared" si="108"/>
        <v>-0.4441285202</v>
      </c>
      <c r="X130" s="2"/>
      <c r="Y130" s="2">
        <v>0.24962556165751373</v>
      </c>
      <c r="Z130" s="2">
        <f t="shared" si="109"/>
        <v>10</v>
      </c>
      <c r="AA130" s="2">
        <f t="shared" si="110"/>
        <v>0.38</v>
      </c>
      <c r="AB130" s="2">
        <f t="shared" si="111"/>
        <v>-0.3054807878</v>
      </c>
      <c r="AC130" s="2">
        <f t="shared" si="112"/>
        <v>-0.306740219</v>
      </c>
      <c r="AD130" s="2"/>
      <c r="AE130" s="2">
        <v>0.19431947597694732</v>
      </c>
      <c r="AF130" s="2">
        <f t="shared" si="113"/>
        <v>10</v>
      </c>
      <c r="AG130" s="2">
        <f t="shared" si="114"/>
        <v>0.38</v>
      </c>
      <c r="AH130" s="2">
        <f t="shared" si="115"/>
        <v>-0.3054807878</v>
      </c>
      <c r="AI130" s="2">
        <f t="shared" si="116"/>
        <v>-0.4964538445</v>
      </c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</row>
    <row r="131" ht="13.5" customHeight="1">
      <c r="A131" s="2">
        <v>0.17710129456126844</v>
      </c>
      <c r="B131" s="2">
        <f t="shared" si="93"/>
        <v>11</v>
      </c>
      <c r="C131" s="2">
        <f t="shared" si="94"/>
        <v>0.42</v>
      </c>
      <c r="D131" s="2">
        <f t="shared" si="95"/>
        <v>-0.201893479</v>
      </c>
      <c r="E131" s="2">
        <f t="shared" si="96"/>
        <v>-0.3881676842</v>
      </c>
      <c r="F131" s="2"/>
      <c r="G131" s="2">
        <v>0.00848903640947716</v>
      </c>
      <c r="H131" s="2">
        <f t="shared" si="97"/>
        <v>11</v>
      </c>
      <c r="I131" s="2">
        <f t="shared" si="98"/>
        <v>0.42</v>
      </c>
      <c r="J131" s="2">
        <f t="shared" si="99"/>
        <v>-0.201893479</v>
      </c>
      <c r="K131" s="2">
        <f t="shared" si="100"/>
        <v>-0.4658332579</v>
      </c>
      <c r="L131" s="2"/>
      <c r="M131" s="2">
        <v>0.19190174630589138</v>
      </c>
      <c r="N131" s="2">
        <f t="shared" si="101"/>
        <v>11</v>
      </c>
      <c r="O131" s="2">
        <f t="shared" si="102"/>
        <v>0.42</v>
      </c>
      <c r="P131" s="2">
        <f t="shared" si="103"/>
        <v>-0.201893479</v>
      </c>
      <c r="Q131" s="2">
        <f t="shared" si="104"/>
        <v>-0.4625162808</v>
      </c>
      <c r="R131" s="2"/>
      <c r="S131" s="2">
        <v>0.05830537665273318</v>
      </c>
      <c r="T131" s="2">
        <f t="shared" si="105"/>
        <v>11</v>
      </c>
      <c r="U131" s="2">
        <f t="shared" si="106"/>
        <v>0.42</v>
      </c>
      <c r="V131" s="2">
        <f t="shared" si="107"/>
        <v>-0.201893479</v>
      </c>
      <c r="W131" s="2">
        <f t="shared" si="108"/>
        <v>-0.4321271875</v>
      </c>
      <c r="X131" s="2"/>
      <c r="Y131" s="2">
        <v>0.25351944643283225</v>
      </c>
      <c r="Z131" s="2">
        <f t="shared" si="109"/>
        <v>11</v>
      </c>
      <c r="AA131" s="2">
        <f t="shared" si="110"/>
        <v>0.42</v>
      </c>
      <c r="AB131" s="2">
        <f t="shared" si="111"/>
        <v>-0.201893479</v>
      </c>
      <c r="AC131" s="2">
        <f t="shared" si="112"/>
        <v>-0.2938027123</v>
      </c>
      <c r="AD131" s="2"/>
      <c r="AE131" s="2">
        <v>0.20437359493153484</v>
      </c>
      <c r="AF131" s="2">
        <f t="shared" si="113"/>
        <v>11</v>
      </c>
      <c r="AG131" s="2">
        <f t="shared" si="114"/>
        <v>0.42</v>
      </c>
      <c r="AH131" s="2">
        <f t="shared" si="115"/>
        <v>-0.201893479</v>
      </c>
      <c r="AI131" s="2">
        <f t="shared" si="116"/>
        <v>-0.471364887</v>
      </c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</row>
    <row r="132" ht="13.5" customHeight="1">
      <c r="A132" s="2">
        <v>0.17732068445784202</v>
      </c>
      <c r="B132" s="2">
        <f t="shared" si="93"/>
        <v>12</v>
      </c>
      <c r="C132" s="2">
        <f t="shared" si="94"/>
        <v>0.46</v>
      </c>
      <c r="D132" s="2">
        <f t="shared" si="95"/>
        <v>-0.1004337206</v>
      </c>
      <c r="E132" s="2">
        <f t="shared" si="96"/>
        <v>-0.3875094006</v>
      </c>
      <c r="F132" s="2"/>
      <c r="G132" s="2">
        <v>0.009571118193738574</v>
      </c>
      <c r="H132" s="2">
        <f t="shared" si="97"/>
        <v>12</v>
      </c>
      <c r="I132" s="2">
        <f t="shared" si="98"/>
        <v>0.46</v>
      </c>
      <c r="J132" s="2">
        <f t="shared" si="99"/>
        <v>-0.1004337206</v>
      </c>
      <c r="K132" s="2">
        <f t="shared" si="100"/>
        <v>-0.4601302386</v>
      </c>
      <c r="L132" s="2"/>
      <c r="M132" s="2">
        <v>0.1981872063964921</v>
      </c>
      <c r="N132" s="2">
        <f t="shared" si="101"/>
        <v>12</v>
      </c>
      <c r="O132" s="2">
        <f t="shared" si="102"/>
        <v>0.46</v>
      </c>
      <c r="P132" s="2">
        <f t="shared" si="103"/>
        <v>-0.1004337206</v>
      </c>
      <c r="Q132" s="2">
        <f t="shared" si="104"/>
        <v>-0.4434046011</v>
      </c>
      <c r="R132" s="2"/>
      <c r="S132" s="2">
        <v>0.07638511678435633</v>
      </c>
      <c r="T132" s="2">
        <f t="shared" si="105"/>
        <v>12</v>
      </c>
      <c r="U132" s="2">
        <f t="shared" si="106"/>
        <v>0.46</v>
      </c>
      <c r="V132" s="2">
        <f t="shared" si="107"/>
        <v>-0.1004337206</v>
      </c>
      <c r="W132" s="2">
        <f t="shared" si="108"/>
        <v>-0.3746758176</v>
      </c>
      <c r="X132" s="2"/>
      <c r="Y132" s="2">
        <v>0.2538334621730452</v>
      </c>
      <c r="Z132" s="2">
        <f t="shared" si="109"/>
        <v>12</v>
      </c>
      <c r="AA132" s="2">
        <f t="shared" si="110"/>
        <v>0.46</v>
      </c>
      <c r="AB132" s="2">
        <f t="shared" si="111"/>
        <v>-0.1004337206</v>
      </c>
      <c r="AC132" s="2">
        <f t="shared" si="112"/>
        <v>-0.292759389</v>
      </c>
      <c r="AD132" s="2"/>
      <c r="AE132" s="2">
        <v>0.23075769288458653</v>
      </c>
      <c r="AF132" s="2">
        <f t="shared" si="113"/>
        <v>12</v>
      </c>
      <c r="AG132" s="2">
        <f t="shared" si="114"/>
        <v>0.46</v>
      </c>
      <c r="AH132" s="2">
        <f t="shared" si="115"/>
        <v>-0.1004337206</v>
      </c>
      <c r="AI132" s="2">
        <f t="shared" si="116"/>
        <v>-0.4055262475</v>
      </c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</row>
    <row r="133" ht="13.5" customHeight="1">
      <c r="A133" s="2">
        <v>0.17895490336435219</v>
      </c>
      <c r="B133" s="2">
        <f t="shared" si="93"/>
        <v>13</v>
      </c>
      <c r="C133" s="2">
        <f t="shared" si="94"/>
        <v>0.5</v>
      </c>
      <c r="D133" s="2">
        <f t="shared" si="95"/>
        <v>0</v>
      </c>
      <c r="E133" s="2">
        <f t="shared" si="96"/>
        <v>-0.3826058951</v>
      </c>
      <c r="F133" s="2"/>
      <c r="G133" s="2">
        <v>0.019677921617918714</v>
      </c>
      <c r="H133" s="2">
        <f t="shared" si="97"/>
        <v>13</v>
      </c>
      <c r="I133" s="2">
        <f t="shared" si="98"/>
        <v>0.5</v>
      </c>
      <c r="J133" s="2">
        <f t="shared" si="99"/>
        <v>0</v>
      </c>
      <c r="K133" s="2">
        <f t="shared" si="100"/>
        <v>-0.4068631971</v>
      </c>
      <c r="L133" s="2"/>
      <c r="M133" s="2">
        <v>0.21202724550104687</v>
      </c>
      <c r="N133" s="2">
        <f t="shared" si="101"/>
        <v>13</v>
      </c>
      <c r="O133" s="2">
        <f t="shared" si="102"/>
        <v>0.5</v>
      </c>
      <c r="P133" s="2">
        <f t="shared" si="103"/>
        <v>0</v>
      </c>
      <c r="Q133" s="2">
        <f t="shared" si="104"/>
        <v>-0.4013223366</v>
      </c>
      <c r="R133" s="2"/>
      <c r="S133" s="2">
        <v>0.07908055672711936</v>
      </c>
      <c r="T133" s="2">
        <f t="shared" si="105"/>
        <v>13</v>
      </c>
      <c r="U133" s="2">
        <f t="shared" si="106"/>
        <v>0.5</v>
      </c>
      <c r="V133" s="2">
        <f t="shared" si="107"/>
        <v>0</v>
      </c>
      <c r="W133" s="2">
        <f t="shared" si="108"/>
        <v>-0.3661106106</v>
      </c>
      <c r="X133" s="2"/>
      <c r="Y133" s="2">
        <v>0.2558689950745218</v>
      </c>
      <c r="Z133" s="2">
        <f t="shared" si="109"/>
        <v>13</v>
      </c>
      <c r="AA133" s="2">
        <f t="shared" si="110"/>
        <v>0.5</v>
      </c>
      <c r="AB133" s="2">
        <f t="shared" si="111"/>
        <v>0</v>
      </c>
      <c r="AC133" s="2">
        <f t="shared" si="112"/>
        <v>-0.2859962919</v>
      </c>
      <c r="AD133" s="2"/>
      <c r="AE133" s="2">
        <v>0.23115008351228825</v>
      </c>
      <c r="AF133" s="2">
        <f t="shared" si="113"/>
        <v>13</v>
      </c>
      <c r="AG133" s="2">
        <f t="shared" si="114"/>
        <v>0.5</v>
      </c>
      <c r="AH133" s="2">
        <f t="shared" si="115"/>
        <v>0</v>
      </c>
      <c r="AI133" s="2">
        <f t="shared" si="116"/>
        <v>-0.4045470795</v>
      </c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</row>
    <row r="134" ht="13.5" customHeight="1">
      <c r="A134" s="2">
        <v>0.20275065049167032</v>
      </c>
      <c r="B134" s="2">
        <f t="shared" si="93"/>
        <v>14</v>
      </c>
      <c r="C134" s="2">
        <f t="shared" si="94"/>
        <v>0.54</v>
      </c>
      <c r="D134" s="2">
        <f t="shared" si="95"/>
        <v>0.1004337206</v>
      </c>
      <c r="E134" s="2">
        <f t="shared" si="96"/>
        <v>-0.3112062945</v>
      </c>
      <c r="F134" s="2"/>
      <c r="G134" s="2">
        <v>0.02167672569961632</v>
      </c>
      <c r="H134" s="2">
        <f t="shared" si="97"/>
        <v>14</v>
      </c>
      <c r="I134" s="2">
        <f t="shared" si="98"/>
        <v>0.54</v>
      </c>
      <c r="J134" s="2">
        <f t="shared" si="99"/>
        <v>0.1004337206</v>
      </c>
      <c r="K134" s="2">
        <f t="shared" si="100"/>
        <v>-0.3963286715</v>
      </c>
      <c r="L134" s="2"/>
      <c r="M134" s="2">
        <v>0.23322150661093272</v>
      </c>
      <c r="N134" s="2">
        <f t="shared" si="101"/>
        <v>14</v>
      </c>
      <c r="O134" s="2">
        <f t="shared" si="102"/>
        <v>0.54</v>
      </c>
      <c r="P134" s="2">
        <f t="shared" si="103"/>
        <v>0.1004337206</v>
      </c>
      <c r="Q134" s="2">
        <f t="shared" si="104"/>
        <v>-0.3368786962</v>
      </c>
      <c r="R134" s="2"/>
      <c r="S134" s="2">
        <v>0.09330969487729775</v>
      </c>
      <c r="T134" s="2">
        <f t="shared" si="105"/>
        <v>14</v>
      </c>
      <c r="U134" s="2">
        <f t="shared" si="106"/>
        <v>0.54</v>
      </c>
      <c r="V134" s="2">
        <f t="shared" si="107"/>
        <v>0.1004337206</v>
      </c>
      <c r="W134" s="2">
        <f t="shared" si="108"/>
        <v>-0.3208951665</v>
      </c>
      <c r="X134" s="2"/>
      <c r="Y134" s="2">
        <v>0.2566016609125688</v>
      </c>
      <c r="Z134" s="2">
        <f t="shared" si="109"/>
        <v>14</v>
      </c>
      <c r="AA134" s="2">
        <f t="shared" si="110"/>
        <v>0.54</v>
      </c>
      <c r="AB134" s="2">
        <f t="shared" si="111"/>
        <v>0.1004337206</v>
      </c>
      <c r="AC134" s="2">
        <f t="shared" si="112"/>
        <v>-0.2835619957</v>
      </c>
      <c r="AD134" s="2"/>
      <c r="AE134" s="2">
        <v>0.2636018557570645</v>
      </c>
      <c r="AF134" s="2">
        <f t="shared" si="113"/>
        <v>14</v>
      </c>
      <c r="AG134" s="2">
        <f t="shared" si="114"/>
        <v>0.54</v>
      </c>
      <c r="AH134" s="2">
        <f t="shared" si="115"/>
        <v>0.1004337206</v>
      </c>
      <c r="AI134" s="2">
        <f t="shared" si="116"/>
        <v>-0.3235672204</v>
      </c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</row>
    <row r="135" ht="13.5" customHeight="1">
      <c r="A135" s="2">
        <v>0.20585913292982114</v>
      </c>
      <c r="B135" s="2">
        <f t="shared" si="93"/>
        <v>15</v>
      </c>
      <c r="C135" s="2">
        <f t="shared" si="94"/>
        <v>0.58</v>
      </c>
      <c r="D135" s="2">
        <f t="shared" si="95"/>
        <v>0.201893479</v>
      </c>
      <c r="E135" s="2">
        <f t="shared" si="96"/>
        <v>-0.3018792327</v>
      </c>
      <c r="F135" s="2"/>
      <c r="G135" s="2">
        <v>0.02534383131145879</v>
      </c>
      <c r="H135" s="2">
        <f t="shared" si="97"/>
        <v>15</v>
      </c>
      <c r="I135" s="2">
        <f t="shared" si="98"/>
        <v>0.58</v>
      </c>
      <c r="J135" s="2">
        <f t="shared" si="99"/>
        <v>0.201893479</v>
      </c>
      <c r="K135" s="2">
        <f t="shared" si="100"/>
        <v>-0.3770015056</v>
      </c>
      <c r="L135" s="2"/>
      <c r="M135" s="2">
        <v>0.2852253280091272</v>
      </c>
      <c r="N135" s="2">
        <f t="shared" si="101"/>
        <v>15</v>
      </c>
      <c r="O135" s="2">
        <f t="shared" si="102"/>
        <v>0.58</v>
      </c>
      <c r="P135" s="2">
        <f t="shared" si="103"/>
        <v>0.201893479</v>
      </c>
      <c r="Q135" s="2">
        <f t="shared" si="104"/>
        <v>-0.1787549689</v>
      </c>
      <c r="R135" s="2"/>
      <c r="S135" s="2">
        <v>0.09337940050424877</v>
      </c>
      <c r="T135" s="2">
        <f t="shared" si="105"/>
        <v>15</v>
      </c>
      <c r="U135" s="2">
        <f t="shared" si="106"/>
        <v>0.58</v>
      </c>
      <c r="V135" s="2">
        <f t="shared" si="107"/>
        <v>0.201893479</v>
      </c>
      <c r="W135" s="2">
        <f t="shared" si="108"/>
        <v>-0.3206736653</v>
      </c>
      <c r="X135" s="2"/>
      <c r="Y135" s="2">
        <v>0.25682889691988775</v>
      </c>
      <c r="Z135" s="2">
        <f t="shared" si="109"/>
        <v>15</v>
      </c>
      <c r="AA135" s="2">
        <f t="shared" si="110"/>
        <v>0.58</v>
      </c>
      <c r="AB135" s="2">
        <f t="shared" si="111"/>
        <v>0.201893479</v>
      </c>
      <c r="AC135" s="2">
        <f t="shared" si="112"/>
        <v>-0.2828069997</v>
      </c>
      <c r="AD135" s="2"/>
      <c r="AE135" s="2">
        <v>0.2726430012541578</v>
      </c>
      <c r="AF135" s="2">
        <f t="shared" si="113"/>
        <v>15</v>
      </c>
      <c r="AG135" s="2">
        <f t="shared" si="114"/>
        <v>0.58</v>
      </c>
      <c r="AH135" s="2">
        <f t="shared" si="115"/>
        <v>0.201893479</v>
      </c>
      <c r="AI135" s="2">
        <f t="shared" si="116"/>
        <v>-0.3010060277</v>
      </c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</row>
    <row r="136" ht="13.5" customHeight="1">
      <c r="A136" s="2">
        <v>0.2229606071960536</v>
      </c>
      <c r="B136" s="2">
        <f t="shared" si="93"/>
        <v>16</v>
      </c>
      <c r="C136" s="2">
        <f t="shared" si="94"/>
        <v>0.62</v>
      </c>
      <c r="D136" s="2">
        <f t="shared" si="95"/>
        <v>0.3054807878</v>
      </c>
      <c r="E136" s="2">
        <f t="shared" si="96"/>
        <v>-0.2505659276</v>
      </c>
      <c r="F136" s="2"/>
      <c r="G136" s="2">
        <v>0.029337557941676935</v>
      </c>
      <c r="H136" s="2">
        <f t="shared" si="97"/>
        <v>16</v>
      </c>
      <c r="I136" s="2">
        <f t="shared" si="98"/>
        <v>0.62</v>
      </c>
      <c r="J136" s="2">
        <f t="shared" si="99"/>
        <v>0.3054807878</v>
      </c>
      <c r="K136" s="2">
        <f t="shared" si="100"/>
        <v>-0.3559529116</v>
      </c>
      <c r="L136" s="2"/>
      <c r="M136" s="2">
        <v>0.31186366054557796</v>
      </c>
      <c r="N136" s="2">
        <f t="shared" si="101"/>
        <v>16</v>
      </c>
      <c r="O136" s="2">
        <f t="shared" si="102"/>
        <v>0.62</v>
      </c>
      <c r="P136" s="2">
        <f t="shared" si="103"/>
        <v>0.3054807878</v>
      </c>
      <c r="Q136" s="2">
        <f t="shared" si="104"/>
        <v>-0.09775798995</v>
      </c>
      <c r="R136" s="2"/>
      <c r="S136" s="2">
        <v>0.1269167310865226</v>
      </c>
      <c r="T136" s="2">
        <f t="shared" si="105"/>
        <v>16</v>
      </c>
      <c r="U136" s="2">
        <f t="shared" si="106"/>
        <v>0.62</v>
      </c>
      <c r="V136" s="2">
        <f t="shared" si="107"/>
        <v>0.3054807878</v>
      </c>
      <c r="W136" s="2">
        <f t="shared" si="108"/>
        <v>-0.2141032406</v>
      </c>
      <c r="X136" s="2"/>
      <c r="Y136" s="2">
        <v>0.2640612622128334</v>
      </c>
      <c r="Z136" s="2">
        <f t="shared" si="109"/>
        <v>16</v>
      </c>
      <c r="AA136" s="2">
        <f t="shared" si="110"/>
        <v>0.62</v>
      </c>
      <c r="AB136" s="2">
        <f t="shared" si="111"/>
        <v>0.3054807878</v>
      </c>
      <c r="AC136" s="2">
        <f t="shared" si="112"/>
        <v>-0.2587773275</v>
      </c>
      <c r="AD136" s="2"/>
      <c r="AE136" s="2">
        <v>0.2787821444260467</v>
      </c>
      <c r="AF136" s="2">
        <f t="shared" si="113"/>
        <v>16</v>
      </c>
      <c r="AG136" s="2">
        <f t="shared" si="114"/>
        <v>0.62</v>
      </c>
      <c r="AH136" s="2">
        <f t="shared" si="115"/>
        <v>0.3054807878</v>
      </c>
      <c r="AI136" s="2">
        <f t="shared" si="116"/>
        <v>-0.2856864653</v>
      </c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</row>
    <row r="137" ht="13.5" customHeight="1">
      <c r="A137" s="2">
        <v>0.2558689950745218</v>
      </c>
      <c r="B137" s="2">
        <f t="shared" si="93"/>
        <v>17</v>
      </c>
      <c r="C137" s="2">
        <f t="shared" si="94"/>
        <v>0.66</v>
      </c>
      <c r="D137" s="2">
        <f t="shared" si="95"/>
        <v>0.4124631294</v>
      </c>
      <c r="E137" s="2">
        <f t="shared" si="96"/>
        <v>-0.1518236719</v>
      </c>
      <c r="F137" s="2"/>
      <c r="G137" s="2">
        <v>0.04243617599130907</v>
      </c>
      <c r="H137" s="2">
        <f t="shared" si="97"/>
        <v>17</v>
      </c>
      <c r="I137" s="2">
        <f t="shared" si="98"/>
        <v>0.66</v>
      </c>
      <c r="J137" s="2">
        <f t="shared" si="99"/>
        <v>0.4124631294</v>
      </c>
      <c r="K137" s="2">
        <f t="shared" si="100"/>
        <v>-0.2869177675</v>
      </c>
      <c r="L137" s="2"/>
      <c r="M137" s="2">
        <v>0.33144135559514437</v>
      </c>
      <c r="N137" s="2">
        <f t="shared" si="101"/>
        <v>17</v>
      </c>
      <c r="O137" s="2">
        <f t="shared" si="102"/>
        <v>0.66</v>
      </c>
      <c r="P137" s="2">
        <f t="shared" si="103"/>
        <v>0.4124631294</v>
      </c>
      <c r="Q137" s="2">
        <f t="shared" si="104"/>
        <v>-0.03822970858</v>
      </c>
      <c r="R137" s="2"/>
      <c r="S137" s="2">
        <v>0.1320306311064167</v>
      </c>
      <c r="T137" s="2">
        <f t="shared" si="105"/>
        <v>17</v>
      </c>
      <c r="U137" s="2">
        <f t="shared" si="106"/>
        <v>0.66</v>
      </c>
      <c r="V137" s="2">
        <f t="shared" si="107"/>
        <v>0.4124631294</v>
      </c>
      <c r="W137" s="2">
        <f t="shared" si="108"/>
        <v>-0.197852976</v>
      </c>
      <c r="X137" s="2"/>
      <c r="Y137" s="2">
        <v>0.2852253280091272</v>
      </c>
      <c r="Z137" s="2">
        <f t="shared" si="109"/>
        <v>17</v>
      </c>
      <c r="AA137" s="2">
        <f t="shared" si="110"/>
        <v>0.66</v>
      </c>
      <c r="AB137" s="2">
        <f t="shared" si="111"/>
        <v>0.4124631294</v>
      </c>
      <c r="AC137" s="2">
        <f t="shared" si="112"/>
        <v>-0.1884593137</v>
      </c>
      <c r="AD137" s="2"/>
      <c r="AE137" s="2">
        <v>0.36328734683626057</v>
      </c>
      <c r="AF137" s="2">
        <f t="shared" si="113"/>
        <v>17</v>
      </c>
      <c r="AG137" s="2">
        <f t="shared" si="114"/>
        <v>0.66</v>
      </c>
      <c r="AH137" s="2">
        <f t="shared" si="115"/>
        <v>0.4124631294</v>
      </c>
      <c r="AI137" s="2">
        <f t="shared" si="116"/>
        <v>-0.07481294718</v>
      </c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</row>
    <row r="138" ht="13.5" customHeight="1">
      <c r="A138" s="2">
        <v>0.264096130991681</v>
      </c>
      <c r="B138" s="2">
        <f t="shared" si="93"/>
        <v>18</v>
      </c>
      <c r="C138" s="2">
        <f t="shared" si="94"/>
        <v>0.7</v>
      </c>
      <c r="D138" s="2">
        <f t="shared" si="95"/>
        <v>0.5244005133</v>
      </c>
      <c r="E138" s="2">
        <f t="shared" si="96"/>
        <v>-0.1271379911</v>
      </c>
      <c r="F138" s="2"/>
      <c r="G138" s="2">
        <v>0.0441723428127181</v>
      </c>
      <c r="H138" s="2">
        <f t="shared" si="97"/>
        <v>18</v>
      </c>
      <c r="I138" s="2">
        <f t="shared" si="98"/>
        <v>0.7</v>
      </c>
      <c r="J138" s="2">
        <f t="shared" si="99"/>
        <v>0.5244005133</v>
      </c>
      <c r="K138" s="2">
        <f t="shared" si="100"/>
        <v>-0.277767449</v>
      </c>
      <c r="L138" s="2"/>
      <c r="M138" s="2">
        <v>0.373238779509191</v>
      </c>
      <c r="N138" s="2">
        <f t="shared" si="101"/>
        <v>18</v>
      </c>
      <c r="O138" s="2">
        <f t="shared" si="102"/>
        <v>0.7</v>
      </c>
      <c r="P138" s="2">
        <f t="shared" si="103"/>
        <v>0.5244005133</v>
      </c>
      <c r="Q138" s="2">
        <f t="shared" si="104"/>
        <v>0.08886026832</v>
      </c>
      <c r="R138" s="2"/>
      <c r="S138" s="2">
        <v>0.14675936966850728</v>
      </c>
      <c r="T138" s="2">
        <f t="shared" si="105"/>
        <v>18</v>
      </c>
      <c r="U138" s="2">
        <f t="shared" si="106"/>
        <v>0.7</v>
      </c>
      <c r="V138" s="2">
        <f t="shared" si="107"/>
        <v>0.5244005133</v>
      </c>
      <c r="W138" s="2">
        <f t="shared" si="108"/>
        <v>-0.1510499689</v>
      </c>
      <c r="X138" s="2"/>
      <c r="Y138" s="2">
        <v>0.36328734683626057</v>
      </c>
      <c r="Z138" s="2">
        <f t="shared" si="109"/>
        <v>18</v>
      </c>
      <c r="AA138" s="2">
        <f t="shared" si="110"/>
        <v>0.7</v>
      </c>
      <c r="AB138" s="2">
        <f t="shared" si="111"/>
        <v>0.5244005133</v>
      </c>
      <c r="AC138" s="2">
        <f t="shared" si="112"/>
        <v>0.07090323846</v>
      </c>
      <c r="AD138" s="2"/>
      <c r="AE138" s="2">
        <v>0.44330171114460504</v>
      </c>
      <c r="AF138" s="2">
        <f t="shared" si="113"/>
        <v>18</v>
      </c>
      <c r="AG138" s="2">
        <f t="shared" si="114"/>
        <v>0.7</v>
      </c>
      <c r="AH138" s="2">
        <f t="shared" si="115"/>
        <v>0.5244005133</v>
      </c>
      <c r="AI138" s="2">
        <f t="shared" si="116"/>
        <v>0.1248541741</v>
      </c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</row>
    <row r="139" ht="13.5" customHeight="1">
      <c r="A139" s="2">
        <v>0.31584690039337293</v>
      </c>
      <c r="B139" s="2">
        <f t="shared" si="93"/>
        <v>19</v>
      </c>
      <c r="C139" s="2">
        <f t="shared" si="94"/>
        <v>0.74</v>
      </c>
      <c r="D139" s="2">
        <f t="shared" si="95"/>
        <v>0.6433454057</v>
      </c>
      <c r="E139" s="2">
        <f t="shared" si="96"/>
        <v>0.02814119577</v>
      </c>
      <c r="F139" s="2"/>
      <c r="G139" s="2">
        <v>0.05452860025083156</v>
      </c>
      <c r="H139" s="2">
        <f t="shared" si="97"/>
        <v>19</v>
      </c>
      <c r="I139" s="2">
        <f t="shared" si="98"/>
        <v>0.74</v>
      </c>
      <c r="J139" s="2">
        <f t="shared" si="99"/>
        <v>0.6433454057</v>
      </c>
      <c r="K139" s="2">
        <f t="shared" si="100"/>
        <v>-0.2231856815</v>
      </c>
      <c r="L139" s="2"/>
      <c r="M139" s="2">
        <v>0.39609189331925004</v>
      </c>
      <c r="N139" s="2">
        <f t="shared" si="101"/>
        <v>19</v>
      </c>
      <c r="O139" s="2">
        <f t="shared" si="102"/>
        <v>0.74</v>
      </c>
      <c r="P139" s="2">
        <f t="shared" si="103"/>
        <v>0.6433454057</v>
      </c>
      <c r="Q139" s="2">
        <f t="shared" si="104"/>
        <v>0.1583478452</v>
      </c>
      <c r="R139" s="2"/>
      <c r="S139" s="2">
        <v>0.17337817523410978</v>
      </c>
      <c r="T139" s="2">
        <f t="shared" si="105"/>
        <v>19</v>
      </c>
      <c r="U139" s="2">
        <f t="shared" si="106"/>
        <v>0.74</v>
      </c>
      <c r="V139" s="2">
        <f t="shared" si="107"/>
        <v>0.6433454057</v>
      </c>
      <c r="W139" s="2">
        <f t="shared" si="108"/>
        <v>-0.06646430375</v>
      </c>
      <c r="X139" s="2"/>
      <c r="Y139" s="2">
        <v>0.3723690354459858</v>
      </c>
      <c r="Z139" s="2">
        <f t="shared" si="109"/>
        <v>19</v>
      </c>
      <c r="AA139" s="2">
        <f t="shared" si="110"/>
        <v>0.74</v>
      </c>
      <c r="AB139" s="2">
        <f t="shared" si="111"/>
        <v>0.6433454057</v>
      </c>
      <c r="AC139" s="2">
        <f t="shared" si="112"/>
        <v>0.1010773227</v>
      </c>
      <c r="AD139" s="2"/>
      <c r="AE139" s="2">
        <v>0.49925112331502747</v>
      </c>
      <c r="AF139" s="2">
        <f t="shared" si="113"/>
        <v>19</v>
      </c>
      <c r="AG139" s="2">
        <f t="shared" si="114"/>
        <v>0.74</v>
      </c>
      <c r="AH139" s="2">
        <f t="shared" si="115"/>
        <v>0.6433454057</v>
      </c>
      <c r="AI139" s="2">
        <f t="shared" si="116"/>
        <v>0.2644698314</v>
      </c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</row>
    <row r="140" ht="13.5" customHeight="1">
      <c r="A140" s="2">
        <v>0.579924082665542</v>
      </c>
      <c r="B140" s="2">
        <f t="shared" si="93"/>
        <v>20</v>
      </c>
      <c r="C140" s="2">
        <f t="shared" si="94"/>
        <v>0.78</v>
      </c>
      <c r="D140" s="2">
        <f t="shared" si="95"/>
        <v>0.7721932134</v>
      </c>
      <c r="E140" s="2">
        <f t="shared" si="96"/>
        <v>0.8205099005</v>
      </c>
      <c r="F140" s="2"/>
      <c r="G140" s="2">
        <v>0.12429050834817915</v>
      </c>
      <c r="H140" s="2">
        <f t="shared" si="97"/>
        <v>20</v>
      </c>
      <c r="I140" s="2">
        <f t="shared" si="98"/>
        <v>0.78</v>
      </c>
      <c r="J140" s="2">
        <f t="shared" si="99"/>
        <v>0.7721932134</v>
      </c>
      <c r="K140" s="2">
        <f t="shared" si="100"/>
        <v>0.1444884777</v>
      </c>
      <c r="L140" s="2"/>
      <c r="M140" s="2">
        <v>0.4362288020066525</v>
      </c>
      <c r="N140" s="2">
        <f t="shared" si="101"/>
        <v>20</v>
      </c>
      <c r="O140" s="2">
        <f t="shared" si="102"/>
        <v>0.78</v>
      </c>
      <c r="P140" s="2">
        <f t="shared" si="103"/>
        <v>0.7721932134</v>
      </c>
      <c r="Q140" s="2">
        <f t="shared" si="104"/>
        <v>0.2803888305</v>
      </c>
      <c r="R140" s="2"/>
      <c r="S140" s="2">
        <v>0.29001118614575133</v>
      </c>
      <c r="T140" s="2">
        <f t="shared" si="105"/>
        <v>20</v>
      </c>
      <c r="U140" s="2">
        <f t="shared" si="106"/>
        <v>0.78</v>
      </c>
      <c r="V140" s="2">
        <f t="shared" si="107"/>
        <v>0.7721932134</v>
      </c>
      <c r="W140" s="2">
        <f t="shared" si="108"/>
        <v>0.3041564132</v>
      </c>
      <c r="X140" s="2"/>
      <c r="Y140" s="2">
        <v>0.48387507534019814</v>
      </c>
      <c r="Z140" s="2">
        <f t="shared" si="109"/>
        <v>20</v>
      </c>
      <c r="AA140" s="2">
        <f t="shared" si="110"/>
        <v>0.78</v>
      </c>
      <c r="AB140" s="2">
        <f t="shared" si="111"/>
        <v>0.7721932134</v>
      </c>
      <c r="AC140" s="2">
        <f t="shared" si="112"/>
        <v>0.4715582752</v>
      </c>
      <c r="AD140" s="2"/>
      <c r="AE140" s="2">
        <v>0.6601531555320834</v>
      </c>
      <c r="AF140" s="2">
        <f t="shared" si="113"/>
        <v>20</v>
      </c>
      <c r="AG140" s="2">
        <f t="shared" si="114"/>
        <v>0.78</v>
      </c>
      <c r="AH140" s="2">
        <f t="shared" si="115"/>
        <v>0.7721932134</v>
      </c>
      <c r="AI140" s="2">
        <f t="shared" si="116"/>
        <v>0.665983308</v>
      </c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</row>
    <row r="141" ht="13.5" customHeight="1">
      <c r="A141" s="2">
        <v>0.7334389485419234</v>
      </c>
      <c r="B141" s="2">
        <f t="shared" si="93"/>
        <v>21</v>
      </c>
      <c r="C141" s="2">
        <f t="shared" si="94"/>
        <v>0.82</v>
      </c>
      <c r="D141" s="2">
        <f t="shared" si="95"/>
        <v>0.9153650877</v>
      </c>
      <c r="E141" s="2">
        <f t="shared" si="96"/>
        <v>1.281134232</v>
      </c>
      <c r="F141" s="2"/>
      <c r="G141" s="2">
        <v>0.13180092787853226</v>
      </c>
      <c r="H141" s="2">
        <f t="shared" si="97"/>
        <v>21</v>
      </c>
      <c r="I141" s="2">
        <f t="shared" si="98"/>
        <v>0.82</v>
      </c>
      <c r="J141" s="2">
        <f t="shared" si="99"/>
        <v>0.9153650877</v>
      </c>
      <c r="K141" s="2">
        <f t="shared" si="100"/>
        <v>0.1840715003</v>
      </c>
      <c r="L141" s="2"/>
      <c r="M141" s="2">
        <v>0.4481231547870097</v>
      </c>
      <c r="N141" s="2">
        <f t="shared" si="101"/>
        <v>21</v>
      </c>
      <c r="O141" s="2">
        <f t="shared" si="102"/>
        <v>0.82</v>
      </c>
      <c r="P141" s="2">
        <f t="shared" si="103"/>
        <v>0.9153650877</v>
      </c>
      <c r="Q141" s="2">
        <f t="shared" si="104"/>
        <v>0.3165550072</v>
      </c>
      <c r="R141" s="2"/>
      <c r="S141" s="2">
        <v>0.35302096139375155</v>
      </c>
      <c r="T141" s="2">
        <f t="shared" si="105"/>
        <v>21</v>
      </c>
      <c r="U141" s="2">
        <f t="shared" si="106"/>
        <v>0.82</v>
      </c>
      <c r="V141" s="2">
        <f t="shared" si="107"/>
        <v>0.9153650877</v>
      </c>
      <c r="W141" s="2">
        <f t="shared" si="108"/>
        <v>0.504380414</v>
      </c>
      <c r="X141" s="2"/>
      <c r="Y141" s="2">
        <v>0.5608207661106834</v>
      </c>
      <c r="Z141" s="2">
        <f t="shared" si="109"/>
        <v>21</v>
      </c>
      <c r="AA141" s="2">
        <f t="shared" si="110"/>
        <v>0.82</v>
      </c>
      <c r="AB141" s="2">
        <f t="shared" si="111"/>
        <v>0.9153650877</v>
      </c>
      <c r="AC141" s="2">
        <f t="shared" si="112"/>
        <v>0.727211806</v>
      </c>
      <c r="AD141" s="2"/>
      <c r="AE141" s="2">
        <v>0.715451927133973</v>
      </c>
      <c r="AF141" s="2">
        <f t="shared" si="113"/>
        <v>21</v>
      </c>
      <c r="AG141" s="2">
        <f t="shared" si="114"/>
        <v>0.82</v>
      </c>
      <c r="AH141" s="2">
        <f t="shared" si="115"/>
        <v>0.9153650877</v>
      </c>
      <c r="AI141" s="2">
        <f t="shared" si="116"/>
        <v>0.8039753627</v>
      </c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</row>
    <row r="142" ht="13.5" customHeight="1">
      <c r="A142" s="2">
        <v>0.8028904054596547</v>
      </c>
      <c r="B142" s="2">
        <f t="shared" si="93"/>
        <v>22</v>
      </c>
      <c r="C142" s="2">
        <f t="shared" si="94"/>
        <v>0.86</v>
      </c>
      <c r="D142" s="2">
        <f t="shared" si="95"/>
        <v>1.080319342</v>
      </c>
      <c r="E142" s="2">
        <f t="shared" si="96"/>
        <v>1.489524674</v>
      </c>
      <c r="F142" s="2"/>
      <c r="G142" s="2">
        <v>0.20437359493153484</v>
      </c>
      <c r="H142" s="2">
        <f t="shared" si="97"/>
        <v>22</v>
      </c>
      <c r="I142" s="2">
        <f t="shared" si="98"/>
        <v>0.86</v>
      </c>
      <c r="J142" s="2">
        <f t="shared" si="99"/>
        <v>1.080319342</v>
      </c>
      <c r="K142" s="2">
        <f t="shared" si="100"/>
        <v>0.5665595238</v>
      </c>
      <c r="L142" s="2"/>
      <c r="M142" s="2">
        <v>0.8174943797261394</v>
      </c>
      <c r="N142" s="2">
        <f t="shared" si="101"/>
        <v>22</v>
      </c>
      <c r="O142" s="2">
        <f t="shared" si="102"/>
        <v>0.86</v>
      </c>
      <c r="P142" s="2">
        <f t="shared" si="103"/>
        <v>1.080319342</v>
      </c>
      <c r="Q142" s="2">
        <f t="shared" si="104"/>
        <v>1.439671603</v>
      </c>
      <c r="R142" s="2"/>
      <c r="S142" s="2">
        <v>0.44330171114460504</v>
      </c>
      <c r="T142" s="2">
        <f t="shared" si="105"/>
        <v>22</v>
      </c>
      <c r="U142" s="2">
        <f t="shared" si="106"/>
        <v>0.86</v>
      </c>
      <c r="V142" s="2">
        <f t="shared" si="107"/>
        <v>1.080319342</v>
      </c>
      <c r="W142" s="2">
        <f t="shared" si="108"/>
        <v>0.7912624548</v>
      </c>
      <c r="X142" s="2"/>
      <c r="Y142" s="2">
        <v>0.5883682689895858</v>
      </c>
      <c r="Z142" s="2">
        <f t="shared" si="109"/>
        <v>22</v>
      </c>
      <c r="AA142" s="2">
        <f t="shared" si="110"/>
        <v>0.86</v>
      </c>
      <c r="AB142" s="2">
        <f t="shared" si="111"/>
        <v>1.080319342</v>
      </c>
      <c r="AC142" s="2">
        <f t="shared" si="112"/>
        <v>0.8187389118</v>
      </c>
      <c r="AD142" s="2"/>
      <c r="AE142" s="2">
        <v>0.7676069852235655</v>
      </c>
      <c r="AF142" s="2">
        <f t="shared" si="113"/>
        <v>22</v>
      </c>
      <c r="AG142" s="2">
        <f t="shared" si="114"/>
        <v>0.86</v>
      </c>
      <c r="AH142" s="2">
        <f t="shared" si="115"/>
        <v>1.080319342</v>
      </c>
      <c r="AI142" s="2">
        <f t="shared" si="116"/>
        <v>0.9341226231</v>
      </c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</row>
    <row r="143" ht="13.5" customHeight="1">
      <c r="A143" s="2">
        <v>0.9242144177449169</v>
      </c>
      <c r="B143" s="2">
        <f t="shared" si="93"/>
        <v>23</v>
      </c>
      <c r="C143" s="2">
        <f t="shared" si="94"/>
        <v>0.9</v>
      </c>
      <c r="D143" s="2">
        <f t="shared" si="95"/>
        <v>1.281551564</v>
      </c>
      <c r="E143" s="2">
        <f t="shared" si="96"/>
        <v>1.853559725</v>
      </c>
      <c r="F143" s="2"/>
      <c r="G143" s="2">
        <v>0.39609189331925004</v>
      </c>
      <c r="H143" s="2">
        <f t="shared" si="97"/>
        <v>23</v>
      </c>
      <c r="I143" s="2">
        <f t="shared" si="98"/>
        <v>0.9</v>
      </c>
      <c r="J143" s="2">
        <f t="shared" si="99"/>
        <v>1.281551564</v>
      </c>
      <c r="K143" s="2">
        <f t="shared" si="100"/>
        <v>1.576994388</v>
      </c>
      <c r="L143" s="2"/>
      <c r="M143" s="2">
        <v>1.0036130068245686</v>
      </c>
      <c r="N143" s="2">
        <f t="shared" si="101"/>
        <v>23</v>
      </c>
      <c r="O143" s="2">
        <f t="shared" si="102"/>
        <v>0.9</v>
      </c>
      <c r="P143" s="2">
        <f t="shared" si="103"/>
        <v>1.281551564</v>
      </c>
      <c r="Q143" s="2">
        <f t="shared" si="104"/>
        <v>2.00558715</v>
      </c>
      <c r="R143" s="2"/>
      <c r="S143" s="2">
        <v>0.44777074138041323</v>
      </c>
      <c r="T143" s="2">
        <f t="shared" si="105"/>
        <v>23</v>
      </c>
      <c r="U143" s="2">
        <f t="shared" si="106"/>
        <v>0.9</v>
      </c>
      <c r="V143" s="2">
        <f t="shared" si="107"/>
        <v>1.281551564</v>
      </c>
      <c r="W143" s="2">
        <f t="shared" si="108"/>
        <v>0.8054635388</v>
      </c>
      <c r="X143" s="2"/>
      <c r="Y143" s="2">
        <v>1.0036130068245686</v>
      </c>
      <c r="Z143" s="2">
        <f t="shared" si="109"/>
        <v>23</v>
      </c>
      <c r="AA143" s="2">
        <f t="shared" si="110"/>
        <v>0.9</v>
      </c>
      <c r="AB143" s="2">
        <f t="shared" si="111"/>
        <v>1.281551564</v>
      </c>
      <c r="AC143" s="2">
        <f t="shared" si="112"/>
        <v>2.198397504</v>
      </c>
      <c r="AD143" s="2"/>
      <c r="AE143" s="2">
        <v>1.1186145751336123</v>
      </c>
      <c r="AF143" s="2">
        <f t="shared" si="113"/>
        <v>23</v>
      </c>
      <c r="AG143" s="2">
        <f t="shared" si="114"/>
        <v>0.9</v>
      </c>
      <c r="AH143" s="2">
        <f t="shared" si="115"/>
        <v>1.281551564</v>
      </c>
      <c r="AI143" s="2">
        <f t="shared" si="116"/>
        <v>1.81002379</v>
      </c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</row>
    <row r="144" ht="13.5" customHeight="1">
      <c r="A144" s="2">
        <v>0.9985022466300549</v>
      </c>
      <c r="B144" s="2">
        <f t="shared" si="93"/>
        <v>24</v>
      </c>
      <c r="C144" s="2">
        <f t="shared" si="94"/>
        <v>0.94</v>
      </c>
      <c r="D144" s="2">
        <f t="shared" si="95"/>
        <v>1.554773595</v>
      </c>
      <c r="E144" s="2">
        <f t="shared" si="96"/>
        <v>2.076461796</v>
      </c>
      <c r="F144" s="2"/>
      <c r="G144" s="2">
        <v>0.49925112331502747</v>
      </c>
      <c r="H144" s="2">
        <f t="shared" si="97"/>
        <v>24</v>
      </c>
      <c r="I144" s="2">
        <f t="shared" si="98"/>
        <v>0.94</v>
      </c>
      <c r="J144" s="2">
        <f t="shared" si="99"/>
        <v>1.554773595</v>
      </c>
      <c r="K144" s="2">
        <f t="shared" si="100"/>
        <v>2.120686271</v>
      </c>
      <c r="L144" s="2"/>
      <c r="M144" s="2">
        <v>1.063924106747052</v>
      </c>
      <c r="N144" s="2">
        <f t="shared" si="101"/>
        <v>24</v>
      </c>
      <c r="O144" s="2">
        <f t="shared" si="102"/>
        <v>0.94</v>
      </c>
      <c r="P144" s="2">
        <f t="shared" si="103"/>
        <v>1.554773595</v>
      </c>
      <c r="Q144" s="2">
        <f t="shared" si="104"/>
        <v>2.188970133</v>
      </c>
      <c r="R144" s="2"/>
      <c r="S144" s="2">
        <v>0.8028904054596547</v>
      </c>
      <c r="T144" s="2">
        <f t="shared" si="105"/>
        <v>24</v>
      </c>
      <c r="U144" s="2">
        <f t="shared" si="106"/>
        <v>0.94</v>
      </c>
      <c r="V144" s="2">
        <f t="shared" si="107"/>
        <v>1.554773595</v>
      </c>
      <c r="W144" s="2">
        <f t="shared" si="108"/>
        <v>1.933915111</v>
      </c>
      <c r="X144" s="2"/>
      <c r="Y144" s="2">
        <v>1.056384523966724</v>
      </c>
      <c r="Z144" s="2">
        <f t="shared" si="109"/>
        <v>24</v>
      </c>
      <c r="AA144" s="2">
        <f t="shared" si="110"/>
        <v>0.94</v>
      </c>
      <c r="AB144" s="2">
        <f t="shared" si="111"/>
        <v>1.554773595</v>
      </c>
      <c r="AC144" s="2">
        <f t="shared" si="112"/>
        <v>2.37373188</v>
      </c>
      <c r="AD144" s="2"/>
      <c r="AE144" s="2">
        <v>1.4050582095543958</v>
      </c>
      <c r="AF144" s="2">
        <f t="shared" si="113"/>
        <v>24</v>
      </c>
      <c r="AG144" s="2">
        <f t="shared" si="114"/>
        <v>0.94</v>
      </c>
      <c r="AH144" s="2">
        <f t="shared" si="115"/>
        <v>1.554773595</v>
      </c>
      <c r="AI144" s="2">
        <f t="shared" si="116"/>
        <v>2.524812645</v>
      </c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</row>
    <row r="145" ht="13.5" customHeight="1">
      <c r="A145" s="2">
        <v>1.1186145751336123</v>
      </c>
      <c r="B145" s="2">
        <f t="shared" si="93"/>
        <v>25</v>
      </c>
      <c r="C145" s="2">
        <f t="shared" si="94"/>
        <v>0.98</v>
      </c>
      <c r="D145" s="2">
        <f t="shared" si="95"/>
        <v>2.053748909</v>
      </c>
      <c r="E145" s="2">
        <f t="shared" si="96"/>
        <v>2.436861166</v>
      </c>
      <c r="F145" s="2"/>
      <c r="G145" s="2">
        <v>0.8028904054596547</v>
      </c>
      <c r="H145" s="2">
        <f t="shared" si="97"/>
        <v>25</v>
      </c>
      <c r="I145" s="2">
        <f t="shared" si="98"/>
        <v>0.98</v>
      </c>
      <c r="J145" s="2">
        <f t="shared" si="99"/>
        <v>2.053748909</v>
      </c>
      <c r="K145" s="2">
        <f t="shared" si="100"/>
        <v>3.720991091</v>
      </c>
      <c r="L145" s="2"/>
      <c r="M145" s="2">
        <v>1.2481278082875686</v>
      </c>
      <c r="N145" s="2">
        <f t="shared" si="101"/>
        <v>25</v>
      </c>
      <c r="O145" s="2">
        <f t="shared" si="102"/>
        <v>0.98</v>
      </c>
      <c r="P145" s="2">
        <f t="shared" si="103"/>
        <v>2.053748909</v>
      </c>
      <c r="Q145" s="2">
        <f t="shared" si="104"/>
        <v>2.749063124</v>
      </c>
      <c r="R145" s="2"/>
      <c r="S145" s="2">
        <v>1.4306151645207439</v>
      </c>
      <c r="T145" s="2">
        <f t="shared" si="105"/>
        <v>25</v>
      </c>
      <c r="U145" s="2">
        <f t="shared" si="106"/>
        <v>0.98</v>
      </c>
      <c r="V145" s="2">
        <f t="shared" si="107"/>
        <v>2.053748909</v>
      </c>
      <c r="W145" s="2">
        <f t="shared" si="108"/>
        <v>3.928614539</v>
      </c>
      <c r="X145" s="2"/>
      <c r="Y145" s="2">
        <v>1.1118278109722977</v>
      </c>
      <c r="Z145" s="2">
        <f t="shared" si="109"/>
        <v>25</v>
      </c>
      <c r="AA145" s="2">
        <f t="shared" si="110"/>
        <v>0.98</v>
      </c>
      <c r="AB145" s="2">
        <f t="shared" si="111"/>
        <v>2.053748909</v>
      </c>
      <c r="AC145" s="2">
        <f t="shared" si="112"/>
        <v>2.557943262</v>
      </c>
      <c r="AD145" s="2"/>
      <c r="AE145" s="2">
        <v>1.426126640045636</v>
      </c>
      <c r="AF145" s="2">
        <f t="shared" si="113"/>
        <v>25</v>
      </c>
      <c r="AG145" s="2">
        <f t="shared" si="114"/>
        <v>0.98</v>
      </c>
      <c r="AH145" s="2">
        <f t="shared" si="115"/>
        <v>2.053748909</v>
      </c>
      <c r="AI145" s="2">
        <f t="shared" si="116"/>
        <v>2.577386616</v>
      </c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</row>
    <row r="148" ht="13.5" customHeight="1">
      <c r="A148" s="1" t="s">
        <v>130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</row>
    <row r="150" ht="13.5" customHeight="1">
      <c r="A150" s="2"/>
      <c r="B150" s="2"/>
      <c r="C150" s="1" t="s">
        <v>7</v>
      </c>
      <c r="D150" s="1" t="s">
        <v>8</v>
      </c>
      <c r="E150" s="1" t="s">
        <v>9</v>
      </c>
      <c r="F150" s="1" t="s">
        <v>10</v>
      </c>
      <c r="G150" s="1" t="s">
        <v>11</v>
      </c>
      <c r="H150" s="1" t="s">
        <v>12</v>
      </c>
      <c r="I150" s="1" t="s">
        <v>13</v>
      </c>
      <c r="J150" s="1" t="s">
        <v>14</v>
      </c>
      <c r="K150" s="1" t="s">
        <v>15</v>
      </c>
      <c r="L150" s="1" t="s">
        <v>16</v>
      </c>
      <c r="M150" s="1" t="s">
        <v>17</v>
      </c>
      <c r="N150" s="1" t="s">
        <v>18</v>
      </c>
      <c r="O150" s="1" t="s">
        <v>19</v>
      </c>
      <c r="P150" s="1" t="s">
        <v>20</v>
      </c>
      <c r="Q150" s="1" t="s">
        <v>21</v>
      </c>
      <c r="R150" s="1" t="s">
        <v>22</v>
      </c>
      <c r="S150" s="1" t="s">
        <v>23</v>
      </c>
      <c r="T150" s="1" t="s">
        <v>24</v>
      </c>
      <c r="U150" s="1" t="s">
        <v>25</v>
      </c>
      <c r="V150" s="1" t="s">
        <v>26</v>
      </c>
      <c r="W150" s="1" t="s">
        <v>27</v>
      </c>
      <c r="X150" s="1" t="s">
        <v>28</v>
      </c>
      <c r="Y150" s="1" t="s">
        <v>29</v>
      </c>
      <c r="Z150" s="1" t="s">
        <v>30</v>
      </c>
      <c r="AA150" s="1" t="s">
        <v>31</v>
      </c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</row>
    <row r="151" ht="13.5" customHeight="1">
      <c r="A151" s="2"/>
      <c r="B151" s="2"/>
      <c r="C151" s="2">
        <v>4982.0</v>
      </c>
      <c r="D151" s="2">
        <v>24137.0</v>
      </c>
      <c r="E151" s="2">
        <v>4006.0</v>
      </c>
      <c r="F151" s="2">
        <v>3506.0</v>
      </c>
      <c r="G151" s="2">
        <v>7574.0</v>
      </c>
      <c r="H151" s="2">
        <v>18339.0</v>
      </c>
      <c r="I151" s="2">
        <v>11279.0</v>
      </c>
      <c r="J151" s="2">
        <v>37936.0</v>
      </c>
      <c r="K151" s="2">
        <v>15633.0</v>
      </c>
      <c r="L151" s="2">
        <v>9786.0</v>
      </c>
      <c r="M151" s="2">
        <v>118372.0</v>
      </c>
      <c r="N151" s="2">
        <v>104481.0</v>
      </c>
      <c r="O151" s="2">
        <v>42868.0</v>
      </c>
      <c r="P151" s="2">
        <v>34086.0</v>
      </c>
      <c r="Q151" s="2">
        <v>54511.0</v>
      </c>
      <c r="R151" s="2">
        <v>471196.0</v>
      </c>
      <c r="S151" s="2">
        <v>402336.0</v>
      </c>
      <c r="T151" s="2">
        <v>1015122.0</v>
      </c>
      <c r="U151" s="2">
        <v>113193.0</v>
      </c>
      <c r="V151" s="2">
        <v>222964.0</v>
      </c>
      <c r="W151" s="2">
        <v>7573.0</v>
      </c>
      <c r="X151" s="2">
        <v>117824.0</v>
      </c>
      <c r="Y151" s="2">
        <v>406547.0</v>
      </c>
      <c r="Z151" s="2">
        <v>322927.0</v>
      </c>
      <c r="AA151" s="2">
        <v>86671.0</v>
      </c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</row>
    <row r="153" ht="13.5" customHeight="1">
      <c r="A153" s="2" t="s">
        <v>131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</row>
    <row r="154" ht="13.5" customHeight="1">
      <c r="A154" s="1" t="s">
        <v>132</v>
      </c>
      <c r="B154" s="2"/>
      <c r="C154" s="1" t="s">
        <v>7</v>
      </c>
      <c r="D154" s="1" t="s">
        <v>8</v>
      </c>
      <c r="E154" s="1" t="s">
        <v>9</v>
      </c>
      <c r="F154" s="1" t="s">
        <v>10</v>
      </c>
      <c r="G154" s="1" t="s">
        <v>11</v>
      </c>
      <c r="H154" s="1" t="s">
        <v>12</v>
      </c>
      <c r="I154" s="1" t="s">
        <v>13</v>
      </c>
      <c r="J154" s="1" t="s">
        <v>14</v>
      </c>
      <c r="K154" s="1" t="s">
        <v>15</v>
      </c>
      <c r="L154" s="1" t="s">
        <v>16</v>
      </c>
      <c r="M154" s="1" t="s">
        <v>17</v>
      </c>
      <c r="N154" s="1" t="s">
        <v>18</v>
      </c>
      <c r="O154" s="1" t="s">
        <v>19</v>
      </c>
      <c r="P154" s="1" t="s">
        <v>20</v>
      </c>
      <c r="Q154" s="1" t="s">
        <v>21</v>
      </c>
      <c r="R154" s="1" t="s">
        <v>22</v>
      </c>
      <c r="S154" s="1" t="s">
        <v>23</v>
      </c>
      <c r="T154" s="1" t="s">
        <v>24</v>
      </c>
      <c r="U154" s="1" t="s">
        <v>25</v>
      </c>
      <c r="V154" s="1" t="s">
        <v>26</v>
      </c>
      <c r="W154" s="1" t="s">
        <v>27</v>
      </c>
      <c r="X154" s="1" t="s">
        <v>28</v>
      </c>
      <c r="Y154" s="1" t="s">
        <v>29</v>
      </c>
      <c r="Z154" s="1" t="s">
        <v>30</v>
      </c>
      <c r="AA154" s="1" t="s">
        <v>31</v>
      </c>
      <c r="AB154" s="2"/>
      <c r="AC154" s="1" t="s">
        <v>7</v>
      </c>
      <c r="AD154" s="1" t="s">
        <v>8</v>
      </c>
      <c r="AE154" s="1" t="s">
        <v>9</v>
      </c>
      <c r="AF154" s="1" t="s">
        <v>10</v>
      </c>
      <c r="AG154" s="1" t="s">
        <v>11</v>
      </c>
      <c r="AH154" s="1" t="s">
        <v>12</v>
      </c>
      <c r="AI154" s="1" t="s">
        <v>13</v>
      </c>
      <c r="AJ154" s="1" t="s">
        <v>14</v>
      </c>
      <c r="AK154" s="1" t="s">
        <v>15</v>
      </c>
      <c r="AL154" s="1" t="s">
        <v>16</v>
      </c>
      <c r="AM154" s="1" t="s">
        <v>17</v>
      </c>
      <c r="AN154" s="1" t="s">
        <v>18</v>
      </c>
      <c r="AO154" s="1" t="s">
        <v>19</v>
      </c>
      <c r="AP154" s="1" t="s">
        <v>20</v>
      </c>
      <c r="AQ154" s="1" t="s">
        <v>21</v>
      </c>
      <c r="AR154" s="1" t="s">
        <v>22</v>
      </c>
      <c r="AS154" s="1" t="s">
        <v>23</v>
      </c>
      <c r="AT154" s="1" t="s">
        <v>24</v>
      </c>
      <c r="AU154" s="1" t="s">
        <v>25</v>
      </c>
      <c r="AV154" s="1" t="s">
        <v>26</v>
      </c>
      <c r="AW154" s="1" t="s">
        <v>27</v>
      </c>
      <c r="AX154" s="1" t="s">
        <v>28</v>
      </c>
      <c r="AY154" s="1" t="s">
        <v>29</v>
      </c>
      <c r="AZ154" s="1" t="s">
        <v>30</v>
      </c>
      <c r="BA154" s="1" t="s">
        <v>31</v>
      </c>
      <c r="BB154" s="2"/>
      <c r="BC154" s="2" t="s">
        <v>34</v>
      </c>
      <c r="BD154" s="2" t="s">
        <v>35</v>
      </c>
      <c r="BE154" s="2"/>
      <c r="BF154" s="2" t="s">
        <v>36</v>
      </c>
      <c r="BG154" s="2" t="s">
        <v>37</v>
      </c>
      <c r="BH154" s="2" t="s">
        <v>38</v>
      </c>
      <c r="BI154" s="3" t="s">
        <v>133</v>
      </c>
      <c r="BJ154" s="2"/>
      <c r="BK154" s="2" t="s">
        <v>40</v>
      </c>
      <c r="BL154" s="2" t="s">
        <v>41</v>
      </c>
      <c r="BM154" s="2" t="s">
        <v>42</v>
      </c>
      <c r="BN154" s="2"/>
      <c r="BO154" s="2" t="s">
        <v>43</v>
      </c>
      <c r="BP154" s="2" t="s">
        <v>44</v>
      </c>
    </row>
    <row r="155" ht="13.5" customHeight="1">
      <c r="A155" s="2" t="s">
        <v>134</v>
      </c>
      <c r="B155" s="2"/>
      <c r="C155" s="2">
        <v>21.0</v>
      </c>
      <c r="D155" s="2">
        <v>8.0</v>
      </c>
      <c r="E155" s="2">
        <v>4.0</v>
      </c>
      <c r="F155" s="2">
        <v>0.0</v>
      </c>
      <c r="G155" s="2">
        <v>6.0</v>
      </c>
      <c r="H155" s="2">
        <v>11.0</v>
      </c>
      <c r="I155" s="2">
        <v>3.0</v>
      </c>
      <c r="J155" s="2">
        <v>19.0</v>
      </c>
      <c r="K155" s="2">
        <v>6.0</v>
      </c>
      <c r="L155" s="2">
        <v>6.0</v>
      </c>
      <c r="M155" s="2">
        <v>141.0</v>
      </c>
      <c r="N155" s="2">
        <v>35.0</v>
      </c>
      <c r="O155" s="2">
        <v>18.0</v>
      </c>
      <c r="P155" s="2">
        <v>19.0</v>
      </c>
      <c r="Q155" s="2">
        <v>27.0</v>
      </c>
      <c r="R155" s="2">
        <v>82.0</v>
      </c>
      <c r="S155" s="2">
        <v>96.0</v>
      </c>
      <c r="T155" s="2">
        <v>132.0</v>
      </c>
      <c r="U155" s="2">
        <v>10.0</v>
      </c>
      <c r="V155" s="2">
        <v>10.0</v>
      </c>
      <c r="W155" s="2">
        <v>0.0</v>
      </c>
      <c r="X155" s="2">
        <v>13.0</v>
      </c>
      <c r="Y155" s="2">
        <v>30.0</v>
      </c>
      <c r="Z155" s="2">
        <v>15.0</v>
      </c>
      <c r="AA155" s="2">
        <v>1.0</v>
      </c>
      <c r="AB155" s="2"/>
      <c r="AC155" s="4">
        <f t="shared" ref="AC155:BA155" si="117">C155*1000/C151</f>
        <v>4.215174629</v>
      </c>
      <c r="AD155" s="2">
        <f t="shared" si="117"/>
        <v>0.3314413556</v>
      </c>
      <c r="AE155" s="2">
        <f t="shared" si="117"/>
        <v>0.9985022466</v>
      </c>
      <c r="AF155" s="2">
        <f t="shared" si="117"/>
        <v>0</v>
      </c>
      <c r="AG155" s="2">
        <f t="shared" si="117"/>
        <v>0.7921837866</v>
      </c>
      <c r="AH155" s="2">
        <f t="shared" si="117"/>
        <v>0.5998146028</v>
      </c>
      <c r="AI155" s="2">
        <f t="shared" si="117"/>
        <v>0.2659810267</v>
      </c>
      <c r="AJ155" s="2">
        <f t="shared" si="117"/>
        <v>0.5008435259</v>
      </c>
      <c r="AK155" s="2">
        <f t="shared" si="117"/>
        <v>0.3838034926</v>
      </c>
      <c r="AL155" s="2">
        <f t="shared" si="117"/>
        <v>0.6131207848</v>
      </c>
      <c r="AM155" s="2">
        <f t="shared" si="117"/>
        <v>1.191160072</v>
      </c>
      <c r="AN155" s="2">
        <f t="shared" si="117"/>
        <v>0.3349891368</v>
      </c>
      <c r="AO155" s="2">
        <f t="shared" si="117"/>
        <v>0.4198936269</v>
      </c>
      <c r="AP155" s="2">
        <f t="shared" si="117"/>
        <v>0.5574136009</v>
      </c>
      <c r="AQ155" s="2">
        <f t="shared" si="117"/>
        <v>0.4953128726</v>
      </c>
      <c r="AR155" s="2">
        <f t="shared" si="117"/>
        <v>0.1740252464</v>
      </c>
      <c r="AS155" s="2">
        <f t="shared" si="117"/>
        <v>0.2386065378</v>
      </c>
      <c r="AT155" s="2">
        <f t="shared" si="117"/>
        <v>0.1300336314</v>
      </c>
      <c r="AU155" s="2">
        <f t="shared" si="117"/>
        <v>0.08834468563</v>
      </c>
      <c r="AV155" s="2">
        <f t="shared" si="117"/>
        <v>0.04485028973</v>
      </c>
      <c r="AW155" s="2">
        <f t="shared" si="117"/>
        <v>0</v>
      </c>
      <c r="AX155" s="2">
        <f t="shared" si="117"/>
        <v>0.1103340576</v>
      </c>
      <c r="AY155" s="2">
        <f t="shared" si="117"/>
        <v>0.07379220607</v>
      </c>
      <c r="AZ155" s="2">
        <f t="shared" si="117"/>
        <v>0.0464501265</v>
      </c>
      <c r="BA155" s="2">
        <f t="shared" si="117"/>
        <v>0.01153788464</v>
      </c>
      <c r="BB155" s="2"/>
      <c r="BC155" s="2">
        <f t="shared" ref="BC155:BC165" si="119">AVERAGE(AC155:BA155)</f>
        <v>0.504704377</v>
      </c>
      <c r="BD155" s="2">
        <f t="shared" ref="BD155:BD165" si="120">_xlfn.STDEV.P(AC155:BA155)</f>
        <v>0.8181889185</v>
      </c>
      <c r="BE155" s="2"/>
      <c r="BF155" s="5">
        <f t="shared" ref="BF155:BF161" si="121">_xlfn.SKEW.P(AC155:BA155)</f>
        <v>3.697959178</v>
      </c>
      <c r="BG155" s="2">
        <f t="shared" ref="BG155:BG161" si="122">KURT(AC155:BA155)</f>
        <v>17.52559558</v>
      </c>
      <c r="BH155" s="2"/>
      <c r="BI155" s="2"/>
      <c r="BJ155" s="2"/>
      <c r="BK155" s="2">
        <f t="shared" ref="BK155:BK165" si="123">QUARTILE(AC155:BA155,1)</f>
        <v>0.08834468563</v>
      </c>
      <c r="BL155" s="2">
        <f t="shared" ref="BL155:BL165" si="124">QUARTILE(AC155:BA155,3)</f>
        <v>0.5574136009</v>
      </c>
      <c r="BM155" s="2">
        <f t="shared" ref="BM155:BM165" si="125">BL155-BK155</f>
        <v>0.4690689153</v>
      </c>
      <c r="BN155" s="2"/>
      <c r="BO155" s="5">
        <f t="shared" ref="BO155:BO165" si="126">BL155+(1.5*BM155)</f>
        <v>1.261016974</v>
      </c>
      <c r="BP155" s="2">
        <f t="shared" ref="BP155:BP160" si="127">BK156-(1.5*BM156)</f>
        <v>-0.368288992</v>
      </c>
    </row>
    <row r="156" ht="13.5" customHeight="1">
      <c r="A156" s="2" t="s">
        <v>135</v>
      </c>
      <c r="B156" s="2"/>
      <c r="C156" s="2">
        <v>17.0</v>
      </c>
      <c r="D156" s="2">
        <v>8.0</v>
      </c>
      <c r="E156" s="2">
        <v>1.0</v>
      </c>
      <c r="F156" s="2">
        <v>0.0</v>
      </c>
      <c r="G156" s="2">
        <v>0.0</v>
      </c>
      <c r="H156" s="2">
        <v>1.0</v>
      </c>
      <c r="I156" s="2">
        <v>1.0</v>
      </c>
      <c r="J156" s="2">
        <v>4.0</v>
      </c>
      <c r="K156" s="2">
        <v>0.0</v>
      </c>
      <c r="L156" s="2">
        <v>2.0</v>
      </c>
      <c r="M156" s="2">
        <v>0.0</v>
      </c>
      <c r="N156" s="2">
        <v>10.0</v>
      </c>
      <c r="O156" s="2">
        <v>13.0</v>
      </c>
      <c r="P156" s="2">
        <v>21.0</v>
      </c>
      <c r="Q156" s="2">
        <v>27.0</v>
      </c>
      <c r="R156" s="2">
        <v>32.0</v>
      </c>
      <c r="S156" s="2">
        <v>3.0</v>
      </c>
      <c r="T156" s="2">
        <v>15.0</v>
      </c>
      <c r="U156" s="2">
        <v>0.0</v>
      </c>
      <c r="V156" s="2">
        <v>25.0</v>
      </c>
      <c r="W156" s="2">
        <v>0.0</v>
      </c>
      <c r="X156" s="2">
        <v>1.0</v>
      </c>
      <c r="Y156" s="2">
        <v>1.0</v>
      </c>
      <c r="Z156" s="2">
        <v>1061.0</v>
      </c>
      <c r="AA156" s="2">
        <v>1.0</v>
      </c>
      <c r="AB156" s="2"/>
      <c r="AC156" s="4">
        <f t="shared" ref="AC156:BA156" si="118">C156*1000/C151</f>
        <v>3.412284223</v>
      </c>
      <c r="AD156" s="2">
        <f t="shared" si="118"/>
        <v>0.3314413556</v>
      </c>
      <c r="AE156" s="2">
        <f t="shared" si="118"/>
        <v>0.2496255617</v>
      </c>
      <c r="AF156" s="2">
        <f t="shared" si="118"/>
        <v>0</v>
      </c>
      <c r="AG156" s="2">
        <f t="shared" si="118"/>
        <v>0</v>
      </c>
      <c r="AH156" s="2">
        <f t="shared" si="118"/>
        <v>0.05452860025</v>
      </c>
      <c r="AI156" s="2">
        <f t="shared" si="118"/>
        <v>0.08866034223</v>
      </c>
      <c r="AJ156" s="2">
        <f t="shared" si="118"/>
        <v>0.1054407423</v>
      </c>
      <c r="AK156" s="2">
        <f t="shared" si="118"/>
        <v>0</v>
      </c>
      <c r="AL156" s="2">
        <f t="shared" si="118"/>
        <v>0.2043735949</v>
      </c>
      <c r="AM156" s="2">
        <f t="shared" si="118"/>
        <v>0</v>
      </c>
      <c r="AN156" s="2">
        <f t="shared" si="118"/>
        <v>0.09571118194</v>
      </c>
      <c r="AO156" s="2">
        <f t="shared" si="118"/>
        <v>0.3032565084</v>
      </c>
      <c r="AP156" s="2">
        <f t="shared" si="118"/>
        <v>0.6160887168</v>
      </c>
      <c r="AQ156" s="2">
        <f t="shared" si="118"/>
        <v>0.4953128726</v>
      </c>
      <c r="AR156" s="2">
        <f t="shared" si="118"/>
        <v>0.06791229128</v>
      </c>
      <c r="AS156" s="2">
        <f t="shared" si="118"/>
        <v>0.007456454307</v>
      </c>
      <c r="AT156" s="2">
        <f t="shared" si="118"/>
        <v>0.01477654903</v>
      </c>
      <c r="AU156" s="2">
        <f t="shared" si="118"/>
        <v>0</v>
      </c>
      <c r="AV156" s="2">
        <f t="shared" si="118"/>
        <v>0.1121257243</v>
      </c>
      <c r="AW156" s="2">
        <f t="shared" si="118"/>
        <v>0</v>
      </c>
      <c r="AX156" s="2">
        <f t="shared" si="118"/>
        <v>0.008487235198</v>
      </c>
      <c r="AY156" s="2">
        <f t="shared" si="118"/>
        <v>0.002459740202</v>
      </c>
      <c r="AZ156" s="4">
        <f t="shared" si="118"/>
        <v>3.285572281</v>
      </c>
      <c r="BA156" s="2">
        <f t="shared" si="118"/>
        <v>0.01153788464</v>
      </c>
      <c r="BB156" s="2"/>
      <c r="BC156" s="2">
        <f t="shared" si="119"/>
        <v>0.3786820744</v>
      </c>
      <c r="BD156" s="2">
        <f t="shared" si="120"/>
        <v>0.8906906832</v>
      </c>
      <c r="BE156" s="2"/>
      <c r="BF156" s="5">
        <f t="shared" si="121"/>
        <v>2.929960075</v>
      </c>
      <c r="BG156" s="2">
        <f t="shared" si="122"/>
        <v>8.839876036</v>
      </c>
      <c r="BH156" s="2"/>
      <c r="BI156" s="2"/>
      <c r="BJ156" s="2"/>
      <c r="BK156" s="2">
        <f t="shared" si="123"/>
        <v>0.002459740202</v>
      </c>
      <c r="BL156" s="2">
        <f t="shared" si="124"/>
        <v>0.2496255617</v>
      </c>
      <c r="BM156" s="2">
        <f t="shared" si="125"/>
        <v>0.2471658215</v>
      </c>
      <c r="BN156" s="2"/>
      <c r="BO156" s="5">
        <f t="shared" si="126"/>
        <v>0.6203742938</v>
      </c>
      <c r="BP156" s="2">
        <f t="shared" si="127"/>
        <v>-9.448584461</v>
      </c>
    </row>
    <row r="157" ht="13.5" customHeight="1">
      <c r="A157" s="2" t="s">
        <v>136</v>
      </c>
      <c r="B157" s="2"/>
      <c r="C157" s="2">
        <v>68.0</v>
      </c>
      <c r="D157" s="2">
        <v>427.0</v>
      </c>
      <c r="E157" s="2">
        <v>52.0</v>
      </c>
      <c r="F157" s="2">
        <v>48.0</v>
      </c>
      <c r="G157" s="2">
        <v>131.0</v>
      </c>
      <c r="H157" s="2">
        <v>51.0</v>
      </c>
      <c r="I157" s="2">
        <v>48.0</v>
      </c>
      <c r="J157" s="2">
        <v>288.0</v>
      </c>
      <c r="K157" s="2">
        <v>81.0</v>
      </c>
      <c r="L157" s="2">
        <v>107.0</v>
      </c>
      <c r="M157" s="2">
        <v>715.0</v>
      </c>
      <c r="N157" s="2">
        <v>430.0</v>
      </c>
      <c r="O157" s="2">
        <v>121.0</v>
      </c>
      <c r="P157" s="2">
        <v>446.0</v>
      </c>
      <c r="Q157" s="2">
        <v>161.0</v>
      </c>
      <c r="R157" s="2">
        <v>1913.0</v>
      </c>
      <c r="S157" s="2">
        <v>1977.0</v>
      </c>
      <c r="T157" s="2">
        <v>1899.0</v>
      </c>
      <c r="U157" s="2">
        <v>92.0</v>
      </c>
      <c r="V157" s="2">
        <v>144.0</v>
      </c>
      <c r="W157" s="2">
        <v>8.0</v>
      </c>
      <c r="X157" s="2">
        <v>444.0</v>
      </c>
      <c r="Y157" s="2">
        <v>565.0</v>
      </c>
      <c r="Z157" s="2">
        <v>90.0</v>
      </c>
      <c r="AA157" s="2">
        <v>259.0</v>
      </c>
      <c r="AB157" s="2"/>
      <c r="AC157" s="2">
        <f t="shared" ref="AC157:BA157" si="128">C157*1000/C151</f>
        <v>13.64913689</v>
      </c>
      <c r="AD157" s="2">
        <f t="shared" si="128"/>
        <v>17.69068235</v>
      </c>
      <c r="AE157" s="2">
        <f t="shared" si="128"/>
        <v>12.98052921</v>
      </c>
      <c r="AF157" s="2">
        <f t="shared" si="128"/>
        <v>13.69081574</v>
      </c>
      <c r="AG157" s="2">
        <f t="shared" si="128"/>
        <v>17.29601267</v>
      </c>
      <c r="AH157" s="2">
        <f t="shared" si="128"/>
        <v>2.780958613</v>
      </c>
      <c r="AI157" s="2">
        <f t="shared" si="128"/>
        <v>4.255696427</v>
      </c>
      <c r="AJ157" s="2">
        <f t="shared" si="128"/>
        <v>7.591733446</v>
      </c>
      <c r="AK157" s="2">
        <f t="shared" si="128"/>
        <v>5.18134715</v>
      </c>
      <c r="AL157" s="2">
        <f t="shared" si="128"/>
        <v>10.93398733</v>
      </c>
      <c r="AM157" s="2">
        <f t="shared" si="128"/>
        <v>6.040279796</v>
      </c>
      <c r="AN157" s="2">
        <f t="shared" si="128"/>
        <v>4.115580823</v>
      </c>
      <c r="AO157" s="2">
        <f t="shared" si="128"/>
        <v>2.82261827</v>
      </c>
      <c r="AP157" s="2">
        <f t="shared" si="128"/>
        <v>13.08455084</v>
      </c>
      <c r="AQ157" s="2">
        <f t="shared" si="128"/>
        <v>2.953532315</v>
      </c>
      <c r="AR157" s="2">
        <f t="shared" si="128"/>
        <v>4.059881663</v>
      </c>
      <c r="AS157" s="2">
        <f t="shared" si="128"/>
        <v>4.913803388</v>
      </c>
      <c r="AT157" s="2">
        <f t="shared" si="128"/>
        <v>1.870711107</v>
      </c>
      <c r="AU157" s="2">
        <f t="shared" si="128"/>
        <v>0.8127711078</v>
      </c>
      <c r="AV157" s="2">
        <f t="shared" si="128"/>
        <v>0.6458441722</v>
      </c>
      <c r="AW157" s="2">
        <f t="shared" si="128"/>
        <v>1.056384524</v>
      </c>
      <c r="AX157" s="2">
        <f t="shared" si="128"/>
        <v>3.768332428</v>
      </c>
      <c r="AY157" s="2">
        <f t="shared" si="128"/>
        <v>1.389753214</v>
      </c>
      <c r="AZ157" s="2">
        <f t="shared" si="128"/>
        <v>0.278700759</v>
      </c>
      <c r="BA157" s="2">
        <f t="shared" si="128"/>
        <v>2.988312123</v>
      </c>
      <c r="BB157" s="2"/>
      <c r="BC157" s="2">
        <f t="shared" si="119"/>
        <v>6.274078255</v>
      </c>
      <c r="BD157" s="2">
        <f t="shared" si="120"/>
        <v>5.340036066</v>
      </c>
      <c r="BE157" s="2"/>
      <c r="BF157" s="5">
        <f t="shared" si="121"/>
        <v>0.8542277178</v>
      </c>
      <c r="BG157" s="2">
        <f t="shared" si="122"/>
        <v>-0.5101397033</v>
      </c>
      <c r="BH157" s="2"/>
      <c r="BI157" s="2"/>
      <c r="BJ157" s="2"/>
      <c r="BK157" s="2">
        <f t="shared" si="123"/>
        <v>2.780958613</v>
      </c>
      <c r="BL157" s="2">
        <f t="shared" si="124"/>
        <v>10.93398733</v>
      </c>
      <c r="BM157" s="2">
        <f t="shared" si="125"/>
        <v>8.153028716</v>
      </c>
      <c r="BN157" s="2"/>
      <c r="BO157" s="2">
        <f t="shared" si="126"/>
        <v>23.1635304</v>
      </c>
      <c r="BP157" s="2">
        <f t="shared" si="127"/>
        <v>-8.141636464</v>
      </c>
    </row>
    <row r="158" ht="13.5" customHeight="1">
      <c r="A158" s="2" t="s">
        <v>137</v>
      </c>
      <c r="B158" s="2"/>
      <c r="C158" s="2">
        <v>16.0</v>
      </c>
      <c r="D158" s="2">
        <v>187.0</v>
      </c>
      <c r="E158" s="2">
        <v>42.0</v>
      </c>
      <c r="F158" s="2">
        <v>22.0</v>
      </c>
      <c r="G158" s="2">
        <v>43.0</v>
      </c>
      <c r="H158" s="2">
        <v>80.0</v>
      </c>
      <c r="I158" s="2">
        <v>18.0</v>
      </c>
      <c r="J158" s="2">
        <v>209.0</v>
      </c>
      <c r="K158" s="2">
        <v>53.0</v>
      </c>
      <c r="L158" s="2">
        <v>66.0</v>
      </c>
      <c r="M158" s="2">
        <v>120.0</v>
      </c>
      <c r="N158" s="2">
        <v>333.0</v>
      </c>
      <c r="O158" s="2">
        <v>55.0</v>
      </c>
      <c r="P158" s="2">
        <v>765.0</v>
      </c>
      <c r="Q158" s="2">
        <v>417.0</v>
      </c>
      <c r="R158" s="2">
        <v>40.0</v>
      </c>
      <c r="S158" s="2">
        <v>9.0</v>
      </c>
      <c r="T158" s="2">
        <v>152.0</v>
      </c>
      <c r="U158" s="2">
        <v>4.0</v>
      </c>
      <c r="V158" s="2">
        <v>23.0</v>
      </c>
      <c r="W158" s="2">
        <v>1.0</v>
      </c>
      <c r="X158" s="2">
        <v>34.0</v>
      </c>
      <c r="Y158" s="2">
        <v>176.0</v>
      </c>
      <c r="Z158" s="2">
        <v>29.0</v>
      </c>
      <c r="AA158" s="2">
        <v>47.0</v>
      </c>
      <c r="AB158" s="2"/>
      <c r="AC158" s="2">
        <f t="shared" ref="AC158:BA158" si="129">C158*1000/C151</f>
        <v>3.211561622</v>
      </c>
      <c r="AD158" s="2">
        <f t="shared" si="129"/>
        <v>7.747441687</v>
      </c>
      <c r="AE158" s="2">
        <f t="shared" si="129"/>
        <v>10.48427359</v>
      </c>
      <c r="AF158" s="2">
        <f t="shared" si="129"/>
        <v>6.274957216</v>
      </c>
      <c r="AG158" s="2">
        <f t="shared" si="129"/>
        <v>5.677317138</v>
      </c>
      <c r="AH158" s="2">
        <f t="shared" si="129"/>
        <v>4.36228802</v>
      </c>
      <c r="AI158" s="2">
        <f t="shared" si="129"/>
        <v>1.59588616</v>
      </c>
      <c r="AJ158" s="2">
        <f t="shared" si="129"/>
        <v>5.509278785</v>
      </c>
      <c r="AK158" s="2">
        <f t="shared" si="129"/>
        <v>3.390264185</v>
      </c>
      <c r="AL158" s="2">
        <f t="shared" si="129"/>
        <v>6.744328633</v>
      </c>
      <c r="AM158" s="2">
        <f t="shared" si="129"/>
        <v>1.013753252</v>
      </c>
      <c r="AN158" s="2">
        <f t="shared" si="129"/>
        <v>3.187182359</v>
      </c>
      <c r="AO158" s="2">
        <f t="shared" si="129"/>
        <v>1.283008305</v>
      </c>
      <c r="AP158" s="2">
        <f t="shared" si="129"/>
        <v>22.44323183</v>
      </c>
      <c r="AQ158" s="2">
        <f t="shared" si="129"/>
        <v>7.649832144</v>
      </c>
      <c r="AR158" s="2">
        <f t="shared" si="129"/>
        <v>0.08489036409</v>
      </c>
      <c r="AS158" s="2">
        <f t="shared" si="129"/>
        <v>0.02236936292</v>
      </c>
      <c r="AT158" s="2">
        <f t="shared" si="129"/>
        <v>0.1497356968</v>
      </c>
      <c r="AU158" s="2">
        <f t="shared" si="129"/>
        <v>0.03533787425</v>
      </c>
      <c r="AV158" s="2">
        <f t="shared" si="129"/>
        <v>0.1031556664</v>
      </c>
      <c r="AW158" s="2">
        <f t="shared" si="129"/>
        <v>0.1320480655</v>
      </c>
      <c r="AX158" s="2">
        <f t="shared" si="129"/>
        <v>0.2885659967</v>
      </c>
      <c r="AY158" s="2">
        <f t="shared" si="129"/>
        <v>0.4329142756</v>
      </c>
      <c r="AZ158" s="2">
        <f t="shared" si="129"/>
        <v>0.0898035779</v>
      </c>
      <c r="BA158" s="2">
        <f t="shared" si="129"/>
        <v>0.5422805783</v>
      </c>
      <c r="BB158" s="2"/>
      <c r="BC158" s="2">
        <f t="shared" si="119"/>
        <v>3.698228255</v>
      </c>
      <c r="BD158" s="2">
        <f t="shared" si="120"/>
        <v>4.876609084</v>
      </c>
      <c r="BE158" s="2"/>
      <c r="BF158" s="2">
        <f t="shared" si="121"/>
        <v>2.279207271</v>
      </c>
      <c r="BG158" s="2">
        <f t="shared" si="122"/>
        <v>7.740392428</v>
      </c>
      <c r="BH158" s="2"/>
      <c r="BI158" s="2"/>
      <c r="BJ158" s="2"/>
      <c r="BK158" s="2">
        <f t="shared" si="123"/>
        <v>0.1497356968</v>
      </c>
      <c r="BL158" s="2">
        <f t="shared" si="124"/>
        <v>5.677317138</v>
      </c>
      <c r="BM158" s="2">
        <f t="shared" si="125"/>
        <v>5.527581441</v>
      </c>
      <c r="BN158" s="2"/>
      <c r="BO158" s="2">
        <f t="shared" si="126"/>
        <v>13.9686893</v>
      </c>
      <c r="BP158" s="2">
        <f t="shared" si="127"/>
        <v>-1.552420621</v>
      </c>
    </row>
    <row r="159" ht="13.5" customHeight="1">
      <c r="A159" s="2" t="s">
        <v>138</v>
      </c>
      <c r="B159" s="2"/>
      <c r="C159" s="2">
        <v>10.0</v>
      </c>
      <c r="D159" s="2">
        <v>6.0</v>
      </c>
      <c r="E159" s="2">
        <v>1.0</v>
      </c>
      <c r="F159" s="2">
        <v>8.0</v>
      </c>
      <c r="G159" s="2">
        <v>2.0</v>
      </c>
      <c r="H159" s="2">
        <v>10.0</v>
      </c>
      <c r="I159" s="2">
        <v>13.0</v>
      </c>
      <c r="J159" s="2">
        <v>57.0</v>
      </c>
      <c r="K159" s="2">
        <v>5.0</v>
      </c>
      <c r="L159" s="2">
        <v>10.0</v>
      </c>
      <c r="M159" s="2">
        <v>177.0</v>
      </c>
      <c r="N159" s="2">
        <v>512.0</v>
      </c>
      <c r="O159" s="2">
        <v>26.0</v>
      </c>
      <c r="P159" s="2">
        <v>51.0</v>
      </c>
      <c r="Q159" s="2">
        <v>79.0</v>
      </c>
      <c r="R159" s="2">
        <v>189.0</v>
      </c>
      <c r="S159" s="2">
        <v>152.0</v>
      </c>
      <c r="T159" s="2">
        <v>211.0</v>
      </c>
      <c r="U159" s="2">
        <v>2.0</v>
      </c>
      <c r="V159" s="2">
        <v>9.0</v>
      </c>
      <c r="W159" s="2">
        <v>1.0</v>
      </c>
      <c r="X159" s="2">
        <v>23.0</v>
      </c>
      <c r="Y159" s="2">
        <v>104.0</v>
      </c>
      <c r="Z159" s="2">
        <v>15.0</v>
      </c>
      <c r="AA159" s="2">
        <v>23.0</v>
      </c>
      <c r="AB159" s="2"/>
      <c r="AC159" s="2">
        <f t="shared" ref="AC159:BA159" si="130">C159*1000/C151</f>
        <v>2.007226014</v>
      </c>
      <c r="AD159" s="2">
        <f t="shared" si="130"/>
        <v>0.2485810167</v>
      </c>
      <c r="AE159" s="2">
        <f t="shared" si="130"/>
        <v>0.2496255617</v>
      </c>
      <c r="AF159" s="2">
        <f t="shared" si="130"/>
        <v>2.281802624</v>
      </c>
      <c r="AG159" s="2">
        <f t="shared" si="130"/>
        <v>0.2640612622</v>
      </c>
      <c r="AH159" s="2">
        <f t="shared" si="130"/>
        <v>0.5452860025</v>
      </c>
      <c r="AI159" s="2">
        <f t="shared" si="130"/>
        <v>1.152584449</v>
      </c>
      <c r="AJ159" s="2">
        <f t="shared" si="130"/>
        <v>1.502530578</v>
      </c>
      <c r="AK159" s="2">
        <f t="shared" si="130"/>
        <v>0.3198362438</v>
      </c>
      <c r="AL159" s="2">
        <f t="shared" si="130"/>
        <v>1.021867975</v>
      </c>
      <c r="AM159" s="2">
        <f t="shared" si="130"/>
        <v>1.495286047</v>
      </c>
      <c r="AN159" s="2">
        <f t="shared" si="130"/>
        <v>4.900412515</v>
      </c>
      <c r="AO159" s="2">
        <f t="shared" si="130"/>
        <v>0.6065130167</v>
      </c>
      <c r="AP159" s="2">
        <f t="shared" si="130"/>
        <v>1.496215455</v>
      </c>
      <c r="AQ159" s="2">
        <f t="shared" si="130"/>
        <v>1.449248775</v>
      </c>
      <c r="AR159" s="2">
        <f t="shared" si="130"/>
        <v>0.4011069703</v>
      </c>
      <c r="AS159" s="2">
        <f t="shared" si="130"/>
        <v>0.3777936849</v>
      </c>
      <c r="AT159" s="2">
        <f t="shared" si="130"/>
        <v>0.2078567896</v>
      </c>
      <c r="AU159" s="2">
        <f t="shared" si="130"/>
        <v>0.01766893713</v>
      </c>
      <c r="AV159" s="2">
        <f t="shared" si="130"/>
        <v>0.04036526076</v>
      </c>
      <c r="AW159" s="2">
        <f t="shared" si="130"/>
        <v>0.1320480655</v>
      </c>
      <c r="AX159" s="2">
        <f t="shared" si="130"/>
        <v>0.1952064096</v>
      </c>
      <c r="AY159" s="2">
        <f t="shared" si="130"/>
        <v>0.255812981</v>
      </c>
      <c r="AZ159" s="2">
        <f t="shared" si="130"/>
        <v>0.0464501265</v>
      </c>
      <c r="BA159" s="2">
        <f t="shared" si="130"/>
        <v>0.2653713468</v>
      </c>
      <c r="BB159" s="2"/>
      <c r="BC159" s="2">
        <f t="shared" si="119"/>
        <v>0.8592303243</v>
      </c>
      <c r="BD159" s="2">
        <f t="shared" si="120"/>
        <v>1.048837006</v>
      </c>
      <c r="BE159" s="2"/>
      <c r="BF159" s="2">
        <f t="shared" si="121"/>
        <v>2.33195536</v>
      </c>
      <c r="BG159" s="2">
        <f t="shared" si="122"/>
        <v>7.838118449</v>
      </c>
      <c r="BH159" s="2"/>
      <c r="BI159" s="2"/>
      <c r="BJ159" s="2"/>
      <c r="BK159" s="2">
        <f t="shared" si="123"/>
        <v>0.2485810167</v>
      </c>
      <c r="BL159" s="2">
        <f t="shared" si="124"/>
        <v>1.449248775</v>
      </c>
      <c r="BM159" s="2">
        <f t="shared" si="125"/>
        <v>1.200667759</v>
      </c>
      <c r="BN159" s="2"/>
      <c r="BO159" s="2">
        <f t="shared" si="126"/>
        <v>3.250250414</v>
      </c>
      <c r="BP159" s="2">
        <f t="shared" si="127"/>
        <v>-0.3961441965</v>
      </c>
    </row>
    <row r="160" ht="13.5" customHeight="1">
      <c r="A160" s="2" t="s">
        <v>139</v>
      </c>
      <c r="B160" s="2"/>
      <c r="C160" s="2">
        <v>14.0</v>
      </c>
      <c r="D160" s="2">
        <v>20.0</v>
      </c>
      <c r="E160" s="2">
        <v>4.0</v>
      </c>
      <c r="F160" s="2">
        <v>2.0</v>
      </c>
      <c r="G160" s="2">
        <v>3.0</v>
      </c>
      <c r="H160" s="2">
        <v>0.0</v>
      </c>
      <c r="I160" s="2">
        <v>0.0</v>
      </c>
      <c r="J160" s="2">
        <v>9.0</v>
      </c>
      <c r="K160" s="2">
        <v>0.0</v>
      </c>
      <c r="L160" s="2">
        <v>4.0</v>
      </c>
      <c r="M160" s="2">
        <v>0.0</v>
      </c>
      <c r="N160" s="2">
        <v>0.0</v>
      </c>
      <c r="O160" s="2">
        <v>2.0</v>
      </c>
      <c r="P160" s="2">
        <v>1.0</v>
      </c>
      <c r="Q160" s="2">
        <v>0.0</v>
      </c>
      <c r="R160" s="2">
        <v>9.0</v>
      </c>
      <c r="S160" s="2">
        <v>0.0</v>
      </c>
      <c r="T160" s="2">
        <v>8.0</v>
      </c>
      <c r="U160" s="2">
        <v>0.0</v>
      </c>
      <c r="V160" s="2">
        <v>5.0</v>
      </c>
      <c r="W160" s="2">
        <v>2.0</v>
      </c>
      <c r="X160" s="2">
        <v>1.0</v>
      </c>
      <c r="Y160" s="2">
        <v>0.0</v>
      </c>
      <c r="Z160" s="2">
        <v>0.0</v>
      </c>
      <c r="AA160" s="2">
        <v>18.0</v>
      </c>
      <c r="AB160" s="2"/>
      <c r="AC160" s="4">
        <f t="shared" ref="AC160:BA160" si="131">C160*1000/C151</f>
        <v>2.810116419</v>
      </c>
      <c r="AD160" s="4">
        <f t="shared" si="131"/>
        <v>0.828603389</v>
      </c>
      <c r="AE160" s="4">
        <f t="shared" si="131"/>
        <v>0.9985022466</v>
      </c>
      <c r="AF160" s="2">
        <f t="shared" si="131"/>
        <v>0.570450656</v>
      </c>
      <c r="AG160" s="2">
        <f t="shared" si="131"/>
        <v>0.3960918933</v>
      </c>
      <c r="AH160" s="2">
        <f t="shared" si="131"/>
        <v>0</v>
      </c>
      <c r="AI160" s="2">
        <f t="shared" si="131"/>
        <v>0</v>
      </c>
      <c r="AJ160" s="2">
        <f t="shared" si="131"/>
        <v>0.2372416702</v>
      </c>
      <c r="AK160" s="2">
        <f t="shared" si="131"/>
        <v>0</v>
      </c>
      <c r="AL160" s="2">
        <f t="shared" si="131"/>
        <v>0.4087471899</v>
      </c>
      <c r="AM160" s="2">
        <f t="shared" si="131"/>
        <v>0</v>
      </c>
      <c r="AN160" s="2">
        <f t="shared" si="131"/>
        <v>0</v>
      </c>
      <c r="AO160" s="2">
        <f t="shared" si="131"/>
        <v>0.04665484744</v>
      </c>
      <c r="AP160" s="2">
        <f t="shared" si="131"/>
        <v>0.02933755794</v>
      </c>
      <c r="AQ160" s="2">
        <f t="shared" si="131"/>
        <v>0</v>
      </c>
      <c r="AR160" s="2">
        <f t="shared" si="131"/>
        <v>0.01910033192</v>
      </c>
      <c r="AS160" s="2">
        <f t="shared" si="131"/>
        <v>0</v>
      </c>
      <c r="AT160" s="2">
        <f t="shared" si="131"/>
        <v>0.007880826147</v>
      </c>
      <c r="AU160" s="2">
        <f t="shared" si="131"/>
        <v>0</v>
      </c>
      <c r="AV160" s="2">
        <f t="shared" si="131"/>
        <v>0.02242514487</v>
      </c>
      <c r="AW160" s="2">
        <f t="shared" si="131"/>
        <v>0.264096131</v>
      </c>
      <c r="AX160" s="2">
        <f t="shared" si="131"/>
        <v>0.008487235198</v>
      </c>
      <c r="AY160" s="2">
        <f t="shared" si="131"/>
        <v>0</v>
      </c>
      <c r="AZ160" s="2">
        <f t="shared" si="131"/>
        <v>0</v>
      </c>
      <c r="BA160" s="2">
        <f t="shared" si="131"/>
        <v>0.2076819236</v>
      </c>
      <c r="BB160" s="2"/>
      <c r="BC160" s="2">
        <f t="shared" si="119"/>
        <v>0.2742166985</v>
      </c>
      <c r="BD160" s="2">
        <f t="shared" si="120"/>
        <v>0.5838853668</v>
      </c>
      <c r="BE160" s="2"/>
      <c r="BF160" s="5">
        <f t="shared" si="121"/>
        <v>3.332708763</v>
      </c>
      <c r="BG160" s="2">
        <f t="shared" si="122"/>
        <v>14.33120118</v>
      </c>
      <c r="BH160" s="2"/>
      <c r="BI160" s="2"/>
      <c r="BJ160" s="2"/>
      <c r="BK160" s="2">
        <f t="shared" si="123"/>
        <v>0</v>
      </c>
      <c r="BL160" s="2">
        <f t="shared" si="124"/>
        <v>0.264096131</v>
      </c>
      <c r="BM160" s="2">
        <f t="shared" si="125"/>
        <v>0.264096131</v>
      </c>
      <c r="BN160" s="2"/>
      <c r="BO160" s="5">
        <f t="shared" si="126"/>
        <v>0.6602403275</v>
      </c>
      <c r="BP160" s="2">
        <f t="shared" si="127"/>
        <v>-0.2950963281</v>
      </c>
    </row>
    <row r="161" ht="13.5" customHeight="1">
      <c r="A161" s="2" t="s">
        <v>140</v>
      </c>
      <c r="B161" s="2"/>
      <c r="C161" s="2">
        <v>14.0</v>
      </c>
      <c r="D161" s="2">
        <v>0.0</v>
      </c>
      <c r="E161" s="2">
        <v>0.0</v>
      </c>
      <c r="F161" s="2">
        <v>0.0</v>
      </c>
      <c r="G161" s="2">
        <v>0.0</v>
      </c>
      <c r="H161" s="2">
        <v>3.0</v>
      </c>
      <c r="I161" s="2">
        <v>2.0</v>
      </c>
      <c r="J161" s="2">
        <v>7.0</v>
      </c>
      <c r="K161" s="2">
        <v>1.0</v>
      </c>
      <c r="L161" s="2">
        <v>3.0</v>
      </c>
      <c r="M161" s="2">
        <v>182.0</v>
      </c>
      <c r="N161" s="2">
        <v>99.0</v>
      </c>
      <c r="O161" s="2">
        <v>43.0</v>
      </c>
      <c r="P161" s="2">
        <v>5.0</v>
      </c>
      <c r="Q161" s="2">
        <v>5.0</v>
      </c>
      <c r="R161" s="2">
        <v>301.0</v>
      </c>
      <c r="S161" s="2">
        <v>91.0</v>
      </c>
      <c r="T161" s="2">
        <v>203.0</v>
      </c>
      <c r="U161" s="2">
        <v>2.0</v>
      </c>
      <c r="V161" s="2">
        <v>22.0</v>
      </c>
      <c r="W161" s="2">
        <v>0.0</v>
      </c>
      <c r="X161" s="2">
        <v>10.0</v>
      </c>
      <c r="Y161" s="2">
        <v>23.0</v>
      </c>
      <c r="Z161" s="2">
        <v>27.0</v>
      </c>
      <c r="AA161" s="2">
        <v>1.0</v>
      </c>
      <c r="AB161" s="2"/>
      <c r="AC161" s="4">
        <f t="shared" ref="AC161:BA161" si="132">C161*1000/C151</f>
        <v>2.810116419</v>
      </c>
      <c r="AD161" s="2">
        <f t="shared" si="132"/>
        <v>0</v>
      </c>
      <c r="AE161" s="2">
        <f t="shared" si="132"/>
        <v>0</v>
      </c>
      <c r="AF161" s="2">
        <f t="shared" si="132"/>
        <v>0</v>
      </c>
      <c r="AG161" s="2">
        <f t="shared" si="132"/>
        <v>0</v>
      </c>
      <c r="AH161" s="2">
        <f t="shared" si="132"/>
        <v>0.1635858008</v>
      </c>
      <c r="AI161" s="2">
        <f t="shared" si="132"/>
        <v>0.1773206845</v>
      </c>
      <c r="AJ161" s="2">
        <f t="shared" si="132"/>
        <v>0.184521299</v>
      </c>
      <c r="AK161" s="2">
        <f t="shared" si="132"/>
        <v>0.06396724877</v>
      </c>
      <c r="AL161" s="2">
        <f t="shared" si="132"/>
        <v>0.3065603924</v>
      </c>
      <c r="AM161" s="2">
        <f t="shared" si="132"/>
        <v>1.537525766</v>
      </c>
      <c r="AN161" s="2">
        <f t="shared" si="132"/>
        <v>0.9475407012</v>
      </c>
      <c r="AO161" s="2">
        <f t="shared" si="132"/>
        <v>1.00307922</v>
      </c>
      <c r="AP161" s="2">
        <f t="shared" si="132"/>
        <v>0.1466877897</v>
      </c>
      <c r="AQ161" s="2">
        <f t="shared" si="132"/>
        <v>0.09172460604</v>
      </c>
      <c r="AR161" s="2">
        <f t="shared" si="132"/>
        <v>0.6387999898</v>
      </c>
      <c r="AS161" s="2">
        <f t="shared" si="132"/>
        <v>0.226179114</v>
      </c>
      <c r="AT161" s="2">
        <f t="shared" si="132"/>
        <v>0.1999759635</v>
      </c>
      <c r="AU161" s="2">
        <f t="shared" si="132"/>
        <v>0.01766893713</v>
      </c>
      <c r="AV161" s="2">
        <f t="shared" si="132"/>
        <v>0.09867063741</v>
      </c>
      <c r="AW161" s="2">
        <f t="shared" si="132"/>
        <v>0</v>
      </c>
      <c r="AX161" s="2">
        <f t="shared" si="132"/>
        <v>0.08487235198</v>
      </c>
      <c r="AY161" s="2">
        <f t="shared" si="132"/>
        <v>0.05657402465</v>
      </c>
      <c r="AZ161" s="2">
        <f t="shared" si="132"/>
        <v>0.0836102277</v>
      </c>
      <c r="BA161" s="2">
        <f t="shared" si="132"/>
        <v>0.01153788464</v>
      </c>
      <c r="BB161" s="2"/>
      <c r="BC161" s="2">
        <f t="shared" si="119"/>
        <v>0.3540207623</v>
      </c>
      <c r="BD161" s="2">
        <f t="shared" si="120"/>
        <v>0.625412345</v>
      </c>
      <c r="BE161" s="2"/>
      <c r="BF161" s="5">
        <f t="shared" si="121"/>
        <v>2.701723945</v>
      </c>
      <c r="BG161" s="2">
        <f t="shared" si="122"/>
        <v>9.096785306</v>
      </c>
      <c r="BH161" s="2"/>
      <c r="BI161" s="2"/>
      <c r="BJ161" s="2"/>
      <c r="BK161" s="2">
        <f t="shared" si="123"/>
        <v>0.01766893713</v>
      </c>
      <c r="BL161" s="2">
        <f t="shared" si="124"/>
        <v>0.226179114</v>
      </c>
      <c r="BM161" s="2">
        <f t="shared" si="125"/>
        <v>0.2085101768</v>
      </c>
      <c r="BN161" s="2"/>
      <c r="BO161" s="5">
        <f t="shared" si="126"/>
        <v>0.5389443792</v>
      </c>
      <c r="BP161" s="2" t="str">
        <f>#REF!-(1.5*#REF!)</f>
        <v>#REF!</v>
      </c>
    </row>
    <row r="162" ht="13.5" customHeight="1">
      <c r="A162" s="2" t="s">
        <v>141</v>
      </c>
      <c r="B162" s="2"/>
      <c r="C162" s="2">
        <v>32.0</v>
      </c>
      <c r="D162" s="2">
        <v>91.0</v>
      </c>
      <c r="E162" s="2">
        <v>13.0</v>
      </c>
      <c r="F162" s="2">
        <v>33.0</v>
      </c>
      <c r="G162" s="2">
        <v>26.0</v>
      </c>
      <c r="H162" s="2">
        <v>8.0</v>
      </c>
      <c r="I162" s="2">
        <v>5.0</v>
      </c>
      <c r="J162" s="2">
        <v>26.0</v>
      </c>
      <c r="K162" s="2">
        <v>0.0</v>
      </c>
      <c r="L162" s="2">
        <v>19.0</v>
      </c>
      <c r="M162" s="2">
        <v>0.0</v>
      </c>
      <c r="N162" s="2">
        <v>0.0</v>
      </c>
      <c r="O162" s="2">
        <v>12.0</v>
      </c>
      <c r="P162" s="2">
        <v>1.0</v>
      </c>
      <c r="Q162" s="2">
        <v>17.0</v>
      </c>
      <c r="R162" s="2">
        <v>195.0</v>
      </c>
      <c r="S162" s="2">
        <v>13.0</v>
      </c>
      <c r="T162" s="2">
        <v>245.0</v>
      </c>
      <c r="U162" s="2">
        <v>12.0</v>
      </c>
      <c r="V162" s="2">
        <v>47.0</v>
      </c>
      <c r="W162" s="2">
        <v>7.0</v>
      </c>
      <c r="X162" s="2">
        <v>17.0</v>
      </c>
      <c r="Y162" s="2">
        <v>118.0</v>
      </c>
      <c r="Z162" s="2">
        <v>47.0</v>
      </c>
      <c r="AA162" s="2">
        <v>2.0</v>
      </c>
      <c r="AB162" s="2"/>
      <c r="AC162" s="4">
        <f t="shared" ref="AC162:BA162" si="133">C162*1000/C151</f>
        <v>6.423123244</v>
      </c>
      <c r="AD162" s="4">
        <f t="shared" si="133"/>
        <v>3.77014542</v>
      </c>
      <c r="AE162" s="4">
        <f t="shared" si="133"/>
        <v>3.245132302</v>
      </c>
      <c r="AF162" s="4">
        <f t="shared" si="133"/>
        <v>9.412435824</v>
      </c>
      <c r="AG162" s="4">
        <f t="shared" si="133"/>
        <v>3.432796409</v>
      </c>
      <c r="AH162" s="2">
        <f t="shared" si="133"/>
        <v>0.436228802</v>
      </c>
      <c r="AI162" s="2">
        <f t="shared" si="133"/>
        <v>0.4433017111</v>
      </c>
      <c r="AJ162" s="2">
        <f t="shared" si="133"/>
        <v>0.685364825</v>
      </c>
      <c r="AK162" s="2">
        <f t="shared" si="133"/>
        <v>0</v>
      </c>
      <c r="AL162" s="2">
        <f t="shared" si="133"/>
        <v>1.941549152</v>
      </c>
      <c r="AM162" s="2">
        <f t="shared" si="133"/>
        <v>0</v>
      </c>
      <c r="AN162" s="2">
        <f t="shared" si="133"/>
        <v>0</v>
      </c>
      <c r="AO162" s="2">
        <f t="shared" si="133"/>
        <v>0.2799290846</v>
      </c>
      <c r="AP162" s="2">
        <f t="shared" si="133"/>
        <v>0.02933755794</v>
      </c>
      <c r="AQ162" s="2">
        <f t="shared" si="133"/>
        <v>0.3118636605</v>
      </c>
      <c r="AR162" s="2">
        <f t="shared" si="133"/>
        <v>0.413840525</v>
      </c>
      <c r="AS162" s="2">
        <f t="shared" si="133"/>
        <v>0.032311302</v>
      </c>
      <c r="AT162" s="2">
        <f t="shared" si="133"/>
        <v>0.2413503008</v>
      </c>
      <c r="AU162" s="2">
        <f t="shared" si="133"/>
        <v>0.1060136228</v>
      </c>
      <c r="AV162" s="2">
        <f t="shared" si="133"/>
        <v>0.2107963617</v>
      </c>
      <c r="AW162" s="2">
        <f t="shared" si="133"/>
        <v>0.9243364585</v>
      </c>
      <c r="AX162" s="2">
        <f t="shared" si="133"/>
        <v>0.1442829984</v>
      </c>
      <c r="AY162" s="2">
        <f t="shared" si="133"/>
        <v>0.2902493439</v>
      </c>
      <c r="AZ162" s="2">
        <f t="shared" si="133"/>
        <v>0.1455437297</v>
      </c>
      <c r="BA162" s="2">
        <f t="shared" si="133"/>
        <v>0.02307576929</v>
      </c>
      <c r="BB162" s="2"/>
      <c r="BC162" s="2">
        <f t="shared" si="119"/>
        <v>1.317720336</v>
      </c>
      <c r="BD162" s="2">
        <f t="shared" si="120"/>
        <v>2.271913705</v>
      </c>
      <c r="BE162" s="2"/>
      <c r="BF162" s="2"/>
      <c r="BG162" s="2"/>
      <c r="BH162" s="2"/>
      <c r="BI162" s="2"/>
      <c r="BJ162" s="2"/>
      <c r="BK162" s="2">
        <f t="shared" si="123"/>
        <v>0.1060136228</v>
      </c>
      <c r="BL162" s="2">
        <f t="shared" si="124"/>
        <v>0.9243364585</v>
      </c>
      <c r="BM162" s="2">
        <f t="shared" si="125"/>
        <v>0.8183228357</v>
      </c>
      <c r="BN162" s="2"/>
      <c r="BO162" s="2">
        <f t="shared" si="126"/>
        <v>2.151820712</v>
      </c>
      <c r="BP162" s="2"/>
    </row>
    <row r="163" ht="13.5" customHeight="1">
      <c r="A163" s="2" t="s">
        <v>142</v>
      </c>
      <c r="B163" s="2"/>
      <c r="C163" s="2">
        <v>15.0</v>
      </c>
      <c r="D163" s="2">
        <v>4.0</v>
      </c>
      <c r="E163" s="2">
        <v>1.0</v>
      </c>
      <c r="F163" s="2">
        <v>0.0</v>
      </c>
      <c r="G163" s="2">
        <v>1.0</v>
      </c>
      <c r="H163" s="2">
        <v>2.0</v>
      </c>
      <c r="I163" s="2">
        <v>1.0</v>
      </c>
      <c r="J163" s="2">
        <v>4.0</v>
      </c>
      <c r="K163" s="2">
        <v>0.0</v>
      </c>
      <c r="L163" s="2">
        <v>10.0</v>
      </c>
      <c r="M163" s="2">
        <v>16.0</v>
      </c>
      <c r="N163" s="2">
        <v>5.0</v>
      </c>
      <c r="O163" s="2">
        <v>28.0</v>
      </c>
      <c r="P163" s="2">
        <v>16.0</v>
      </c>
      <c r="Q163" s="2">
        <v>16.0</v>
      </c>
      <c r="R163" s="2">
        <v>214.0</v>
      </c>
      <c r="S163" s="2">
        <v>55.0</v>
      </c>
      <c r="T163" s="2">
        <v>211.0</v>
      </c>
      <c r="U163" s="2">
        <v>19.0</v>
      </c>
      <c r="V163" s="2">
        <v>29.0</v>
      </c>
      <c r="W163" s="2">
        <v>0.0</v>
      </c>
      <c r="X163" s="2">
        <v>21.0</v>
      </c>
      <c r="Y163" s="2">
        <v>126.0</v>
      </c>
      <c r="Z163" s="2">
        <v>25.0</v>
      </c>
      <c r="AA163" s="2">
        <v>2.0</v>
      </c>
      <c r="AB163" s="2"/>
      <c r="AC163" s="4">
        <f t="shared" ref="AC163:BA163" si="134">C163*1000/C151</f>
        <v>3.01083902</v>
      </c>
      <c r="AD163" s="2">
        <f t="shared" si="134"/>
        <v>0.1657206778</v>
      </c>
      <c r="AE163" s="2">
        <f t="shared" si="134"/>
        <v>0.2496255617</v>
      </c>
      <c r="AF163" s="2">
        <f t="shared" si="134"/>
        <v>0</v>
      </c>
      <c r="AG163" s="2">
        <f t="shared" si="134"/>
        <v>0.1320306311</v>
      </c>
      <c r="AH163" s="2">
        <f t="shared" si="134"/>
        <v>0.1090572005</v>
      </c>
      <c r="AI163" s="2">
        <f t="shared" si="134"/>
        <v>0.08866034223</v>
      </c>
      <c r="AJ163" s="2">
        <f t="shared" si="134"/>
        <v>0.1054407423</v>
      </c>
      <c r="AK163" s="2">
        <f t="shared" si="134"/>
        <v>0</v>
      </c>
      <c r="AL163" s="4">
        <f t="shared" si="134"/>
        <v>1.021867975</v>
      </c>
      <c r="AM163" s="2">
        <f t="shared" si="134"/>
        <v>0.1351671003</v>
      </c>
      <c r="AN163" s="2">
        <f t="shared" si="134"/>
        <v>0.04785559097</v>
      </c>
      <c r="AO163" s="4">
        <f t="shared" si="134"/>
        <v>0.6531678641</v>
      </c>
      <c r="AP163" s="2">
        <f t="shared" si="134"/>
        <v>0.4694009271</v>
      </c>
      <c r="AQ163" s="2">
        <f t="shared" si="134"/>
        <v>0.2935187393</v>
      </c>
      <c r="AR163" s="2">
        <f t="shared" si="134"/>
        <v>0.4541634479</v>
      </c>
      <c r="AS163" s="2">
        <f t="shared" si="134"/>
        <v>0.1367016623</v>
      </c>
      <c r="AT163" s="2">
        <f t="shared" si="134"/>
        <v>0.2078567896</v>
      </c>
      <c r="AU163" s="2">
        <f t="shared" si="134"/>
        <v>0.1678549027</v>
      </c>
      <c r="AV163" s="2">
        <f t="shared" si="134"/>
        <v>0.1300658402</v>
      </c>
      <c r="AW163" s="2">
        <f t="shared" si="134"/>
        <v>0</v>
      </c>
      <c r="AX163" s="2">
        <f t="shared" si="134"/>
        <v>0.1782319392</v>
      </c>
      <c r="AY163" s="2">
        <f t="shared" si="134"/>
        <v>0.3099272655</v>
      </c>
      <c r="AZ163" s="2">
        <f t="shared" si="134"/>
        <v>0.0774168775</v>
      </c>
      <c r="BA163" s="2">
        <f t="shared" si="134"/>
        <v>0.02307576929</v>
      </c>
      <c r="BB163" s="2"/>
      <c r="BC163" s="2">
        <f t="shared" si="119"/>
        <v>0.3267058747</v>
      </c>
      <c r="BD163" s="2">
        <f t="shared" si="120"/>
        <v>0.5926315159</v>
      </c>
      <c r="BE163" s="2"/>
      <c r="BF163" s="2"/>
      <c r="BG163" s="2"/>
      <c r="BH163" s="2"/>
      <c r="BI163" s="2"/>
      <c r="BJ163" s="2"/>
      <c r="BK163" s="2">
        <f t="shared" si="123"/>
        <v>0.08866034223</v>
      </c>
      <c r="BL163" s="2">
        <f t="shared" si="124"/>
        <v>0.2935187393</v>
      </c>
      <c r="BM163" s="2">
        <f t="shared" si="125"/>
        <v>0.2048583971</v>
      </c>
      <c r="BN163" s="2"/>
      <c r="BO163" s="2">
        <f t="shared" si="126"/>
        <v>0.600806335</v>
      </c>
      <c r="BP163" s="2"/>
    </row>
    <row r="164" ht="13.5" customHeight="1">
      <c r="A164" s="2" t="s">
        <v>143</v>
      </c>
      <c r="B164" s="2"/>
      <c r="C164" s="2">
        <v>12.0</v>
      </c>
      <c r="D164" s="2">
        <v>120.0</v>
      </c>
      <c r="E164" s="2">
        <v>16.0</v>
      </c>
      <c r="F164" s="2">
        <v>7.0</v>
      </c>
      <c r="G164" s="2">
        <v>25.0</v>
      </c>
      <c r="H164" s="2">
        <v>19.0</v>
      </c>
      <c r="I164" s="2">
        <v>23.0</v>
      </c>
      <c r="J164" s="2">
        <v>106.0</v>
      </c>
      <c r="K164" s="2">
        <v>24.0</v>
      </c>
      <c r="L164" s="2">
        <v>22.0</v>
      </c>
      <c r="M164" s="2">
        <v>17.0</v>
      </c>
      <c r="N164" s="2">
        <v>41.0</v>
      </c>
      <c r="O164" s="2">
        <v>8.0</v>
      </c>
      <c r="P164" s="2">
        <v>31.0</v>
      </c>
      <c r="Q164" s="2">
        <v>70.0</v>
      </c>
      <c r="R164" s="2">
        <v>34.0</v>
      </c>
      <c r="S164" s="2">
        <v>58.0</v>
      </c>
      <c r="T164" s="2">
        <v>304.0</v>
      </c>
      <c r="U164" s="2">
        <v>12.0</v>
      </c>
      <c r="V164" s="2">
        <v>42.0</v>
      </c>
      <c r="W164" s="2">
        <v>6.0</v>
      </c>
      <c r="X164" s="2">
        <v>26.0</v>
      </c>
      <c r="Y164" s="2">
        <v>50.0</v>
      </c>
      <c r="Z164" s="2">
        <v>34.0</v>
      </c>
      <c r="AA164" s="2">
        <v>12.0</v>
      </c>
      <c r="AB164" s="2"/>
      <c r="AC164" s="2">
        <f t="shared" ref="AC164:BA164" si="135">C164*1000/C151</f>
        <v>2.408671216</v>
      </c>
      <c r="AD164" s="2">
        <f t="shared" si="135"/>
        <v>4.971620334</v>
      </c>
      <c r="AE164" s="2">
        <f t="shared" si="135"/>
        <v>3.994008987</v>
      </c>
      <c r="AF164" s="2">
        <f t="shared" si="135"/>
        <v>1.996577296</v>
      </c>
      <c r="AG164" s="2">
        <f t="shared" si="135"/>
        <v>3.300765778</v>
      </c>
      <c r="AH164" s="2">
        <f t="shared" si="135"/>
        <v>1.036043405</v>
      </c>
      <c r="AI164" s="2">
        <f t="shared" si="135"/>
        <v>2.039187871</v>
      </c>
      <c r="AJ164" s="2">
        <f t="shared" si="135"/>
        <v>2.794179671</v>
      </c>
      <c r="AK164" s="2">
        <f t="shared" si="135"/>
        <v>1.53521397</v>
      </c>
      <c r="AL164" s="2">
        <f t="shared" si="135"/>
        <v>2.248109544</v>
      </c>
      <c r="AM164" s="2">
        <f t="shared" si="135"/>
        <v>0.1436150441</v>
      </c>
      <c r="AN164" s="2">
        <f t="shared" si="135"/>
        <v>0.3924158459</v>
      </c>
      <c r="AO164" s="2">
        <f t="shared" si="135"/>
        <v>0.1866193898</v>
      </c>
      <c r="AP164" s="2">
        <f t="shared" si="135"/>
        <v>0.9094642962</v>
      </c>
      <c r="AQ164" s="2">
        <f t="shared" si="135"/>
        <v>1.284144485</v>
      </c>
      <c r="AR164" s="2">
        <f t="shared" si="135"/>
        <v>0.07215680948</v>
      </c>
      <c r="AS164" s="2">
        <f t="shared" si="135"/>
        <v>0.1441581166</v>
      </c>
      <c r="AT164" s="2">
        <f t="shared" si="135"/>
        <v>0.2994713936</v>
      </c>
      <c r="AU164" s="2">
        <f t="shared" si="135"/>
        <v>0.1060136228</v>
      </c>
      <c r="AV164" s="2">
        <f t="shared" si="135"/>
        <v>0.1883712169</v>
      </c>
      <c r="AW164" s="2">
        <f t="shared" si="135"/>
        <v>0.792288393</v>
      </c>
      <c r="AX164" s="2">
        <f t="shared" si="135"/>
        <v>0.2206681152</v>
      </c>
      <c r="AY164" s="2">
        <f t="shared" si="135"/>
        <v>0.1229870101</v>
      </c>
      <c r="AZ164" s="2">
        <f t="shared" si="135"/>
        <v>0.1052869534</v>
      </c>
      <c r="BA164" s="2">
        <f t="shared" si="135"/>
        <v>0.1384546157</v>
      </c>
      <c r="BB164" s="2"/>
      <c r="BC164" s="2">
        <f t="shared" si="119"/>
        <v>1.257219735</v>
      </c>
      <c r="BD164" s="2">
        <f t="shared" si="120"/>
        <v>1.354354885</v>
      </c>
      <c r="BE164" s="2"/>
      <c r="BF164" s="2"/>
      <c r="BG164" s="2"/>
      <c r="BH164" s="2"/>
      <c r="BI164" s="2"/>
      <c r="BJ164" s="2"/>
      <c r="BK164" s="2">
        <f t="shared" si="123"/>
        <v>0.1441581166</v>
      </c>
      <c r="BL164" s="2">
        <f t="shared" si="124"/>
        <v>2.039187871</v>
      </c>
      <c r="BM164" s="2">
        <f t="shared" si="125"/>
        <v>1.895029755</v>
      </c>
      <c r="BN164" s="2"/>
      <c r="BO164" s="2">
        <f t="shared" si="126"/>
        <v>4.881732503</v>
      </c>
      <c r="BP164" s="2"/>
    </row>
    <row r="165" ht="13.5" customHeight="1">
      <c r="A165" s="2" t="s">
        <v>144</v>
      </c>
      <c r="B165" s="2"/>
      <c r="C165" s="2">
        <v>7.0</v>
      </c>
      <c r="D165" s="2">
        <v>56.0</v>
      </c>
      <c r="E165" s="2">
        <v>11.0</v>
      </c>
      <c r="F165" s="2">
        <v>6.0</v>
      </c>
      <c r="G165" s="2">
        <v>18.0</v>
      </c>
      <c r="H165" s="2">
        <v>2.0</v>
      </c>
      <c r="I165" s="2">
        <v>3.0</v>
      </c>
      <c r="J165" s="2">
        <v>17.0</v>
      </c>
      <c r="K165" s="2">
        <v>19.0</v>
      </c>
      <c r="L165" s="2">
        <v>22.0</v>
      </c>
      <c r="M165" s="2">
        <v>3.0</v>
      </c>
      <c r="N165" s="2">
        <v>0.0</v>
      </c>
      <c r="O165" s="2">
        <v>45.0</v>
      </c>
      <c r="P165" s="2">
        <v>55.0</v>
      </c>
      <c r="Q165" s="2">
        <v>84.0</v>
      </c>
      <c r="R165" s="2">
        <v>184.0</v>
      </c>
      <c r="S165" s="2">
        <v>4.0</v>
      </c>
      <c r="T165" s="2">
        <v>951.0</v>
      </c>
      <c r="U165" s="2">
        <v>22.0</v>
      </c>
      <c r="V165" s="2">
        <v>134.0</v>
      </c>
      <c r="W165" s="2">
        <v>3.0</v>
      </c>
      <c r="X165" s="2">
        <v>146.0</v>
      </c>
      <c r="Y165" s="2">
        <v>217.0</v>
      </c>
      <c r="Z165" s="2">
        <v>177.0</v>
      </c>
      <c r="AA165" s="2">
        <v>17.0</v>
      </c>
      <c r="AB165" s="2"/>
      <c r="AC165" s="2">
        <f t="shared" ref="AC165:BA165" si="136">C165*1000/C151</f>
        <v>1.40505821</v>
      </c>
      <c r="AD165" s="2">
        <f t="shared" si="136"/>
        <v>2.320089489</v>
      </c>
      <c r="AE165" s="2">
        <f t="shared" si="136"/>
        <v>2.745881178</v>
      </c>
      <c r="AF165" s="2">
        <f t="shared" si="136"/>
        <v>1.711351968</v>
      </c>
      <c r="AG165" s="2">
        <f t="shared" si="136"/>
        <v>2.37655136</v>
      </c>
      <c r="AH165" s="2">
        <f t="shared" si="136"/>
        <v>0.1090572005</v>
      </c>
      <c r="AI165" s="2">
        <f t="shared" si="136"/>
        <v>0.2659810267</v>
      </c>
      <c r="AJ165" s="2">
        <f t="shared" si="136"/>
        <v>0.4481231548</v>
      </c>
      <c r="AK165" s="2">
        <f t="shared" si="136"/>
        <v>1.215377727</v>
      </c>
      <c r="AL165" s="2">
        <f t="shared" si="136"/>
        <v>2.248109544</v>
      </c>
      <c r="AM165" s="2">
        <f t="shared" si="136"/>
        <v>0.02534383131</v>
      </c>
      <c r="AN165" s="2">
        <f t="shared" si="136"/>
        <v>0</v>
      </c>
      <c r="AO165" s="2">
        <f t="shared" si="136"/>
        <v>1.049734067</v>
      </c>
      <c r="AP165" s="2">
        <f t="shared" si="136"/>
        <v>1.613565687</v>
      </c>
      <c r="AQ165" s="2">
        <f t="shared" si="136"/>
        <v>1.540973382</v>
      </c>
      <c r="AR165" s="2">
        <f t="shared" si="136"/>
        <v>0.3904956748</v>
      </c>
      <c r="AS165" s="2">
        <f t="shared" si="136"/>
        <v>0.009941939076</v>
      </c>
      <c r="AT165" s="2">
        <f t="shared" si="136"/>
        <v>0.9368332082</v>
      </c>
      <c r="AU165" s="2">
        <f t="shared" si="136"/>
        <v>0.1943583084</v>
      </c>
      <c r="AV165" s="2">
        <f t="shared" si="136"/>
        <v>0.6009938824</v>
      </c>
      <c r="AW165" s="2">
        <f t="shared" si="136"/>
        <v>0.3961441965</v>
      </c>
      <c r="AX165" s="2">
        <f t="shared" si="136"/>
        <v>1.239136339</v>
      </c>
      <c r="AY165" s="2">
        <f t="shared" si="136"/>
        <v>0.5337636239</v>
      </c>
      <c r="AZ165" s="2">
        <f t="shared" si="136"/>
        <v>0.5481114927</v>
      </c>
      <c r="BA165" s="2">
        <f t="shared" si="136"/>
        <v>0.196144039</v>
      </c>
      <c r="BB165" s="2"/>
      <c r="BC165" s="2">
        <f t="shared" si="119"/>
        <v>0.9648448211</v>
      </c>
      <c r="BD165" s="2">
        <f t="shared" si="120"/>
        <v>0.8207612007</v>
      </c>
      <c r="BE165" s="2"/>
      <c r="BF165" s="2"/>
      <c r="BG165" s="2"/>
      <c r="BH165" s="2"/>
      <c r="BI165" s="2"/>
      <c r="BJ165" s="2"/>
      <c r="BK165" s="2">
        <f t="shared" si="123"/>
        <v>0.2659810267</v>
      </c>
      <c r="BL165" s="2">
        <f t="shared" si="124"/>
        <v>1.540973382</v>
      </c>
      <c r="BM165" s="2">
        <f t="shared" si="125"/>
        <v>1.274992355</v>
      </c>
      <c r="BN165" s="2"/>
      <c r="BO165" s="2">
        <f t="shared" si="126"/>
        <v>3.453461914</v>
      </c>
      <c r="BP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</row>
    <row r="167" ht="13.5" customHeight="1">
      <c r="A167" s="2" t="s">
        <v>145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</row>
    <row r="168" ht="13.5" customHeight="1">
      <c r="A168" s="2"/>
      <c r="B168" s="2"/>
      <c r="C168" s="1"/>
      <c r="D168" s="1" t="s">
        <v>8</v>
      </c>
      <c r="E168" s="1" t="s">
        <v>9</v>
      </c>
      <c r="F168" s="1" t="s">
        <v>10</v>
      </c>
      <c r="G168" s="1" t="s">
        <v>11</v>
      </c>
      <c r="H168" s="1" t="s">
        <v>12</v>
      </c>
      <c r="I168" s="1" t="s">
        <v>13</v>
      </c>
      <c r="J168" s="1" t="s">
        <v>14</v>
      </c>
      <c r="K168" s="1" t="s">
        <v>15</v>
      </c>
      <c r="L168" s="1" t="s">
        <v>16</v>
      </c>
      <c r="M168" s="1" t="s">
        <v>17</v>
      </c>
      <c r="N168" s="1" t="s">
        <v>18</v>
      </c>
      <c r="O168" s="1" t="s">
        <v>19</v>
      </c>
      <c r="P168" s="1" t="s">
        <v>20</v>
      </c>
      <c r="Q168" s="1" t="s">
        <v>21</v>
      </c>
      <c r="R168" s="1" t="s">
        <v>22</v>
      </c>
      <c r="S168" s="1" t="s">
        <v>23</v>
      </c>
      <c r="T168" s="1" t="s">
        <v>24</v>
      </c>
      <c r="U168" s="1" t="s">
        <v>25</v>
      </c>
      <c r="V168" s="1" t="s">
        <v>26</v>
      </c>
      <c r="W168" s="1" t="s">
        <v>27</v>
      </c>
      <c r="X168" s="1" t="s">
        <v>28</v>
      </c>
      <c r="Y168" s="1" t="s">
        <v>29</v>
      </c>
      <c r="Z168" s="1" t="s">
        <v>30</v>
      </c>
      <c r="AA168" s="1" t="s">
        <v>31</v>
      </c>
      <c r="AB168" s="2"/>
      <c r="AC168" s="1" t="s">
        <v>8</v>
      </c>
      <c r="AD168" s="1" t="s">
        <v>9</v>
      </c>
      <c r="AE168" s="1" t="s">
        <v>10</v>
      </c>
      <c r="AF168" s="1" t="s">
        <v>11</v>
      </c>
      <c r="AG168" s="1" t="s">
        <v>12</v>
      </c>
      <c r="AH168" s="1" t="s">
        <v>13</v>
      </c>
      <c r="AI168" s="1" t="s">
        <v>14</v>
      </c>
      <c r="AJ168" s="1" t="s">
        <v>15</v>
      </c>
      <c r="AK168" s="1" t="s">
        <v>16</v>
      </c>
      <c r="AL168" s="1" t="s">
        <v>17</v>
      </c>
      <c r="AM168" s="1" t="s">
        <v>18</v>
      </c>
      <c r="AN168" s="1" t="s">
        <v>19</v>
      </c>
      <c r="AO168" s="1" t="s">
        <v>20</v>
      </c>
      <c r="AP168" s="1" t="s">
        <v>21</v>
      </c>
      <c r="AQ168" s="1" t="s">
        <v>22</v>
      </c>
      <c r="AR168" s="1" t="s">
        <v>23</v>
      </c>
      <c r="AS168" s="1" t="s">
        <v>24</v>
      </c>
      <c r="AT168" s="1" t="s">
        <v>25</v>
      </c>
      <c r="AU168" s="1" t="s">
        <v>26</v>
      </c>
      <c r="AV168" s="1" t="s">
        <v>27</v>
      </c>
      <c r="AW168" s="1" t="s">
        <v>28</v>
      </c>
      <c r="AX168" s="1" t="s">
        <v>29</v>
      </c>
      <c r="AY168" s="1" t="s">
        <v>30</v>
      </c>
      <c r="AZ168" s="1" t="s">
        <v>31</v>
      </c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</row>
    <row r="169" ht="13.5" customHeight="1">
      <c r="A169" s="2"/>
      <c r="B169" s="2" t="s">
        <v>146</v>
      </c>
      <c r="C169" s="1"/>
      <c r="D169" s="2">
        <f t="shared" ref="D169:AA169" si="137">SQRT(SUMXMY2($C$157:$C$158,D157:D158))</f>
        <v>397.6455708</v>
      </c>
      <c r="E169" s="2">
        <f t="shared" si="137"/>
        <v>30.52867504</v>
      </c>
      <c r="F169" s="2">
        <f t="shared" si="137"/>
        <v>20.88061302</v>
      </c>
      <c r="G169" s="2">
        <f t="shared" si="137"/>
        <v>68.54195795</v>
      </c>
      <c r="H169" s="2">
        <f t="shared" si="137"/>
        <v>66.21933252</v>
      </c>
      <c r="I169" s="2">
        <f t="shared" si="137"/>
        <v>20.09975124</v>
      </c>
      <c r="J169" s="2">
        <f t="shared" si="137"/>
        <v>292.6585041</v>
      </c>
      <c r="K169" s="2">
        <f t="shared" si="137"/>
        <v>39.2173431</v>
      </c>
      <c r="L169" s="2">
        <f t="shared" si="137"/>
        <v>63.41135545</v>
      </c>
      <c r="M169" s="2">
        <f t="shared" si="137"/>
        <v>655.3052724</v>
      </c>
      <c r="N169" s="2">
        <f t="shared" si="137"/>
        <v>481.178761</v>
      </c>
      <c r="O169" s="2">
        <f t="shared" si="137"/>
        <v>65.80273551</v>
      </c>
      <c r="P169" s="2">
        <f t="shared" si="137"/>
        <v>838.9785456</v>
      </c>
      <c r="Q169" s="2">
        <f t="shared" si="137"/>
        <v>411.6430493</v>
      </c>
      <c r="R169" s="2">
        <f t="shared" si="137"/>
        <v>1845.156091</v>
      </c>
      <c r="S169" s="2">
        <f t="shared" si="137"/>
        <v>1909.012834</v>
      </c>
      <c r="T169" s="2">
        <f t="shared" si="137"/>
        <v>1836.043845</v>
      </c>
      <c r="U169" s="2">
        <f t="shared" si="137"/>
        <v>26.83281573</v>
      </c>
      <c r="V169" s="2">
        <f t="shared" si="137"/>
        <v>76.32168761</v>
      </c>
      <c r="W169" s="2">
        <f t="shared" si="137"/>
        <v>61.84658438</v>
      </c>
      <c r="X169" s="2">
        <f t="shared" si="137"/>
        <v>376.4306045</v>
      </c>
      <c r="Y169" s="2">
        <f t="shared" si="137"/>
        <v>522.1197181</v>
      </c>
      <c r="Z169" s="2">
        <f t="shared" si="137"/>
        <v>25.55386468</v>
      </c>
      <c r="AA169" s="2">
        <f t="shared" si="137"/>
        <v>193.499354</v>
      </c>
      <c r="AB169" s="2"/>
      <c r="AC169" s="2">
        <f t="shared" ref="AC169:AZ169" si="138">SQRT(SUMXMY2($AC$157:$AC$158,AD157:AD158))</f>
        <v>6.07521997</v>
      </c>
      <c r="AD169" s="2">
        <f t="shared" si="138"/>
        <v>7.303381108</v>
      </c>
      <c r="AE169" s="2">
        <f t="shared" si="138"/>
        <v>3.063679111</v>
      </c>
      <c r="AF169" s="2">
        <f t="shared" si="138"/>
        <v>4.402232756</v>
      </c>
      <c r="AG169" s="2">
        <f t="shared" si="138"/>
        <v>10.92892814</v>
      </c>
      <c r="AH169" s="2">
        <f t="shared" si="138"/>
        <v>9.531376133</v>
      </c>
      <c r="AI169" s="2">
        <f t="shared" si="138"/>
        <v>6.47855236</v>
      </c>
      <c r="AJ169" s="2">
        <f t="shared" si="138"/>
        <v>8.469675184</v>
      </c>
      <c r="AK169" s="2">
        <f t="shared" si="138"/>
        <v>4.455612181</v>
      </c>
      <c r="AL169" s="2">
        <f t="shared" si="138"/>
        <v>7.919915905</v>
      </c>
      <c r="AM169" s="2">
        <f t="shared" si="138"/>
        <v>9.533587241</v>
      </c>
      <c r="AN169" s="2">
        <f t="shared" si="138"/>
        <v>10.99694609</v>
      </c>
      <c r="AO169" s="2">
        <f t="shared" si="138"/>
        <v>19.23995572</v>
      </c>
      <c r="AP169" s="2">
        <f t="shared" si="138"/>
        <v>11.57990512</v>
      </c>
      <c r="AQ169" s="2">
        <f t="shared" si="138"/>
        <v>10.08612359</v>
      </c>
      <c r="AR169" s="2">
        <f t="shared" si="138"/>
        <v>9.299300979</v>
      </c>
      <c r="AS169" s="2">
        <f t="shared" si="138"/>
        <v>12.16988463</v>
      </c>
      <c r="AT169" s="2">
        <f t="shared" si="138"/>
        <v>13.22348985</v>
      </c>
      <c r="AU169" s="2">
        <f t="shared" si="138"/>
        <v>13.36966002</v>
      </c>
      <c r="AV169" s="2">
        <f t="shared" si="138"/>
        <v>12.96382721</v>
      </c>
      <c r="AW169" s="2">
        <f t="shared" si="138"/>
        <v>10.30408658</v>
      </c>
      <c r="AX169" s="2">
        <f t="shared" si="138"/>
        <v>12.57033688</v>
      </c>
      <c r="AY169" s="2">
        <f t="shared" si="138"/>
        <v>13.73003772</v>
      </c>
      <c r="AZ169" s="2">
        <f t="shared" si="138"/>
        <v>10.98991565</v>
      </c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</row>
    <row r="170" ht="13.5" customHeight="1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</row>
    <row r="171" ht="13.5" customHeight="1">
      <c r="A171" s="2"/>
      <c r="B171" s="2" t="s">
        <v>147</v>
      </c>
      <c r="C171" s="2"/>
      <c r="D171" s="2">
        <f t="shared" ref="D171:AA171" si="139">SUMPRODUCT($C$157:$C$158,D157:D158)/(SQRT(SUMSQ(D157:D158))*SQRT(SUMSQ($C$157:$C$158)))</f>
        <v>0.9835400389</v>
      </c>
      <c r="E171" s="2">
        <f t="shared" si="139"/>
        <v>0.9011752131</v>
      </c>
      <c r="F171" s="2">
        <f t="shared" si="139"/>
        <v>0.980329623</v>
      </c>
      <c r="G171" s="2">
        <f t="shared" si="139"/>
        <v>0.9962980261</v>
      </c>
      <c r="H171" s="2">
        <f t="shared" si="139"/>
        <v>0.7163997381</v>
      </c>
      <c r="I171" s="2">
        <f t="shared" si="139"/>
        <v>0.9918599758</v>
      </c>
      <c r="J171" s="2">
        <f t="shared" si="139"/>
        <v>0.9223516582</v>
      </c>
      <c r="K171" s="2">
        <f t="shared" si="139"/>
        <v>0.9399487661</v>
      </c>
      <c r="L171" s="2">
        <f t="shared" si="139"/>
        <v>0.9487288345</v>
      </c>
      <c r="M171" s="2">
        <f t="shared" si="139"/>
        <v>0.9979006833</v>
      </c>
      <c r="N171" s="2">
        <f t="shared" si="139"/>
        <v>0.9098574024</v>
      </c>
      <c r="O171" s="2">
        <f t="shared" si="139"/>
        <v>0.9809435093</v>
      </c>
      <c r="P171" s="2">
        <f t="shared" si="139"/>
        <v>0.6881391296</v>
      </c>
      <c r="Q171" s="2">
        <f t="shared" si="139"/>
        <v>0.5642705483</v>
      </c>
      <c r="R171" s="2">
        <f t="shared" si="139"/>
        <v>0.9779925108</v>
      </c>
      <c r="S171" s="2">
        <f t="shared" si="139"/>
        <v>0.9744497389</v>
      </c>
      <c r="T171" s="2">
        <f t="shared" si="139"/>
        <v>0.9885882051</v>
      </c>
      <c r="U171" s="2">
        <f t="shared" si="139"/>
        <v>0.9824472496</v>
      </c>
      <c r="V171" s="2">
        <f t="shared" si="139"/>
        <v>0.9973580639</v>
      </c>
      <c r="W171" s="2">
        <f t="shared" si="139"/>
        <v>0.9943091539</v>
      </c>
      <c r="X171" s="2">
        <f t="shared" si="139"/>
        <v>0.9880634627</v>
      </c>
      <c r="Y171" s="2">
        <f t="shared" si="139"/>
        <v>0.9974885725</v>
      </c>
      <c r="Z171" s="2">
        <f t="shared" si="139"/>
        <v>0.9967514217</v>
      </c>
      <c r="AA171" s="2">
        <f t="shared" si="139"/>
        <v>0.9986702036</v>
      </c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2024-06-12T16:25:20Z</dcterms:created>
  <dc:creator>Erich Pracht</dc:creator>
</cp:coreProperties>
</file>