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d.docs.live.net/b098ec7dce2759a3/Documents/"/>
    </mc:Choice>
  </mc:AlternateContent>
  <xr:revisionPtr revIDLastSave="0" documentId="8_{3592A723-C0FC-44D4-BFC2-F90AB1CF2169}" xr6:coauthVersionLast="47" xr6:coauthVersionMax="47" xr10:uidLastSave="{00000000-0000-0000-0000-000000000000}"/>
  <bookViews>
    <workbookView xWindow="1776" yWindow="1632" windowWidth="21624" windowHeight="11304" xr2:uid="{39067E84-B69D-4BA7-AB72-C5806B0313C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04" i="1" l="1"/>
  <c r="AP105" i="1"/>
  <c r="AP106" i="1"/>
  <c r="AP107" i="1"/>
  <c r="AP108" i="1"/>
  <c r="AP109" i="1"/>
  <c r="AP110" i="1"/>
  <c r="AP111" i="1"/>
  <c r="AP112" i="1"/>
  <c r="AP113" i="1"/>
  <c r="AP114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90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18" i="1"/>
  <c r="AC31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18" i="1"/>
  <c r="T142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18" i="1"/>
  <c r="AF91" i="1" l="1"/>
  <c r="AG91" i="1" s="1"/>
  <c r="AH91" i="1" s="1"/>
  <c r="AF92" i="1"/>
  <c r="AG92" i="1" s="1"/>
  <c r="AH92" i="1" s="1"/>
  <c r="AF93" i="1"/>
  <c r="AG93" i="1" s="1"/>
  <c r="AH93" i="1" s="1"/>
  <c r="AF94" i="1"/>
  <c r="AG94" i="1" s="1"/>
  <c r="AH94" i="1" s="1"/>
  <c r="AF95" i="1"/>
  <c r="AG95" i="1" s="1"/>
  <c r="AH95" i="1" s="1"/>
  <c r="AF96" i="1"/>
  <c r="AG96" i="1" s="1"/>
  <c r="AH96" i="1" s="1"/>
  <c r="AF97" i="1"/>
  <c r="AG97" i="1" s="1"/>
  <c r="AH97" i="1" s="1"/>
  <c r="AF98" i="1"/>
  <c r="AG98" i="1" s="1"/>
  <c r="AH98" i="1" s="1"/>
  <c r="AF99" i="1"/>
  <c r="AG99" i="1" s="1"/>
  <c r="AH99" i="1" s="1"/>
  <c r="AF100" i="1"/>
  <c r="AG100" i="1" s="1"/>
  <c r="AH100" i="1" s="1"/>
  <c r="AF101" i="1"/>
  <c r="AG101" i="1" s="1"/>
  <c r="AH101" i="1" s="1"/>
  <c r="AF102" i="1"/>
  <c r="AG102" i="1" s="1"/>
  <c r="AH102" i="1" s="1"/>
  <c r="AF103" i="1"/>
  <c r="AG103" i="1" s="1"/>
  <c r="AH103" i="1" s="1"/>
  <c r="AF104" i="1"/>
  <c r="AG104" i="1" s="1"/>
  <c r="AH104" i="1" s="1"/>
  <c r="AF105" i="1"/>
  <c r="AG105" i="1" s="1"/>
  <c r="AH105" i="1" s="1"/>
  <c r="AF106" i="1"/>
  <c r="AG106" i="1" s="1"/>
  <c r="AH106" i="1" s="1"/>
  <c r="AF107" i="1"/>
  <c r="AG107" i="1" s="1"/>
  <c r="AH107" i="1" s="1"/>
  <c r="AF108" i="1"/>
  <c r="AG108" i="1" s="1"/>
  <c r="AH108" i="1" s="1"/>
  <c r="AF109" i="1"/>
  <c r="AG109" i="1" s="1"/>
  <c r="AH109" i="1" s="1"/>
  <c r="AF110" i="1"/>
  <c r="AG110" i="1" s="1"/>
  <c r="AH110" i="1" s="1"/>
  <c r="AF111" i="1"/>
  <c r="AG111" i="1" s="1"/>
  <c r="AH111" i="1" s="1"/>
  <c r="AF112" i="1"/>
  <c r="AG112" i="1" s="1"/>
  <c r="AH112" i="1" s="1"/>
  <c r="AF113" i="1"/>
  <c r="AG113" i="1" s="1"/>
  <c r="AH113" i="1" s="1"/>
  <c r="AF114" i="1"/>
  <c r="AG114" i="1" s="1"/>
  <c r="AH114" i="1" s="1"/>
  <c r="AF90" i="1"/>
  <c r="AG90" i="1" s="1"/>
  <c r="AH90" i="1" s="1"/>
  <c r="AA108" i="1"/>
  <c r="AB108" i="1" s="1"/>
  <c r="Z91" i="1"/>
  <c r="AA91" i="1" s="1"/>
  <c r="AB91" i="1" s="1"/>
  <c r="Z92" i="1"/>
  <c r="AA92" i="1" s="1"/>
  <c r="AB92" i="1" s="1"/>
  <c r="Z93" i="1"/>
  <c r="AA93" i="1" s="1"/>
  <c r="AB93" i="1" s="1"/>
  <c r="Z94" i="1"/>
  <c r="AA94" i="1" s="1"/>
  <c r="AB94" i="1" s="1"/>
  <c r="Z95" i="1"/>
  <c r="AA95" i="1" s="1"/>
  <c r="AB95" i="1" s="1"/>
  <c r="Z96" i="1"/>
  <c r="AA96" i="1" s="1"/>
  <c r="AB96" i="1" s="1"/>
  <c r="Z97" i="1"/>
  <c r="AA97" i="1" s="1"/>
  <c r="AB97" i="1" s="1"/>
  <c r="Z98" i="1"/>
  <c r="AA98" i="1" s="1"/>
  <c r="AB98" i="1" s="1"/>
  <c r="Z99" i="1"/>
  <c r="AA99" i="1" s="1"/>
  <c r="AB99" i="1" s="1"/>
  <c r="Z100" i="1"/>
  <c r="AA100" i="1" s="1"/>
  <c r="AB100" i="1" s="1"/>
  <c r="Z101" i="1"/>
  <c r="AA101" i="1" s="1"/>
  <c r="AB101" i="1" s="1"/>
  <c r="Z102" i="1"/>
  <c r="AA102" i="1" s="1"/>
  <c r="AB102" i="1" s="1"/>
  <c r="Z103" i="1"/>
  <c r="AA103" i="1" s="1"/>
  <c r="AB103" i="1" s="1"/>
  <c r="Z104" i="1"/>
  <c r="AA104" i="1" s="1"/>
  <c r="AB104" i="1" s="1"/>
  <c r="Z105" i="1"/>
  <c r="AA105" i="1" s="1"/>
  <c r="AB105" i="1" s="1"/>
  <c r="Z106" i="1"/>
  <c r="AA106" i="1" s="1"/>
  <c r="AB106" i="1" s="1"/>
  <c r="Z107" i="1"/>
  <c r="AA107" i="1" s="1"/>
  <c r="AB107" i="1" s="1"/>
  <c r="Z108" i="1"/>
  <c r="Z109" i="1"/>
  <c r="AA109" i="1" s="1"/>
  <c r="AB109" i="1" s="1"/>
  <c r="Z110" i="1"/>
  <c r="AA110" i="1" s="1"/>
  <c r="AB110" i="1" s="1"/>
  <c r="Z111" i="1"/>
  <c r="AA111" i="1" s="1"/>
  <c r="AB111" i="1" s="1"/>
  <c r="Z112" i="1"/>
  <c r="AA112" i="1" s="1"/>
  <c r="AB112" i="1" s="1"/>
  <c r="Z113" i="1"/>
  <c r="AA113" i="1" s="1"/>
  <c r="AB113" i="1" s="1"/>
  <c r="Z114" i="1"/>
  <c r="AA114" i="1" s="1"/>
  <c r="AB114" i="1" s="1"/>
  <c r="Z90" i="1"/>
  <c r="AA90" i="1" s="1"/>
  <c r="AB90" i="1" s="1"/>
  <c r="U93" i="1"/>
  <c r="V93" i="1" s="1"/>
  <c r="U96" i="1"/>
  <c r="V96" i="1" s="1"/>
  <c r="T91" i="1"/>
  <c r="U91" i="1" s="1"/>
  <c r="V91" i="1" s="1"/>
  <c r="T92" i="1"/>
  <c r="U92" i="1" s="1"/>
  <c r="V92" i="1" s="1"/>
  <c r="T93" i="1"/>
  <c r="T94" i="1"/>
  <c r="U94" i="1" s="1"/>
  <c r="V94" i="1" s="1"/>
  <c r="T95" i="1"/>
  <c r="U95" i="1" s="1"/>
  <c r="V95" i="1" s="1"/>
  <c r="T96" i="1"/>
  <c r="T97" i="1"/>
  <c r="U97" i="1" s="1"/>
  <c r="V97" i="1" s="1"/>
  <c r="T98" i="1"/>
  <c r="U98" i="1" s="1"/>
  <c r="V98" i="1" s="1"/>
  <c r="T99" i="1"/>
  <c r="U99" i="1" s="1"/>
  <c r="V99" i="1" s="1"/>
  <c r="T100" i="1"/>
  <c r="U100" i="1" s="1"/>
  <c r="V100" i="1" s="1"/>
  <c r="T101" i="1"/>
  <c r="U101" i="1" s="1"/>
  <c r="V101" i="1" s="1"/>
  <c r="T102" i="1"/>
  <c r="U102" i="1" s="1"/>
  <c r="V102" i="1" s="1"/>
  <c r="T103" i="1"/>
  <c r="U103" i="1" s="1"/>
  <c r="V103" i="1" s="1"/>
  <c r="T104" i="1"/>
  <c r="U104" i="1" s="1"/>
  <c r="V104" i="1" s="1"/>
  <c r="T105" i="1"/>
  <c r="U105" i="1" s="1"/>
  <c r="V105" i="1" s="1"/>
  <c r="T106" i="1"/>
  <c r="U106" i="1" s="1"/>
  <c r="V106" i="1" s="1"/>
  <c r="T107" i="1"/>
  <c r="U107" i="1" s="1"/>
  <c r="V107" i="1" s="1"/>
  <c r="T108" i="1"/>
  <c r="U108" i="1" s="1"/>
  <c r="V108" i="1" s="1"/>
  <c r="T109" i="1"/>
  <c r="U109" i="1" s="1"/>
  <c r="V109" i="1" s="1"/>
  <c r="T110" i="1"/>
  <c r="U110" i="1" s="1"/>
  <c r="V110" i="1" s="1"/>
  <c r="T111" i="1"/>
  <c r="U111" i="1" s="1"/>
  <c r="V111" i="1" s="1"/>
  <c r="T112" i="1"/>
  <c r="U112" i="1" s="1"/>
  <c r="V112" i="1" s="1"/>
  <c r="T113" i="1"/>
  <c r="U113" i="1" s="1"/>
  <c r="V113" i="1" s="1"/>
  <c r="T114" i="1"/>
  <c r="U114" i="1" s="1"/>
  <c r="V114" i="1" s="1"/>
  <c r="T90" i="1"/>
  <c r="U90" i="1" s="1"/>
  <c r="V90" i="1" s="1"/>
  <c r="P100" i="1"/>
  <c r="P106" i="1"/>
  <c r="O98" i="1"/>
  <c r="P98" i="1" s="1"/>
  <c r="O100" i="1"/>
  <c r="O106" i="1"/>
  <c r="O107" i="1"/>
  <c r="P107" i="1" s="1"/>
  <c r="O108" i="1"/>
  <c r="P108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N99" i="1"/>
  <c r="O99" i="1" s="1"/>
  <c r="P99" i="1" s="1"/>
  <c r="N100" i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O105" i="1" s="1"/>
  <c r="P105" i="1" s="1"/>
  <c r="N106" i="1"/>
  <c r="N107" i="1"/>
  <c r="N108" i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90" i="1"/>
  <c r="O90" i="1" s="1"/>
  <c r="P90" i="1" s="1"/>
  <c r="I101" i="1"/>
  <c r="J101" i="1" s="1"/>
  <c r="I110" i="1"/>
  <c r="J11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H111" i="1"/>
  <c r="I111" i="1" s="1"/>
  <c r="J111" i="1" s="1"/>
  <c r="H112" i="1"/>
  <c r="I112" i="1" s="1"/>
  <c r="J112" i="1" s="1"/>
  <c r="H113" i="1"/>
  <c r="I113" i="1" s="1"/>
  <c r="J113" i="1" s="1"/>
  <c r="H114" i="1"/>
  <c r="I114" i="1" s="1"/>
  <c r="J114" i="1" s="1"/>
  <c r="H90" i="1"/>
  <c r="I90" i="1" s="1"/>
  <c r="J90" i="1" s="1"/>
  <c r="D107" i="1"/>
  <c r="D109" i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B108" i="1"/>
  <c r="C108" i="1" s="1"/>
  <c r="D108" i="1" s="1"/>
  <c r="B109" i="1"/>
  <c r="C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90" i="1"/>
  <c r="C90" i="1" s="1"/>
  <c r="D90" i="1" s="1"/>
  <c r="AC14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10" i="1"/>
  <c r="AK84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10" i="1"/>
  <c r="AE8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10" i="1"/>
  <c r="AC11" i="1"/>
  <c r="AC12" i="1"/>
  <c r="AC13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10" i="1"/>
  <c r="BF20" i="1" l="1"/>
  <c r="BC28" i="1"/>
  <c r="BG10" i="1"/>
  <c r="BK80" i="1"/>
  <c r="BK64" i="1"/>
  <c r="BK48" i="1"/>
  <c r="BK32" i="1"/>
  <c r="BK16" i="1"/>
  <c r="BF11" i="1"/>
  <c r="BL68" i="1"/>
  <c r="BC44" i="1"/>
  <c r="BL84" i="1"/>
  <c r="BL52" i="1"/>
  <c r="BD50" i="1"/>
  <c r="BL36" i="1"/>
  <c r="BK73" i="1"/>
  <c r="BD57" i="1"/>
  <c r="BD41" i="1"/>
  <c r="BF84" i="1"/>
  <c r="BF68" i="1"/>
  <c r="BF52" i="1"/>
  <c r="BF36" i="1"/>
  <c r="BF83" i="1"/>
  <c r="BF67" i="1"/>
  <c r="BF51" i="1"/>
  <c r="BF35" i="1"/>
  <c r="BF19" i="1"/>
  <c r="BC84" i="1"/>
  <c r="BC81" i="1"/>
  <c r="BL17" i="1"/>
  <c r="BG82" i="1"/>
  <c r="BF82" i="1"/>
  <c r="BD82" i="1"/>
  <c r="BK82" i="1"/>
  <c r="BL82" i="1"/>
  <c r="BC82" i="1"/>
  <c r="BG66" i="1"/>
  <c r="BF66" i="1"/>
  <c r="BC66" i="1"/>
  <c r="BK66" i="1"/>
  <c r="BD66" i="1"/>
  <c r="BL66" i="1"/>
  <c r="BG58" i="1"/>
  <c r="BF58" i="1"/>
  <c r="BL58" i="1"/>
  <c r="BC58" i="1"/>
  <c r="BD58" i="1"/>
  <c r="BK58" i="1"/>
  <c r="BG50" i="1"/>
  <c r="BF50" i="1"/>
  <c r="BK50" i="1"/>
  <c r="BL50" i="1"/>
  <c r="BC50" i="1"/>
  <c r="BG42" i="1"/>
  <c r="BF42" i="1"/>
  <c r="BK42" i="1"/>
  <c r="BC42" i="1"/>
  <c r="BL42" i="1"/>
  <c r="BD42" i="1"/>
  <c r="BG34" i="1"/>
  <c r="BF34" i="1"/>
  <c r="BK34" i="1"/>
  <c r="BC34" i="1"/>
  <c r="BL34" i="1"/>
  <c r="BD34" i="1"/>
  <c r="BG26" i="1"/>
  <c r="BF26" i="1"/>
  <c r="BK26" i="1"/>
  <c r="BC26" i="1"/>
  <c r="BL26" i="1"/>
  <c r="BD26" i="1"/>
  <c r="BG18" i="1"/>
  <c r="BF18" i="1"/>
  <c r="BD18" i="1"/>
  <c r="BK18" i="1"/>
  <c r="BL18" i="1"/>
  <c r="BC18" i="1"/>
  <c r="BD76" i="1"/>
  <c r="BF76" i="1"/>
  <c r="BL20" i="1"/>
  <c r="BC20" i="1"/>
  <c r="BF70" i="1"/>
  <c r="BG70" i="1"/>
  <c r="BG38" i="1"/>
  <c r="BF38" i="1"/>
  <c r="BG78" i="1"/>
  <c r="BG62" i="1"/>
  <c r="BG30" i="1"/>
  <c r="BG13" i="1"/>
  <c r="BC36" i="1"/>
  <c r="BC76" i="1"/>
  <c r="BG74" i="1"/>
  <c r="BF74" i="1"/>
  <c r="BC74" i="1"/>
  <c r="BK74" i="1"/>
  <c r="BD74" i="1"/>
  <c r="BL74" i="1"/>
  <c r="BD60" i="1"/>
  <c r="BF60" i="1"/>
  <c r="BF54" i="1"/>
  <c r="BG54" i="1"/>
  <c r="BC83" i="1"/>
  <c r="BD75" i="1"/>
  <c r="BF59" i="1"/>
  <c r="BC43" i="1"/>
  <c r="BD27" i="1"/>
  <c r="BD11" i="1"/>
  <c r="BF69" i="1"/>
  <c r="BF21" i="1"/>
  <c r="BK63" i="1"/>
  <c r="BK15" i="1"/>
  <c r="BC68" i="1"/>
  <c r="BL67" i="1"/>
  <c r="BL51" i="1"/>
  <c r="BL35" i="1"/>
  <c r="BL19" i="1"/>
  <c r="BG53" i="1"/>
  <c r="BF37" i="1"/>
  <c r="BK79" i="1"/>
  <c r="BK47" i="1"/>
  <c r="BK72" i="1"/>
  <c r="BC64" i="1"/>
  <c r="BK56" i="1"/>
  <c r="BG48" i="1"/>
  <c r="BC32" i="1"/>
  <c r="BG24" i="1"/>
  <c r="BC16" i="1"/>
  <c r="BF10" i="1"/>
  <c r="BC60" i="1"/>
  <c r="BD44" i="1"/>
  <c r="BF44" i="1"/>
  <c r="BF28" i="1"/>
  <c r="BD28" i="1"/>
  <c r="BG22" i="1"/>
  <c r="BF22" i="1"/>
  <c r="BK71" i="1"/>
  <c r="BK55" i="1"/>
  <c r="BC47" i="1"/>
  <c r="BC52" i="1"/>
  <c r="BG65" i="1"/>
  <c r="BF65" i="1"/>
  <c r="BG25" i="1"/>
  <c r="BF25" i="1"/>
  <c r="BC51" i="1"/>
  <c r="BD65" i="1"/>
  <c r="BF43" i="1"/>
  <c r="BL41" i="1"/>
  <c r="BG49" i="1"/>
  <c r="BF49" i="1"/>
  <c r="BC75" i="1"/>
  <c r="BC35" i="1"/>
  <c r="BD49" i="1"/>
  <c r="BF75" i="1"/>
  <c r="BG69" i="1"/>
  <c r="BG21" i="1"/>
  <c r="BL25" i="1"/>
  <c r="BF80" i="1"/>
  <c r="BL80" i="1"/>
  <c r="BD80" i="1"/>
  <c r="BF40" i="1"/>
  <c r="BL40" i="1"/>
  <c r="BD40" i="1"/>
  <c r="BG32" i="1"/>
  <c r="BF23" i="1"/>
  <c r="BL23" i="1"/>
  <c r="BD23" i="1"/>
  <c r="BC65" i="1"/>
  <c r="BC41" i="1"/>
  <c r="BD43" i="1"/>
  <c r="BG47" i="1"/>
  <c r="BL46" i="1"/>
  <c r="BD46" i="1"/>
  <c r="BK46" i="1"/>
  <c r="BL22" i="1"/>
  <c r="BD22" i="1"/>
  <c r="BK22" i="1"/>
  <c r="BC80" i="1"/>
  <c r="BC72" i="1"/>
  <c r="BC56" i="1"/>
  <c r="BC48" i="1"/>
  <c r="BC40" i="1"/>
  <c r="BC24" i="1"/>
  <c r="BG46" i="1"/>
  <c r="BK40" i="1"/>
  <c r="BK24" i="1"/>
  <c r="BG73" i="1"/>
  <c r="BF73" i="1"/>
  <c r="BG33" i="1"/>
  <c r="BF33" i="1"/>
  <c r="BC59" i="1"/>
  <c r="BC19" i="1"/>
  <c r="BD17" i="1"/>
  <c r="BF27" i="1"/>
  <c r="BG37" i="1"/>
  <c r="BF56" i="1"/>
  <c r="BL56" i="1"/>
  <c r="BD56" i="1"/>
  <c r="BF79" i="1"/>
  <c r="BL79" i="1"/>
  <c r="BD79" i="1"/>
  <c r="BF63" i="1"/>
  <c r="BL63" i="1"/>
  <c r="BD63" i="1"/>
  <c r="BF39" i="1"/>
  <c r="BL39" i="1"/>
  <c r="BD39" i="1"/>
  <c r="BF15" i="1"/>
  <c r="BL15" i="1"/>
  <c r="BD15" i="1"/>
  <c r="BC73" i="1"/>
  <c r="BC49" i="1"/>
  <c r="BC25" i="1"/>
  <c r="BD59" i="1"/>
  <c r="BG63" i="1"/>
  <c r="BK41" i="1"/>
  <c r="BL83" i="1"/>
  <c r="BL78" i="1"/>
  <c r="BD78" i="1"/>
  <c r="BK78" i="1"/>
  <c r="BL54" i="1"/>
  <c r="BD54" i="1"/>
  <c r="BK54" i="1"/>
  <c r="BL13" i="1"/>
  <c r="BD13" i="1"/>
  <c r="BK13" i="1"/>
  <c r="BC13" i="1"/>
  <c r="BL10" i="1"/>
  <c r="BD10" i="1"/>
  <c r="BK10" i="1"/>
  <c r="BL77" i="1"/>
  <c r="BD77" i="1"/>
  <c r="BK77" i="1"/>
  <c r="BL69" i="1"/>
  <c r="BD69" i="1"/>
  <c r="BK69" i="1"/>
  <c r="BL61" i="1"/>
  <c r="BD61" i="1"/>
  <c r="BK61" i="1"/>
  <c r="BL53" i="1"/>
  <c r="BD53" i="1"/>
  <c r="BK53" i="1"/>
  <c r="BL45" i="1"/>
  <c r="BD45" i="1"/>
  <c r="BK45" i="1"/>
  <c r="BL37" i="1"/>
  <c r="BD37" i="1"/>
  <c r="BK37" i="1"/>
  <c r="BL29" i="1"/>
  <c r="BD29" i="1"/>
  <c r="BK29" i="1"/>
  <c r="BL21" i="1"/>
  <c r="BD21" i="1"/>
  <c r="BK21" i="1"/>
  <c r="BL12" i="1"/>
  <c r="BD12" i="1"/>
  <c r="BK12" i="1"/>
  <c r="BC12" i="1"/>
  <c r="BC79" i="1"/>
  <c r="BC71" i="1"/>
  <c r="BC63" i="1"/>
  <c r="BC55" i="1"/>
  <c r="BC39" i="1"/>
  <c r="BC23" i="1"/>
  <c r="BC15" i="1"/>
  <c r="BD73" i="1"/>
  <c r="BD25" i="1"/>
  <c r="BG77" i="1"/>
  <c r="BG61" i="1"/>
  <c r="BG45" i="1"/>
  <c r="BG29" i="1"/>
  <c r="BG12" i="1"/>
  <c r="BK39" i="1"/>
  <c r="BK23" i="1"/>
  <c r="BL81" i="1"/>
  <c r="BL65" i="1"/>
  <c r="BL49" i="1"/>
  <c r="BL33" i="1"/>
  <c r="BG57" i="1"/>
  <c r="BF57" i="1"/>
  <c r="BG17" i="1"/>
  <c r="BF17" i="1"/>
  <c r="BC67" i="1"/>
  <c r="BC27" i="1"/>
  <c r="BD33" i="1"/>
  <c r="BL73" i="1"/>
  <c r="BF72" i="1"/>
  <c r="BL72" i="1"/>
  <c r="BD72" i="1"/>
  <c r="BF32" i="1"/>
  <c r="BL32" i="1"/>
  <c r="BD32" i="1"/>
  <c r="BF16" i="1"/>
  <c r="BL16" i="1"/>
  <c r="BD16" i="1"/>
  <c r="BG80" i="1"/>
  <c r="BG16" i="1"/>
  <c r="BF71" i="1"/>
  <c r="BL71" i="1"/>
  <c r="BD71" i="1"/>
  <c r="BF55" i="1"/>
  <c r="BL55" i="1"/>
  <c r="BD55" i="1"/>
  <c r="BC57" i="1"/>
  <c r="BC33" i="1"/>
  <c r="BF53" i="1"/>
  <c r="BG79" i="1"/>
  <c r="BG15" i="1"/>
  <c r="BK25" i="1"/>
  <c r="BL70" i="1"/>
  <c r="BD70" i="1"/>
  <c r="BK70" i="1"/>
  <c r="BL62" i="1"/>
  <c r="BD62" i="1"/>
  <c r="BK62" i="1"/>
  <c r="BL38" i="1"/>
  <c r="BD38" i="1"/>
  <c r="BK38" i="1"/>
  <c r="BL30" i="1"/>
  <c r="BD30" i="1"/>
  <c r="BK30" i="1"/>
  <c r="BK84" i="1"/>
  <c r="BM84" i="1" s="1"/>
  <c r="BO84" i="1" s="1"/>
  <c r="BG84" i="1"/>
  <c r="BK76" i="1"/>
  <c r="BG76" i="1"/>
  <c r="BK68" i="1"/>
  <c r="BG68" i="1"/>
  <c r="BK60" i="1"/>
  <c r="BG60" i="1"/>
  <c r="BK52" i="1"/>
  <c r="BG52" i="1"/>
  <c r="BK44" i="1"/>
  <c r="BG44" i="1"/>
  <c r="BK36" i="1"/>
  <c r="BG36" i="1"/>
  <c r="BK28" i="1"/>
  <c r="BG28" i="1"/>
  <c r="BK20" i="1"/>
  <c r="BG20" i="1"/>
  <c r="BK11" i="1"/>
  <c r="BC11" i="1"/>
  <c r="BG11" i="1"/>
  <c r="BC78" i="1"/>
  <c r="BC70" i="1"/>
  <c r="BC62" i="1"/>
  <c r="BC54" i="1"/>
  <c r="BC46" i="1"/>
  <c r="BC38" i="1"/>
  <c r="BC30" i="1"/>
  <c r="BC22" i="1"/>
  <c r="BD84" i="1"/>
  <c r="BD68" i="1"/>
  <c r="BD52" i="1"/>
  <c r="BD36" i="1"/>
  <c r="BD20" i="1"/>
  <c r="BF78" i="1"/>
  <c r="BF62" i="1"/>
  <c r="BF46" i="1"/>
  <c r="BF30" i="1"/>
  <c r="BF13" i="1"/>
  <c r="BG72" i="1"/>
  <c r="BG56" i="1"/>
  <c r="BG40" i="1"/>
  <c r="BL76" i="1"/>
  <c r="BL60" i="1"/>
  <c r="BL44" i="1"/>
  <c r="BL28" i="1"/>
  <c r="BL11" i="1"/>
  <c r="BG81" i="1"/>
  <c r="BF81" i="1"/>
  <c r="BG41" i="1"/>
  <c r="BF41" i="1"/>
  <c r="BD81" i="1"/>
  <c r="BL57" i="1"/>
  <c r="BF64" i="1"/>
  <c r="BL64" i="1"/>
  <c r="BD64" i="1"/>
  <c r="BF48" i="1"/>
  <c r="BL48" i="1"/>
  <c r="BD48" i="1"/>
  <c r="BF24" i="1"/>
  <c r="BL24" i="1"/>
  <c r="BD24" i="1"/>
  <c r="BG64" i="1"/>
  <c r="BF47" i="1"/>
  <c r="BL47" i="1"/>
  <c r="BD47" i="1"/>
  <c r="BC17" i="1"/>
  <c r="BK57" i="1"/>
  <c r="BK83" i="1"/>
  <c r="BG83" i="1"/>
  <c r="BK75" i="1"/>
  <c r="BG75" i="1"/>
  <c r="BK67" i="1"/>
  <c r="BG67" i="1"/>
  <c r="BK59" i="1"/>
  <c r="BG59" i="1"/>
  <c r="BK51" i="1"/>
  <c r="BG51" i="1"/>
  <c r="BK43" i="1"/>
  <c r="BG43" i="1"/>
  <c r="BK35" i="1"/>
  <c r="BG35" i="1"/>
  <c r="BK27" i="1"/>
  <c r="BG27" i="1"/>
  <c r="BK19" i="1"/>
  <c r="BG19" i="1"/>
  <c r="BC10" i="1"/>
  <c r="BC77" i="1"/>
  <c r="BC69" i="1"/>
  <c r="BC61" i="1"/>
  <c r="BC53" i="1"/>
  <c r="BC45" i="1"/>
  <c r="BC37" i="1"/>
  <c r="BC29" i="1"/>
  <c r="BC21" i="1"/>
  <c r="BD83" i="1"/>
  <c r="BD67" i="1"/>
  <c r="BD51" i="1"/>
  <c r="BD35" i="1"/>
  <c r="BD19" i="1"/>
  <c r="BF77" i="1"/>
  <c r="BF61" i="1"/>
  <c r="BF45" i="1"/>
  <c r="BF29" i="1"/>
  <c r="BF12" i="1"/>
  <c r="BG71" i="1"/>
  <c r="BG55" i="1"/>
  <c r="BG39" i="1"/>
  <c r="BG23" i="1"/>
  <c r="BK81" i="1"/>
  <c r="BK65" i="1"/>
  <c r="BK49" i="1"/>
  <c r="BK33" i="1"/>
  <c r="BK17" i="1"/>
  <c r="BL75" i="1"/>
  <c r="BL59" i="1"/>
  <c r="BL43" i="1"/>
  <c r="BL27" i="1"/>
  <c r="BK14" i="1"/>
  <c r="BC14" i="1"/>
  <c r="BL14" i="1"/>
  <c r="BD14" i="1"/>
  <c r="BG14" i="1"/>
  <c r="BF14" i="1"/>
  <c r="BM17" i="1" l="1"/>
  <c r="BO17" i="1" s="1"/>
  <c r="BM21" i="1"/>
  <c r="BO21" i="1" s="1"/>
  <c r="BM56" i="1"/>
  <c r="BO56" i="1" s="1"/>
  <c r="BM46" i="1"/>
  <c r="BP46" i="1" s="1"/>
  <c r="BO46" i="1"/>
  <c r="BM19" i="1"/>
  <c r="BO19" i="1" s="1"/>
  <c r="BM58" i="1"/>
  <c r="BP58" i="1" s="1"/>
  <c r="BM63" i="1"/>
  <c r="BO63" i="1" s="1"/>
  <c r="BM50" i="1"/>
  <c r="BP50" i="1" s="1"/>
  <c r="BM24" i="1"/>
  <c r="BO24" i="1" s="1"/>
  <c r="BM57" i="1"/>
  <c r="BO57" i="1" s="1"/>
  <c r="BM44" i="1"/>
  <c r="BP44" i="1" s="1"/>
  <c r="BO70" i="1"/>
  <c r="BM70" i="1"/>
  <c r="Q95" i="1"/>
  <c r="Q103" i="1"/>
  <c r="Q111" i="1"/>
  <c r="Q96" i="1"/>
  <c r="Q104" i="1"/>
  <c r="Q112" i="1"/>
  <c r="Q97" i="1"/>
  <c r="Q105" i="1"/>
  <c r="Q113" i="1"/>
  <c r="Q98" i="1"/>
  <c r="Q106" i="1"/>
  <c r="Q114" i="1"/>
  <c r="Q101" i="1"/>
  <c r="Q102" i="1"/>
  <c r="Q91" i="1"/>
  <c r="Q107" i="1"/>
  <c r="Q92" i="1"/>
  <c r="Q108" i="1"/>
  <c r="Q109" i="1"/>
  <c r="Q94" i="1"/>
  <c r="Q110" i="1"/>
  <c r="Q93" i="1"/>
  <c r="Q90" i="1"/>
  <c r="Q99" i="1"/>
  <c r="Q100" i="1"/>
  <c r="BM29" i="1"/>
  <c r="BO29" i="1" s="1"/>
  <c r="BM83" i="1"/>
  <c r="BO83" i="1" s="1"/>
  <c r="BP24" i="1"/>
  <c r="BM40" i="1"/>
  <c r="BP40" i="1" s="1"/>
  <c r="BO40" i="1"/>
  <c r="BM51" i="1"/>
  <c r="BP51" i="1" s="1"/>
  <c r="E95" i="1"/>
  <c r="E103" i="1"/>
  <c r="E111" i="1"/>
  <c r="E96" i="1"/>
  <c r="E104" i="1"/>
  <c r="E112" i="1"/>
  <c r="E97" i="1"/>
  <c r="E105" i="1"/>
  <c r="E113" i="1"/>
  <c r="E98" i="1"/>
  <c r="E106" i="1"/>
  <c r="E114" i="1"/>
  <c r="E92" i="1"/>
  <c r="E108" i="1"/>
  <c r="E93" i="1"/>
  <c r="E109" i="1"/>
  <c r="E94" i="1"/>
  <c r="E110" i="1"/>
  <c r="E99" i="1"/>
  <c r="E90" i="1"/>
  <c r="E107" i="1"/>
  <c r="E101" i="1"/>
  <c r="E102" i="1"/>
  <c r="E91" i="1"/>
  <c r="E100" i="1"/>
  <c r="BM82" i="1"/>
  <c r="BO82" i="1" s="1"/>
  <c r="BM64" i="1"/>
  <c r="BP64" i="1" s="1"/>
  <c r="BO64" i="1"/>
  <c r="BM45" i="1"/>
  <c r="BO45" i="1" s="1"/>
  <c r="BM41" i="1"/>
  <c r="BP41" i="1" s="1"/>
  <c r="BP56" i="1"/>
  <c r="BM27" i="1"/>
  <c r="BO27" i="1" s="1"/>
  <c r="BM78" i="1"/>
  <c r="BO78" i="1" s="1"/>
  <c r="BM35" i="1"/>
  <c r="BO35" i="1" s="1"/>
  <c r="BM18" i="1"/>
  <c r="BO18" i="1" s="1"/>
  <c r="BM60" i="1"/>
  <c r="BO60" i="1" s="1"/>
  <c r="BM72" i="1"/>
  <c r="BP72" i="1" s="1"/>
  <c r="BO72" i="1"/>
  <c r="BM53" i="1"/>
  <c r="BP53" i="1" s="1"/>
  <c r="BM13" i="1"/>
  <c r="BP13" i="1" s="1"/>
  <c r="BM15" i="1"/>
  <c r="BO15" i="1"/>
  <c r="BM67" i="1"/>
  <c r="BO67" i="1" s="1"/>
  <c r="BM20" i="1"/>
  <c r="BO20" i="1" s="1"/>
  <c r="BM42" i="1"/>
  <c r="BO42" i="1" s="1"/>
  <c r="BM66" i="1"/>
  <c r="BO66" i="1" s="1"/>
  <c r="BM11" i="1"/>
  <c r="BP11" i="1" s="1"/>
  <c r="BP70" i="1"/>
  <c r="BM81" i="1"/>
  <c r="BP81" i="1" s="1"/>
  <c r="BP63" i="1"/>
  <c r="BM30" i="1"/>
  <c r="BP30" i="1" s="1"/>
  <c r="BM76" i="1"/>
  <c r="BO76" i="1" s="1"/>
  <c r="BM38" i="1"/>
  <c r="BP38" i="1" s="1"/>
  <c r="BM12" i="1"/>
  <c r="BP12" i="1" s="1"/>
  <c r="BM77" i="1"/>
  <c r="BO77" i="1" s="1"/>
  <c r="BM79" i="1"/>
  <c r="BO79" i="1" s="1"/>
  <c r="AC95" i="1"/>
  <c r="AC103" i="1"/>
  <c r="AC111" i="1"/>
  <c r="AC96" i="1"/>
  <c r="AC104" i="1"/>
  <c r="AC112" i="1"/>
  <c r="AC97" i="1"/>
  <c r="AC105" i="1"/>
  <c r="AC113" i="1"/>
  <c r="AC98" i="1"/>
  <c r="AC106" i="1"/>
  <c r="AC114" i="1"/>
  <c r="AC94" i="1"/>
  <c r="AC110" i="1"/>
  <c r="AC99" i="1"/>
  <c r="AC90" i="1"/>
  <c r="AC100" i="1"/>
  <c r="AC101" i="1"/>
  <c r="AC107" i="1"/>
  <c r="AC102" i="1"/>
  <c r="AC108" i="1"/>
  <c r="AC92" i="1"/>
  <c r="AC93" i="1"/>
  <c r="AC109" i="1"/>
  <c r="AC91" i="1"/>
  <c r="W91" i="1"/>
  <c r="W99" i="1"/>
  <c r="W107" i="1"/>
  <c r="W90" i="1"/>
  <c r="W92" i="1"/>
  <c r="W100" i="1"/>
  <c r="W108" i="1"/>
  <c r="W93" i="1"/>
  <c r="W101" i="1"/>
  <c r="W109" i="1"/>
  <c r="W94" i="1"/>
  <c r="W102" i="1"/>
  <c r="W110" i="1"/>
  <c r="W98" i="1"/>
  <c r="W114" i="1"/>
  <c r="W103" i="1"/>
  <c r="W104" i="1"/>
  <c r="W105" i="1"/>
  <c r="W111" i="1"/>
  <c r="W96" i="1"/>
  <c r="W112" i="1"/>
  <c r="W95" i="1"/>
  <c r="W113" i="1"/>
  <c r="W106" i="1"/>
  <c r="W97" i="1"/>
  <c r="K91" i="1"/>
  <c r="K99" i="1"/>
  <c r="K107" i="1"/>
  <c r="K90" i="1"/>
  <c r="K92" i="1"/>
  <c r="K100" i="1"/>
  <c r="K108" i="1"/>
  <c r="K93" i="1"/>
  <c r="K101" i="1"/>
  <c r="K109" i="1"/>
  <c r="K94" i="1"/>
  <c r="K102" i="1"/>
  <c r="K110" i="1"/>
  <c r="K105" i="1"/>
  <c r="K106" i="1"/>
  <c r="K95" i="1"/>
  <c r="K111" i="1"/>
  <c r="K96" i="1"/>
  <c r="K112" i="1"/>
  <c r="K114" i="1"/>
  <c r="K104" i="1"/>
  <c r="K98" i="1"/>
  <c r="K103" i="1"/>
  <c r="K113" i="1"/>
  <c r="K97" i="1"/>
  <c r="BM36" i="1"/>
  <c r="BO36" i="1" s="1"/>
  <c r="BM65" i="1"/>
  <c r="BP65" i="1" s="1"/>
  <c r="BM25" i="1"/>
  <c r="BP25" i="1" s="1"/>
  <c r="BM26" i="1"/>
  <c r="BO26" i="1" s="1"/>
  <c r="BM71" i="1"/>
  <c r="BP71" i="1" s="1"/>
  <c r="BO71" i="1"/>
  <c r="BM28" i="1"/>
  <c r="BO28" i="1" s="1"/>
  <c r="BM69" i="1"/>
  <c r="BO69" i="1" s="1"/>
  <c r="AI91" i="1"/>
  <c r="AJ91" i="1" s="1"/>
  <c r="AI99" i="1"/>
  <c r="AI107" i="1"/>
  <c r="AI90" i="1"/>
  <c r="AI92" i="1"/>
  <c r="AI100" i="1"/>
  <c r="AI108" i="1"/>
  <c r="AI93" i="1"/>
  <c r="AI101" i="1"/>
  <c r="AI109" i="1"/>
  <c r="AI94" i="1"/>
  <c r="AI102" i="1"/>
  <c r="AJ102" i="1" s="1"/>
  <c r="AI110" i="1"/>
  <c r="AI95" i="1"/>
  <c r="AI111" i="1"/>
  <c r="AI96" i="1"/>
  <c r="AI112" i="1"/>
  <c r="AI97" i="1"/>
  <c r="AI113" i="1"/>
  <c r="AJ113" i="1" s="1"/>
  <c r="AI98" i="1"/>
  <c r="AI114" i="1"/>
  <c r="AJ114" i="1" s="1"/>
  <c r="AI103" i="1"/>
  <c r="AI104" i="1"/>
  <c r="AI105" i="1"/>
  <c r="AI106" i="1"/>
  <c r="BM59" i="1"/>
  <c r="BP59" i="1" s="1"/>
  <c r="BP17" i="1"/>
  <c r="BM48" i="1"/>
  <c r="BP48" i="1" s="1"/>
  <c r="BM55" i="1"/>
  <c r="BO55" i="1" s="1"/>
  <c r="BM16" i="1"/>
  <c r="BP16" i="1" s="1"/>
  <c r="BM73" i="1"/>
  <c r="BP73" i="1" s="1"/>
  <c r="BM33" i="1"/>
  <c r="BO33" i="1" s="1"/>
  <c r="BP21" i="1"/>
  <c r="BM37" i="1"/>
  <c r="BP37" i="1" s="1"/>
  <c r="BM22" i="1"/>
  <c r="BO22" i="1" s="1"/>
  <c r="BM80" i="1"/>
  <c r="BP80" i="1" s="1"/>
  <c r="BM34" i="1"/>
  <c r="BO34" i="1" s="1"/>
  <c r="BP42" i="1"/>
  <c r="BM62" i="1"/>
  <c r="BP62" i="1" s="1"/>
  <c r="BO62" i="1"/>
  <c r="BM10" i="1"/>
  <c r="BO10" i="1" s="1"/>
  <c r="BP15" i="1"/>
  <c r="BM32" i="1"/>
  <c r="BP32" i="1" s="1"/>
  <c r="BO32" i="1"/>
  <c r="BM74" i="1"/>
  <c r="BO74" i="1" s="1"/>
  <c r="BM43" i="1"/>
  <c r="BO43" i="1" s="1"/>
  <c r="BM75" i="1"/>
  <c r="BP75" i="1" s="1"/>
  <c r="BP33" i="1"/>
  <c r="BP35" i="1"/>
  <c r="BP67" i="1"/>
  <c r="BM47" i="1"/>
  <c r="BP47" i="1" s="1"/>
  <c r="BO47" i="1"/>
  <c r="BP84" i="1"/>
  <c r="BM49" i="1"/>
  <c r="BP49" i="1" s="1"/>
  <c r="BP45" i="1"/>
  <c r="BM61" i="1"/>
  <c r="BP61" i="1" s="1"/>
  <c r="BO61" i="1"/>
  <c r="BM54" i="1"/>
  <c r="BP54" i="1" s="1"/>
  <c r="BM39" i="1"/>
  <c r="BO39" i="1" s="1"/>
  <c r="BM23" i="1"/>
  <c r="BP23" i="1" s="1"/>
  <c r="BO23" i="1"/>
  <c r="BM52" i="1"/>
  <c r="BO52" i="1" s="1"/>
  <c r="BM68" i="1"/>
  <c r="BO68" i="1" s="1"/>
  <c r="BM14" i="1"/>
  <c r="BP14" i="1" s="1"/>
  <c r="BP79" i="1" l="1"/>
  <c r="BO16" i="1"/>
  <c r="BO30" i="1"/>
  <c r="BP10" i="1"/>
  <c r="BP20" i="1"/>
  <c r="BO75" i="1"/>
  <c r="BP66" i="1"/>
  <c r="BP26" i="1"/>
  <c r="BO54" i="1"/>
  <c r="BP82" i="1"/>
  <c r="BP18" i="1"/>
  <c r="BO11" i="1"/>
  <c r="BO41" i="1"/>
  <c r="BP74" i="1"/>
  <c r="BP29" i="1"/>
  <c r="BO25" i="1"/>
  <c r="BO51" i="1"/>
  <c r="BP39" i="1"/>
  <c r="BO49" i="1"/>
  <c r="BO13" i="1"/>
  <c r="BO50" i="1"/>
  <c r="BP55" i="1"/>
  <c r="BO58" i="1"/>
  <c r="BP57" i="1"/>
  <c r="BP19" i="1"/>
  <c r="BP83" i="1"/>
  <c r="BO12" i="1"/>
  <c r="BP60" i="1"/>
  <c r="BO81" i="1"/>
  <c r="BP28" i="1"/>
  <c r="BO59" i="1"/>
  <c r="BO65" i="1"/>
  <c r="BP27" i="1"/>
  <c r="BP22" i="1"/>
  <c r="BO53" i="1"/>
  <c r="BP34" i="1"/>
  <c r="BP77" i="1"/>
  <c r="BO37" i="1"/>
  <c r="BP43" i="1"/>
  <c r="BO38" i="1"/>
  <c r="BP69" i="1"/>
  <c r="BO73" i="1"/>
  <c r="BO44" i="1"/>
  <c r="BP76" i="1"/>
  <c r="BO80" i="1"/>
  <c r="BP68" i="1"/>
  <c r="BP78" i="1"/>
  <c r="BP52" i="1"/>
  <c r="BO48" i="1"/>
  <c r="BP36" i="1"/>
  <c r="BO14" i="1"/>
  <c r="BK31" i="1" l="1"/>
  <c r="BL31" i="1"/>
  <c r="BM31" i="1" s="1"/>
  <c r="BG31" i="1"/>
  <c r="BD31" i="1"/>
  <c r="Q129" i="1" s="1"/>
  <c r="BF31" i="1"/>
  <c r="BC31" i="1"/>
  <c r="Q136" i="1" s="1"/>
  <c r="BP31" i="1" l="1"/>
  <c r="Q131" i="1"/>
  <c r="Q138" i="1"/>
  <c r="Q124" i="1"/>
  <c r="Q119" i="1"/>
  <c r="Q125" i="1"/>
  <c r="Q127" i="1"/>
  <c r="Q140" i="1"/>
  <c r="Q126" i="1"/>
  <c r="Q142" i="1"/>
  <c r="Q134" i="1"/>
  <c r="Q120" i="1"/>
  <c r="BO31" i="1"/>
  <c r="Q130" i="1"/>
  <c r="Q139" i="1"/>
  <c r="Q132" i="1"/>
  <c r="Q133" i="1"/>
  <c r="Q135" i="1"/>
  <c r="Q141" i="1"/>
  <c r="Q118" i="1"/>
  <c r="Q123" i="1"/>
  <c r="Q121" i="1"/>
  <c r="Q128" i="1"/>
  <c r="Q137" i="1"/>
  <c r="Q122" i="1"/>
</calcChain>
</file>

<file path=xl/sharedStrings.xml><?xml version="1.0" encoding="utf-8"?>
<sst xmlns="http://schemas.openxmlformats.org/spreadsheetml/2006/main" count="252" uniqueCount="124">
  <si>
    <t>Two-word combinations</t>
  </si>
  <si>
    <t>Min occ</t>
  </si>
  <si>
    <t>Count</t>
  </si>
  <si>
    <t>Total token counts</t>
  </si>
  <si>
    <t>Hebrews</t>
  </si>
  <si>
    <t>Paul</t>
  </si>
  <si>
    <t>Col/Eph</t>
  </si>
  <si>
    <t>Pastorals</t>
  </si>
  <si>
    <t>Cath Ep</t>
  </si>
  <si>
    <t>Matthew</t>
  </si>
  <si>
    <t>Mark</t>
  </si>
  <si>
    <t>Luke-Acts</t>
  </si>
  <si>
    <t>John</t>
  </si>
  <si>
    <t>1 Clem</t>
  </si>
  <si>
    <t>LXX-Pent</t>
  </si>
  <si>
    <t>LXX-DH</t>
  </si>
  <si>
    <t>LXX-Macc</t>
  </si>
  <si>
    <t>LXX-Ps</t>
  </si>
  <si>
    <t>LXX-Wis</t>
  </si>
  <si>
    <t>Josephus</t>
  </si>
  <si>
    <t>Philo</t>
  </si>
  <si>
    <t>Plutarch</t>
  </si>
  <si>
    <t>Arrian</t>
  </si>
  <si>
    <t>Appian</t>
  </si>
  <si>
    <t>Cass Long</t>
  </si>
  <si>
    <t>Dio Chr</t>
  </si>
  <si>
    <t>Dion Hal</t>
  </si>
  <si>
    <t>Ael Arist</t>
  </si>
  <si>
    <t>Epictetus</t>
  </si>
  <si>
    <t>Normalized frequencies per 1000 words</t>
  </si>
  <si>
    <t>N-Gram</t>
  </si>
  <si>
    <t>Mean</t>
  </si>
  <si>
    <t>Standard deviation</t>
  </si>
  <si>
    <t>Skewness</t>
  </si>
  <si>
    <t>Kurtosis</t>
  </si>
  <si>
    <t>χ2</t>
  </si>
  <si>
    <r>
      <t>p</t>
    </r>
    <r>
      <rPr>
        <sz val="11"/>
        <color theme="1"/>
        <rFont val="Times New Roman"/>
        <family val="1"/>
      </rPr>
      <t>-value</t>
    </r>
  </si>
  <si>
    <t>Q1</t>
  </si>
  <si>
    <t>Q3</t>
  </si>
  <si>
    <t>IQR</t>
  </si>
  <si>
    <t>High</t>
  </si>
  <si>
    <t>Low</t>
  </si>
  <si>
    <t>αἰών κατά</t>
  </si>
  <si>
    <t>αὐτός εἰς</t>
  </si>
  <si>
    <t>αὐτός λέγω</t>
  </si>
  <si>
    <t>αὐτός ἀκούω</t>
  </si>
  <si>
    <t>αὐτός ὡς</t>
  </si>
  <si>
    <t>γάρ εἰς</t>
  </si>
  <si>
    <t>γάρ λέγω</t>
  </si>
  <si>
    <t>γίγνομαι ὁ</t>
  </si>
  <si>
    <t>γιγνώσκω ὁ</t>
  </si>
  <si>
    <t>δέ πᾶς</t>
  </si>
  <si>
    <t>διά πᾶς</t>
  </si>
  <si>
    <t>&lt;0.001</t>
  </si>
  <si>
    <t>δόξα καί</t>
  </si>
  <si>
    <t>δῶρον τε</t>
  </si>
  <si>
    <t>εἰ εἰσέρχομαι</t>
  </si>
  <si>
    <t>εἰ μέν</t>
  </si>
  <si>
    <t>εἰμί καί</t>
  </si>
  <si>
    <t>ζῶ καί</t>
  </si>
  <si>
    <t>θεός εἰς</t>
  </si>
  <si>
    <t>θρόνος ὁ</t>
  </si>
  <si>
    <t>καί θυσία</t>
  </si>
  <si>
    <t>καί οὕτω</t>
  </si>
  <si>
    <t>καί πνεῦμα</t>
  </si>
  <si>
    <t>καί ἐν</t>
  </si>
  <si>
    <t>καθίζω ἐν</t>
  </si>
  <si>
    <t>καρδία αὐτός</t>
  </si>
  <si>
    <t>καρδία ὑμεῖς</t>
  </si>
  <si>
    <t>κατά νόμος</t>
  </si>
  <si>
    <t>κατάπαυσις αὐτός</t>
  </si>
  <si>
    <t>κατάπαυσις ἐγώ</t>
  </si>
  <si>
    <t>κομίζω ὁ</t>
  </si>
  <si>
    <t>λέγω οὗτος</t>
  </si>
  <si>
    <t>λέγω ἰδοὺ</t>
  </si>
  <si>
    <t>μέν γάρ</t>
  </si>
  <si>
    <t>μέν οὖν</t>
  </si>
  <si>
    <t>μή ποτε</t>
  </si>
  <si>
    <t>μή τίς</t>
  </si>
  <si>
    <t>μή ὁ</t>
  </si>
  <si>
    <t>οὐ κατά</t>
  </si>
  <si>
    <t>οὐ ἄν</t>
  </si>
  <si>
    <t>οὐ ὁ</t>
  </si>
  <si>
    <t>οὐρανός ὁ</t>
  </si>
  <si>
    <t>οὖν ὁ</t>
  </si>
  <si>
    <t>οὗτος δέ</t>
  </si>
  <si>
    <t>οὗτος ποιέω</t>
  </si>
  <si>
    <t>πίστις καί</t>
  </si>
  <si>
    <t>περί ὅς</t>
  </si>
  <si>
    <t>προσφέρω ὁ</t>
  </si>
  <si>
    <t>πρός αὐτός</t>
  </si>
  <si>
    <t>σήμερον ἐάν</t>
  </si>
  <si>
    <t>σκληρύνω ὁ</t>
  </si>
  <si>
    <t>σύ ἱερεύς</t>
  </si>
  <si>
    <t>σύ ὁ</t>
  </si>
  <si>
    <t>τελειόω ὁ</t>
  </si>
  <si>
    <t>υἱός ἐγώ</t>
  </si>
  <si>
    <t>υἱός ὅς</t>
  </si>
  <si>
    <t>φωνή αὐτός</t>
  </si>
  <si>
    <t>ἀδελφός αὐτός</t>
  </si>
  <si>
    <t>ἀρχή ὁ</t>
  </si>
  <si>
    <t>ἀρχιερεύς ὁ</t>
  </si>
  <si>
    <t>ἐγώ εἰς</t>
  </si>
  <si>
    <t>ἐγώ ὁ</t>
  </si>
  <si>
    <t>ἐκ ὁ</t>
  </si>
  <si>
    <t>ἐν αἷμα</t>
  </si>
  <si>
    <t>ἐν δεξιός</t>
  </si>
  <si>
    <t>ἐν πᾶς</t>
  </si>
  <si>
    <t>ἔξω ὁ</t>
  </si>
  <si>
    <t>ἕκαστος ὁ</t>
  </si>
  <si>
    <t>ἡμέρα ὁ</t>
  </si>
  <si>
    <t>ἰησοῦς χριστός</t>
  </si>
  <si>
    <t>ὁ τε</t>
  </si>
  <si>
    <t>ὁράω ὁ</t>
  </si>
  <si>
    <t>ὅς προσφέρω</t>
  </si>
  <si>
    <t>ὑμεῖς καί</t>
  </si>
  <si>
    <t>ὑποτάσσω ὁ</t>
  </si>
  <si>
    <t>ὡς υἱός</t>
  </si>
  <si>
    <t>διαθήκη ὅς</t>
  </si>
  <si>
    <t>Data</t>
  </si>
  <si>
    <t>Rank</t>
  </si>
  <si>
    <t>Percentile</t>
  </si>
  <si>
    <t>Theor dist</t>
  </si>
  <si>
    <t>Emp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</si>
</sst>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5DF-4DDC-4BDF-A68A-448EAFAE7452}">
  <dimension ref="A1:BP142"/>
  <sheetViews>
    <sheetView tabSelected="1" topLeftCell="K1" zoomScale="79" zoomScaleNormal="125" workbookViewId="0">
      <selection activeCell="AC20" sqref="AC20"/>
    </sheetView>
  </sheetViews>
  <sheetFormatPr defaultColWidth="8.85546875" defaultRowHeight="13.9"/>
  <cols>
    <col min="1" max="35" width="8.85546875" style="2"/>
    <col min="36" max="36" width="12.28515625" style="2" bestFit="1" customWidth="1"/>
    <col min="37" max="16384" width="8.85546875" style="2"/>
  </cols>
  <sheetData>
    <row r="1" spans="1:68">
      <c r="A1" s="1" t="s">
        <v>0</v>
      </c>
    </row>
    <row r="2" spans="1:68">
      <c r="A2" s="2" t="s">
        <v>1</v>
      </c>
      <c r="B2" s="2">
        <v>3</v>
      </c>
    </row>
    <row r="3" spans="1:68">
      <c r="A3" s="2" t="s">
        <v>2</v>
      </c>
      <c r="B3" s="2">
        <v>75</v>
      </c>
    </row>
    <row r="5" spans="1:68">
      <c r="C5" s="2" t="s">
        <v>3</v>
      </c>
      <c r="D5" s="4"/>
    </row>
    <row r="6" spans="1:68"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15</v>
      </c>
      <c r="O6" s="1" t="s">
        <v>16</v>
      </c>
      <c r="P6" s="1" t="s">
        <v>17</v>
      </c>
      <c r="Q6" s="1" t="s">
        <v>18</v>
      </c>
      <c r="R6" s="1" t="s">
        <v>19</v>
      </c>
      <c r="S6" s="1" t="s">
        <v>20</v>
      </c>
      <c r="T6" s="1" t="s">
        <v>21</v>
      </c>
      <c r="U6" s="1" t="s">
        <v>22</v>
      </c>
      <c r="V6" s="1" t="s">
        <v>23</v>
      </c>
      <c r="W6" s="1" t="s">
        <v>24</v>
      </c>
      <c r="X6" s="1" t="s">
        <v>25</v>
      </c>
      <c r="Y6" s="1" t="s">
        <v>26</v>
      </c>
      <c r="Z6" s="1" t="s">
        <v>27</v>
      </c>
      <c r="AA6" s="1" t="s">
        <v>28</v>
      </c>
      <c r="AC6" s="4" t="s">
        <v>29</v>
      </c>
    </row>
    <row r="7" spans="1:68">
      <c r="C7" s="2">
        <v>4982</v>
      </c>
      <c r="D7" s="2">
        <v>24137</v>
      </c>
      <c r="E7" s="2">
        <v>4006</v>
      </c>
      <c r="F7" s="2">
        <v>3506</v>
      </c>
      <c r="G7" s="2">
        <v>7574</v>
      </c>
      <c r="H7" s="2">
        <v>18339</v>
      </c>
      <c r="I7" s="2">
        <v>11279</v>
      </c>
      <c r="J7" s="2">
        <v>37936</v>
      </c>
      <c r="K7" s="2">
        <v>15633</v>
      </c>
      <c r="L7" s="2">
        <v>9786</v>
      </c>
      <c r="M7" s="2">
        <v>118372</v>
      </c>
      <c r="N7" s="2">
        <v>104481</v>
      </c>
      <c r="O7" s="2">
        <v>42868</v>
      </c>
      <c r="P7" s="2">
        <v>34086</v>
      </c>
      <c r="Q7" s="2">
        <v>54511</v>
      </c>
      <c r="R7" s="2">
        <v>471196</v>
      </c>
      <c r="S7" s="2">
        <v>402336</v>
      </c>
      <c r="T7" s="2">
        <v>1015122</v>
      </c>
      <c r="U7" s="2">
        <v>113193</v>
      </c>
      <c r="V7" s="2">
        <v>222964</v>
      </c>
      <c r="W7" s="2">
        <v>7573</v>
      </c>
      <c r="X7" s="2">
        <v>117824</v>
      </c>
      <c r="Y7" s="2">
        <v>406547</v>
      </c>
      <c r="Z7" s="2">
        <v>322927</v>
      </c>
      <c r="AA7" s="2">
        <v>86671</v>
      </c>
    </row>
    <row r="9" spans="1:68">
      <c r="A9" s="1" t="s">
        <v>30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M9" s="1" t="s">
        <v>14</v>
      </c>
      <c r="N9" s="1" t="s">
        <v>15</v>
      </c>
      <c r="O9" s="1" t="s">
        <v>16</v>
      </c>
      <c r="P9" s="1" t="s">
        <v>17</v>
      </c>
      <c r="Q9" s="1" t="s">
        <v>18</v>
      </c>
      <c r="R9" s="1" t="s">
        <v>19</v>
      </c>
      <c r="S9" s="1" t="s">
        <v>20</v>
      </c>
      <c r="T9" s="1" t="s">
        <v>21</v>
      </c>
      <c r="U9" s="1" t="s">
        <v>22</v>
      </c>
      <c r="V9" s="1" t="s">
        <v>23</v>
      </c>
      <c r="W9" s="1" t="s">
        <v>24</v>
      </c>
      <c r="X9" s="1" t="s">
        <v>25</v>
      </c>
      <c r="Y9" s="1" t="s">
        <v>26</v>
      </c>
      <c r="Z9" s="1" t="s">
        <v>27</v>
      </c>
      <c r="AA9" s="1" t="s">
        <v>28</v>
      </c>
      <c r="AC9" s="1" t="s">
        <v>4</v>
      </c>
      <c r="AD9" s="1" t="s">
        <v>5</v>
      </c>
      <c r="AE9" s="1" t="s">
        <v>6</v>
      </c>
      <c r="AF9" s="1" t="s">
        <v>7</v>
      </c>
      <c r="AG9" s="1" t="s">
        <v>8</v>
      </c>
      <c r="AH9" s="1" t="s">
        <v>9</v>
      </c>
      <c r="AI9" s="1" t="s">
        <v>10</v>
      </c>
      <c r="AJ9" s="1" t="s">
        <v>11</v>
      </c>
      <c r="AK9" s="1" t="s">
        <v>12</v>
      </c>
      <c r="AL9" s="1" t="s">
        <v>13</v>
      </c>
      <c r="AM9" s="1" t="s">
        <v>14</v>
      </c>
      <c r="AN9" s="1" t="s">
        <v>15</v>
      </c>
      <c r="AO9" s="1" t="s">
        <v>16</v>
      </c>
      <c r="AP9" s="1" t="s">
        <v>17</v>
      </c>
      <c r="AQ9" s="1" t="s">
        <v>18</v>
      </c>
      <c r="AR9" s="1" t="s">
        <v>19</v>
      </c>
      <c r="AS9" s="1" t="s">
        <v>20</v>
      </c>
      <c r="AT9" s="1" t="s">
        <v>21</v>
      </c>
      <c r="AU9" s="1" t="s">
        <v>22</v>
      </c>
      <c r="AV9" s="1" t="s">
        <v>23</v>
      </c>
      <c r="AW9" s="1" t="s">
        <v>24</v>
      </c>
      <c r="AX9" s="1" t="s">
        <v>25</v>
      </c>
      <c r="AY9" s="1" t="s">
        <v>26</v>
      </c>
      <c r="AZ9" s="1" t="s">
        <v>27</v>
      </c>
      <c r="BA9" s="1" t="s">
        <v>28</v>
      </c>
      <c r="BC9" s="2" t="s">
        <v>31</v>
      </c>
      <c r="BD9" s="2" t="s">
        <v>32</v>
      </c>
      <c r="BF9" s="2" t="s">
        <v>33</v>
      </c>
      <c r="BG9" s="2" t="s">
        <v>34</v>
      </c>
      <c r="BH9" s="2" t="s">
        <v>35</v>
      </c>
      <c r="BI9" s="4" t="s">
        <v>36</v>
      </c>
      <c r="BK9" s="2" t="s">
        <v>37</v>
      </c>
      <c r="BL9" s="2" t="s">
        <v>38</v>
      </c>
      <c r="BM9" s="2" t="s">
        <v>39</v>
      </c>
      <c r="BO9" s="2" t="s">
        <v>40</v>
      </c>
      <c r="BP9" s="2" t="s">
        <v>41</v>
      </c>
    </row>
    <row r="10" spans="1:68">
      <c r="A10" s="2" t="s">
        <v>42</v>
      </c>
      <c r="C10" s="2">
        <v>3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C10" s="3">
        <f>C10*1000/$C$7</f>
        <v>0.60216780409474102</v>
      </c>
      <c r="AD10" s="2">
        <f>D10*1000/$D$7</f>
        <v>0</v>
      </c>
      <c r="AE10" s="2">
        <f>E10*1000/$E$7</f>
        <v>0</v>
      </c>
      <c r="AF10" s="2">
        <f>F10*1000/$F$7</f>
        <v>0</v>
      </c>
      <c r="AG10" s="2">
        <f>G10*1000/$G$7</f>
        <v>0</v>
      </c>
      <c r="AH10" s="2">
        <f>H10*1000/$H$7</f>
        <v>0</v>
      </c>
      <c r="AI10" s="2">
        <f>I10*1000/$I$7</f>
        <v>0</v>
      </c>
      <c r="AJ10" s="2">
        <f>J10*1000/$J$7</f>
        <v>0</v>
      </c>
      <c r="AK10" s="2">
        <f>K10*1000/$K$7</f>
        <v>0</v>
      </c>
      <c r="AL10" s="2">
        <f>L10*1000/$L$7</f>
        <v>0</v>
      </c>
      <c r="AM10" s="2">
        <f>M10*1000/$M$7</f>
        <v>0</v>
      </c>
      <c r="AN10" s="3">
        <f>N10*1000/$N$7</f>
        <v>9.5711181937385738E-3</v>
      </c>
      <c r="AO10" s="2">
        <f>O10*1000/$O$7</f>
        <v>0</v>
      </c>
      <c r="AP10" s="3">
        <f>P10*1000/$P$7</f>
        <v>2.9337557941676935E-2</v>
      </c>
      <c r="AQ10" s="2">
        <f>Q10*1000/$Q$7</f>
        <v>0</v>
      </c>
      <c r="AR10" s="2">
        <f>R10*1000/$R$7</f>
        <v>0</v>
      </c>
      <c r="AS10" s="2">
        <f>S10*1000/$S$7</f>
        <v>0</v>
      </c>
      <c r="AT10" s="2">
        <f>T10*1000/$T$7</f>
        <v>0</v>
      </c>
      <c r="AU10" s="2">
        <f>U10*1000/$U$7</f>
        <v>0</v>
      </c>
      <c r="AV10" s="2">
        <f>V10*1000/$V$7</f>
        <v>0</v>
      </c>
      <c r="AW10" s="2">
        <f>W10*1000/$W$7</f>
        <v>0</v>
      </c>
      <c r="AX10" s="2">
        <f>X10*1000/$X$7</f>
        <v>0</v>
      </c>
      <c r="AY10" s="2">
        <f>Y10*1000/$Y$7</f>
        <v>0</v>
      </c>
      <c r="AZ10" s="2">
        <f>Z10*1000/$Z$7</f>
        <v>0</v>
      </c>
      <c r="BA10" s="2">
        <f>AA10*1000/$AA$7</f>
        <v>0</v>
      </c>
      <c r="BC10" s="2">
        <f>AVERAGE(AC10:BA10)</f>
        <v>2.5643059209206259E-2</v>
      </c>
      <c r="BD10" s="2">
        <f>_xlfn.STDEV.P(AC10:BA10)</f>
        <v>0.11783364557842901</v>
      </c>
      <c r="BF10" s="6">
        <f>_xlfn.SKEW.P(AC10:BA10)</f>
        <v>4.6757904127223426</v>
      </c>
      <c r="BG10" s="2">
        <f>KURT(AC10:BA10)</f>
        <v>24.855010461714151</v>
      </c>
      <c r="BK10" s="2">
        <f>QUARTILE(AC10:BA10,1)</f>
        <v>0</v>
      </c>
      <c r="BL10" s="2">
        <f>QUARTILE(AC10:BA10,3)</f>
        <v>0</v>
      </c>
      <c r="BM10" s="2">
        <f>BL10-BK10</f>
        <v>0</v>
      </c>
      <c r="BO10" s="6">
        <f>BL10+(1.5*BM10)</f>
        <v>0</v>
      </c>
      <c r="BP10" s="2">
        <f>BK10-(1.5*BM10)</f>
        <v>0</v>
      </c>
    </row>
    <row r="11" spans="1:68">
      <c r="A11" s="2" t="s">
        <v>43</v>
      </c>
      <c r="C11" s="2">
        <v>3</v>
      </c>
      <c r="D11" s="2">
        <v>13</v>
      </c>
      <c r="E11" s="2">
        <v>6</v>
      </c>
      <c r="F11" s="2">
        <v>2</v>
      </c>
      <c r="G11" s="2">
        <v>4</v>
      </c>
      <c r="H11" s="2">
        <v>26</v>
      </c>
      <c r="I11" s="2">
        <v>13</v>
      </c>
      <c r="J11" s="2">
        <v>51</v>
      </c>
      <c r="K11" s="2">
        <v>9</v>
      </c>
      <c r="L11" s="2">
        <v>4</v>
      </c>
      <c r="M11" s="2">
        <v>122</v>
      </c>
      <c r="N11" s="2">
        <v>173</v>
      </c>
      <c r="O11" s="2">
        <v>49</v>
      </c>
      <c r="P11" s="2">
        <v>46</v>
      </c>
      <c r="Q11" s="2">
        <v>39</v>
      </c>
      <c r="R11" s="2">
        <v>177</v>
      </c>
      <c r="S11" s="2">
        <v>33</v>
      </c>
      <c r="T11" s="2">
        <v>119</v>
      </c>
      <c r="U11" s="2">
        <v>60</v>
      </c>
      <c r="V11" s="2">
        <v>163</v>
      </c>
      <c r="W11" s="2">
        <v>0</v>
      </c>
      <c r="X11" s="2">
        <v>12</v>
      </c>
      <c r="Y11" s="2">
        <v>52</v>
      </c>
      <c r="Z11" s="2">
        <v>26</v>
      </c>
      <c r="AA11" s="2">
        <v>6</v>
      </c>
      <c r="AC11" s="2">
        <f t="shared" ref="AC11:AC74" si="0">C11*1000/$C$7</f>
        <v>0.60216780409474102</v>
      </c>
      <c r="AD11" s="2">
        <f t="shared" ref="AD11:AD74" si="1">D11*1000/$D$7</f>
        <v>0.53859220284210962</v>
      </c>
      <c r="AE11" s="2">
        <f t="shared" ref="AE11:AE74" si="2">E11*1000/$E$7</f>
        <v>1.4977533699450825</v>
      </c>
      <c r="AF11" s="2">
        <f t="shared" ref="AF11:AF74" si="3">F11*1000/$F$7</f>
        <v>0.5704506560182544</v>
      </c>
      <c r="AG11" s="2">
        <f t="shared" ref="AG11:AG74" si="4">G11*1000/$G$7</f>
        <v>0.52812252442566676</v>
      </c>
      <c r="AH11" s="2">
        <f t="shared" ref="AH11:AH74" si="5">H11*1000/$H$7</f>
        <v>1.4177436065216207</v>
      </c>
      <c r="AI11" s="2">
        <f t="shared" ref="AI11:AI74" si="6">I11*1000/$I$7</f>
        <v>1.1525844489759731</v>
      </c>
      <c r="AJ11" s="2">
        <f t="shared" ref="AJ11:AJ74" si="7">J11*1000/$J$7</f>
        <v>1.3443694643610291</v>
      </c>
      <c r="AK11" s="2">
        <f t="shared" ref="AK11:AK74" si="8">K11*1000/$K$7</f>
        <v>0.57570523891767411</v>
      </c>
      <c r="AL11" s="2">
        <f t="shared" ref="AL11:AL74" si="9">L11*1000/$L$7</f>
        <v>0.40874718986306968</v>
      </c>
      <c r="AM11" s="2">
        <f t="shared" ref="AM11:AM74" si="10">M11*1000/$M$7</f>
        <v>1.0306491399993241</v>
      </c>
      <c r="AN11" s="2">
        <f t="shared" ref="AN11:AN74" si="11">N11*1000/$N$7</f>
        <v>1.6558034475167733</v>
      </c>
      <c r="AO11" s="2">
        <f t="shared" ref="AO11:AO74" si="12">O11*1000/$O$7</f>
        <v>1.1430437622468974</v>
      </c>
      <c r="AP11" s="2">
        <f t="shared" ref="AP11:AP74" si="13">P11*1000/$P$7</f>
        <v>1.3495276653171391</v>
      </c>
      <c r="AQ11" s="2">
        <f t="shared" ref="AQ11:AQ74" si="14">Q11*1000/$Q$7</f>
        <v>0.71545192713397299</v>
      </c>
      <c r="AR11" s="2">
        <f t="shared" ref="AR11:AR74" si="15">R11*1000/$R$7</f>
        <v>0.37563986111936432</v>
      </c>
      <c r="AS11" s="2">
        <f t="shared" ref="AS11:AS74" si="16">S11*1000/$S$7</f>
        <v>8.2020997375328086E-2</v>
      </c>
      <c r="AT11" s="2">
        <f t="shared" ref="AT11:AT74" si="17">T11*1000/$T$7</f>
        <v>0.11722728893669923</v>
      </c>
      <c r="AU11" s="2">
        <f t="shared" ref="AU11:AU74" si="18">U11*1000/$U$7</f>
        <v>0.5300681137526172</v>
      </c>
      <c r="AV11" s="2">
        <f t="shared" ref="AV11:AV74" si="19">V11*1000/$V$7</f>
        <v>0.73105972264580832</v>
      </c>
      <c r="AW11" s="2">
        <f t="shared" ref="AW11:AW74" si="20">W11*1000/$W$7</f>
        <v>0</v>
      </c>
      <c r="AX11" s="2">
        <f t="shared" ref="AX11:AX74" si="21">X11*1000/$X$7</f>
        <v>0.10184682237914178</v>
      </c>
      <c r="AY11" s="2">
        <f t="shared" ref="AY11:AY74" si="22">Y11*1000/$Y$7</f>
        <v>0.12790649051647165</v>
      </c>
      <c r="AZ11" s="2">
        <f t="shared" ref="AZ11:AZ74" si="23">Z11*1000/$Z$7</f>
        <v>8.0513552598574914E-2</v>
      </c>
      <c r="BA11" s="2">
        <f t="shared" ref="BA11:BA74" si="24">AA11*1000/$AA$7</f>
        <v>6.9227307865375967E-2</v>
      </c>
      <c r="BC11" s="2">
        <f t="shared" ref="BC11:BC74" si="25">AVERAGE(AC11:BA11)</f>
        <v>0.6698489042147483</v>
      </c>
      <c r="BD11" s="2">
        <f t="shared" ref="BD11:BD74" si="26">_xlfn.STDEV.P(AC11:BA11)</f>
        <v>0.50539887211313284</v>
      </c>
      <c r="BF11" s="2">
        <f t="shared" ref="BF11:BF74" si="27">_xlfn.SKEW.P(AC11:BA11)</f>
        <v>0.41564282346155451</v>
      </c>
      <c r="BG11" s="2">
        <f t="shared" ref="BG11:BG74" si="28">KURT(AC11:BA11)</f>
        <v>-1.0424880611053244</v>
      </c>
      <c r="BK11" s="2">
        <f t="shared" ref="BK11:BK74" si="29">QUARTILE(AC11:BA11,1)</f>
        <v>0.12790649051647165</v>
      </c>
      <c r="BL11" s="2">
        <f t="shared" ref="BL11:BL74" si="30">QUARTILE(AC11:BA11,3)</f>
        <v>1.1430437622468974</v>
      </c>
      <c r="BM11" s="2">
        <f t="shared" ref="BM11:BM74" si="31">BL11-BK11</f>
        <v>1.0151372717304257</v>
      </c>
      <c r="BO11" s="2">
        <f t="shared" ref="BO11:BO74" si="32">BL11+(1.5*BM11)</f>
        <v>2.665749669842536</v>
      </c>
      <c r="BP11" s="2">
        <f t="shared" ref="BP11:BP74" si="33">BK11-(1.5*BM11)</f>
        <v>-1.3947994170791667</v>
      </c>
    </row>
    <row r="12" spans="1:68">
      <c r="A12" s="2" t="s">
        <v>44</v>
      </c>
      <c r="C12" s="2">
        <v>3</v>
      </c>
      <c r="D12" s="2">
        <v>1</v>
      </c>
      <c r="E12" s="2">
        <v>0</v>
      </c>
      <c r="F12" s="2">
        <v>0</v>
      </c>
      <c r="G12" s="2">
        <v>0</v>
      </c>
      <c r="H12" s="2">
        <v>60</v>
      </c>
      <c r="I12" s="2">
        <v>33</v>
      </c>
      <c r="J12" s="2">
        <v>75</v>
      </c>
      <c r="K12" s="2">
        <v>34</v>
      </c>
      <c r="L12" s="2">
        <v>5</v>
      </c>
      <c r="M12" s="2">
        <v>34</v>
      </c>
      <c r="N12" s="2">
        <v>15</v>
      </c>
      <c r="O12" s="2">
        <v>15</v>
      </c>
      <c r="P12" s="2">
        <v>8</v>
      </c>
      <c r="Q12" s="2">
        <v>6</v>
      </c>
      <c r="R12" s="2">
        <v>89</v>
      </c>
      <c r="S12" s="2">
        <v>2</v>
      </c>
      <c r="T12" s="2">
        <v>128</v>
      </c>
      <c r="U12" s="2">
        <v>6</v>
      </c>
      <c r="V12" s="2">
        <v>9</v>
      </c>
      <c r="W12" s="2">
        <v>2</v>
      </c>
      <c r="X12" s="2">
        <v>22</v>
      </c>
      <c r="Y12" s="2">
        <v>87</v>
      </c>
      <c r="Z12" s="2">
        <v>50</v>
      </c>
      <c r="AA12" s="2">
        <v>21</v>
      </c>
      <c r="AC12" s="2">
        <f t="shared" si="0"/>
        <v>0.60216780409474102</v>
      </c>
      <c r="AD12" s="2">
        <f t="shared" si="1"/>
        <v>4.1430169449393046E-2</v>
      </c>
      <c r="AE12" s="2">
        <f t="shared" si="2"/>
        <v>0</v>
      </c>
      <c r="AF12" s="2">
        <f t="shared" si="3"/>
        <v>0</v>
      </c>
      <c r="AG12" s="2">
        <f t="shared" si="4"/>
        <v>0</v>
      </c>
      <c r="AH12" s="2">
        <f t="shared" si="5"/>
        <v>3.2717160150498938</v>
      </c>
      <c r="AI12" s="2">
        <f t="shared" si="6"/>
        <v>2.925791293554393</v>
      </c>
      <c r="AJ12" s="2">
        <f t="shared" si="7"/>
        <v>1.977013918177984</v>
      </c>
      <c r="AK12" s="2">
        <f t="shared" si="8"/>
        <v>2.1748864581334355</v>
      </c>
      <c r="AL12" s="2">
        <f t="shared" si="9"/>
        <v>0.5109339873288371</v>
      </c>
      <c r="AM12" s="2">
        <f t="shared" si="10"/>
        <v>0.28723008819653295</v>
      </c>
      <c r="AN12" s="2">
        <f t="shared" si="11"/>
        <v>0.14356677290607861</v>
      </c>
      <c r="AO12" s="2">
        <f t="shared" si="12"/>
        <v>0.34991135578986654</v>
      </c>
      <c r="AP12" s="2">
        <f t="shared" si="13"/>
        <v>0.23470046353341548</v>
      </c>
      <c r="AQ12" s="2">
        <f t="shared" si="14"/>
        <v>0.11006952725138046</v>
      </c>
      <c r="AR12" s="2">
        <f t="shared" si="15"/>
        <v>0.18888106011086681</v>
      </c>
      <c r="AS12" s="2">
        <f t="shared" si="16"/>
        <v>4.9709695378986713E-3</v>
      </c>
      <c r="AT12" s="2">
        <f t="shared" si="17"/>
        <v>0.12609321835207984</v>
      </c>
      <c r="AU12" s="2">
        <f t="shared" si="18"/>
        <v>5.3006811375261718E-2</v>
      </c>
      <c r="AV12" s="2">
        <f t="shared" si="19"/>
        <v>4.0365260759584506E-2</v>
      </c>
      <c r="AW12" s="2">
        <f t="shared" si="20"/>
        <v>0.264096130991681</v>
      </c>
      <c r="AX12" s="2">
        <f t="shared" si="21"/>
        <v>0.18671917436175992</v>
      </c>
      <c r="AY12" s="2">
        <f t="shared" si="22"/>
        <v>0.21399739759486602</v>
      </c>
      <c r="AZ12" s="2">
        <f t="shared" si="23"/>
        <v>0.15483375499725943</v>
      </c>
      <c r="BA12" s="2">
        <f t="shared" si="24"/>
        <v>0.24229557752881586</v>
      </c>
      <c r="BC12" s="2">
        <f t="shared" si="25"/>
        <v>0.56418708836304132</v>
      </c>
      <c r="BD12" s="2">
        <f t="shared" si="26"/>
        <v>0.91984065143078442</v>
      </c>
      <c r="BF12" s="2">
        <f t="shared" si="27"/>
        <v>1.9677446825869958</v>
      </c>
      <c r="BG12" s="2">
        <f t="shared" si="28"/>
        <v>3.2281261598917963</v>
      </c>
      <c r="BK12" s="2">
        <f t="shared" si="29"/>
        <v>5.3006811375261718E-2</v>
      </c>
      <c r="BL12" s="2">
        <f t="shared" si="30"/>
        <v>0.34991135578986654</v>
      </c>
      <c r="BM12" s="2">
        <f t="shared" si="31"/>
        <v>0.29690454441460484</v>
      </c>
      <c r="BO12" s="2">
        <f t="shared" si="32"/>
        <v>0.79526817241177383</v>
      </c>
      <c r="BP12" s="2">
        <f t="shared" si="33"/>
        <v>-0.39235000524664559</v>
      </c>
    </row>
    <row r="13" spans="1:68">
      <c r="A13" s="2" t="s">
        <v>45</v>
      </c>
      <c r="C13" s="2">
        <v>3</v>
      </c>
      <c r="D13" s="2">
        <v>0</v>
      </c>
      <c r="E13" s="2">
        <v>1</v>
      </c>
      <c r="F13" s="2">
        <v>0</v>
      </c>
      <c r="G13" s="2">
        <v>1</v>
      </c>
      <c r="H13" s="2">
        <v>4</v>
      </c>
      <c r="I13" s="2">
        <v>3</v>
      </c>
      <c r="J13" s="2">
        <v>5</v>
      </c>
      <c r="K13" s="2">
        <v>4</v>
      </c>
      <c r="L13" s="2">
        <v>0</v>
      </c>
      <c r="M13" s="2">
        <v>2</v>
      </c>
      <c r="N13" s="2">
        <v>1</v>
      </c>
      <c r="O13" s="2">
        <v>2</v>
      </c>
      <c r="P13" s="2">
        <v>3</v>
      </c>
      <c r="Q13" s="2">
        <v>3</v>
      </c>
      <c r="R13" s="2">
        <v>6</v>
      </c>
      <c r="S13" s="2">
        <v>0</v>
      </c>
      <c r="T13" s="2">
        <v>10</v>
      </c>
      <c r="U13" s="2">
        <v>0</v>
      </c>
      <c r="V13" s="2">
        <v>2</v>
      </c>
      <c r="W13" s="2">
        <v>0</v>
      </c>
      <c r="X13" s="2">
        <v>5</v>
      </c>
      <c r="Y13" s="2">
        <v>7</v>
      </c>
      <c r="Z13" s="2">
        <v>4</v>
      </c>
      <c r="AA13" s="2">
        <v>2</v>
      </c>
      <c r="AC13" s="2">
        <f t="shared" si="0"/>
        <v>0.60216780409474102</v>
      </c>
      <c r="AD13" s="2">
        <f t="shared" si="1"/>
        <v>0</v>
      </c>
      <c r="AE13" s="2">
        <f t="shared" si="2"/>
        <v>0.24962556165751373</v>
      </c>
      <c r="AF13" s="2">
        <f t="shared" si="3"/>
        <v>0</v>
      </c>
      <c r="AG13" s="2">
        <f t="shared" si="4"/>
        <v>0.13203063110641669</v>
      </c>
      <c r="AH13" s="2">
        <f t="shared" si="5"/>
        <v>0.21811440100332624</v>
      </c>
      <c r="AI13" s="2">
        <f t="shared" si="6"/>
        <v>0.26598102668676299</v>
      </c>
      <c r="AJ13" s="2">
        <f t="shared" si="7"/>
        <v>0.13180092787853226</v>
      </c>
      <c r="AK13" s="2">
        <f t="shared" si="8"/>
        <v>0.25586899507452182</v>
      </c>
      <c r="AL13" s="2">
        <f t="shared" si="9"/>
        <v>0</v>
      </c>
      <c r="AM13" s="2">
        <f t="shared" si="10"/>
        <v>1.6895887540972529E-2</v>
      </c>
      <c r="AN13" s="2">
        <f t="shared" si="11"/>
        <v>9.5711181937385738E-3</v>
      </c>
      <c r="AO13" s="2">
        <f t="shared" si="12"/>
        <v>4.6654847438648873E-2</v>
      </c>
      <c r="AP13" s="2">
        <f t="shared" si="13"/>
        <v>8.8012673825030807E-2</v>
      </c>
      <c r="AQ13" s="2">
        <f t="shared" si="14"/>
        <v>5.5034763625690229E-2</v>
      </c>
      <c r="AR13" s="2">
        <f t="shared" si="15"/>
        <v>1.273355461421574E-2</v>
      </c>
      <c r="AS13" s="2">
        <f t="shared" si="16"/>
        <v>0</v>
      </c>
      <c r="AT13" s="2">
        <f t="shared" si="17"/>
        <v>9.8510326837562383E-3</v>
      </c>
      <c r="AU13" s="2">
        <f t="shared" si="18"/>
        <v>0</v>
      </c>
      <c r="AV13" s="2">
        <f t="shared" si="19"/>
        <v>8.9700579465743346E-3</v>
      </c>
      <c r="AW13" s="2">
        <f t="shared" si="20"/>
        <v>0</v>
      </c>
      <c r="AX13" s="2">
        <f t="shared" si="21"/>
        <v>4.2436175991309069E-2</v>
      </c>
      <c r="AY13" s="2">
        <f t="shared" si="22"/>
        <v>1.7218181415678876E-2</v>
      </c>
      <c r="AZ13" s="2">
        <f t="shared" si="23"/>
        <v>1.2386700399780756E-2</v>
      </c>
      <c r="BA13" s="2">
        <f t="shared" si="24"/>
        <v>2.3075769288458656E-2</v>
      </c>
      <c r="BC13" s="2">
        <f t="shared" si="25"/>
        <v>8.7937204418626791E-2</v>
      </c>
      <c r="BD13" s="2">
        <f t="shared" si="26"/>
        <v>0.13662198550841162</v>
      </c>
      <c r="BF13" s="2">
        <f t="shared" si="27"/>
        <v>2.2805267869379047</v>
      </c>
      <c r="BG13" s="2">
        <f t="shared" si="28"/>
        <v>6.9654110728548968</v>
      </c>
      <c r="BK13" s="2">
        <f t="shared" si="29"/>
        <v>8.9700579465743346E-3</v>
      </c>
      <c r="BL13" s="2">
        <f t="shared" si="30"/>
        <v>0.13180092787853226</v>
      </c>
      <c r="BM13" s="2">
        <f t="shared" si="31"/>
        <v>0.12283086993195792</v>
      </c>
      <c r="BO13" s="2">
        <f t="shared" si="32"/>
        <v>0.31604723277646918</v>
      </c>
      <c r="BP13" s="2">
        <f t="shared" si="33"/>
        <v>-0.17527624695136257</v>
      </c>
    </row>
    <row r="14" spans="1:68">
      <c r="A14" s="2" t="s">
        <v>46</v>
      </c>
      <c r="C14" s="2">
        <v>3</v>
      </c>
      <c r="D14" s="2">
        <v>2</v>
      </c>
      <c r="E14" s="2">
        <v>1</v>
      </c>
      <c r="F14" s="2">
        <v>1</v>
      </c>
      <c r="G14" s="2">
        <v>2</v>
      </c>
      <c r="H14" s="2">
        <v>3</v>
      </c>
      <c r="I14" s="2">
        <v>3</v>
      </c>
      <c r="J14" s="2">
        <v>11</v>
      </c>
      <c r="K14" s="2">
        <v>2</v>
      </c>
      <c r="L14" s="2">
        <v>3</v>
      </c>
      <c r="M14" s="2">
        <v>19</v>
      </c>
      <c r="N14" s="2">
        <v>28</v>
      </c>
      <c r="O14" s="2">
        <v>14</v>
      </c>
      <c r="P14" s="2">
        <v>20</v>
      </c>
      <c r="Q14" s="2">
        <v>33</v>
      </c>
      <c r="R14" s="2">
        <v>80</v>
      </c>
      <c r="S14" s="2">
        <v>26</v>
      </c>
      <c r="T14" s="2">
        <v>153</v>
      </c>
      <c r="U14" s="2">
        <v>30</v>
      </c>
      <c r="V14" s="2">
        <v>39</v>
      </c>
      <c r="W14" s="2">
        <v>0</v>
      </c>
      <c r="X14" s="2">
        <v>22</v>
      </c>
      <c r="Y14" s="2">
        <v>54</v>
      </c>
      <c r="Z14" s="2">
        <v>47</v>
      </c>
      <c r="AA14" s="2">
        <v>11</v>
      </c>
      <c r="AC14" s="3">
        <f t="shared" si="0"/>
        <v>0.60216780409474102</v>
      </c>
      <c r="AD14" s="2">
        <f t="shared" si="1"/>
        <v>8.2860338898786093E-2</v>
      </c>
      <c r="AE14" s="2">
        <f t="shared" si="2"/>
        <v>0.24962556165751373</v>
      </c>
      <c r="AF14" s="2">
        <f t="shared" si="3"/>
        <v>0.2852253280091272</v>
      </c>
      <c r="AG14" s="2">
        <f t="shared" si="4"/>
        <v>0.26406126221283338</v>
      </c>
      <c r="AH14" s="2">
        <f t="shared" si="5"/>
        <v>0.16358580075249468</v>
      </c>
      <c r="AI14" s="2">
        <f t="shared" si="6"/>
        <v>0.26598102668676299</v>
      </c>
      <c r="AJ14" s="2">
        <f t="shared" si="7"/>
        <v>0.28996204133277098</v>
      </c>
      <c r="AK14" s="2">
        <f t="shared" si="8"/>
        <v>0.12793449753726091</v>
      </c>
      <c r="AL14" s="2">
        <f t="shared" si="9"/>
        <v>0.30656039239730226</v>
      </c>
      <c r="AM14" s="2">
        <f t="shared" si="10"/>
        <v>0.16051093163923902</v>
      </c>
      <c r="AN14" s="2">
        <f t="shared" si="11"/>
        <v>0.26799130942468008</v>
      </c>
      <c r="AO14" s="2">
        <f t="shared" si="12"/>
        <v>0.32658393207054215</v>
      </c>
      <c r="AP14" s="3">
        <f t="shared" si="13"/>
        <v>0.58675115883353868</v>
      </c>
      <c r="AQ14" s="3">
        <f t="shared" si="14"/>
        <v>0.60538239988259246</v>
      </c>
      <c r="AR14" s="2">
        <f t="shared" si="15"/>
        <v>0.16978072818954321</v>
      </c>
      <c r="AS14" s="2">
        <f t="shared" si="16"/>
        <v>6.4622603992682728E-2</v>
      </c>
      <c r="AT14" s="2">
        <f t="shared" si="17"/>
        <v>0.15072080006147046</v>
      </c>
      <c r="AU14" s="2">
        <f t="shared" si="18"/>
        <v>0.2650340568763086</v>
      </c>
      <c r="AV14" s="2">
        <f t="shared" si="19"/>
        <v>0.17491612995819952</v>
      </c>
      <c r="AW14" s="2">
        <f t="shared" si="20"/>
        <v>0</v>
      </c>
      <c r="AX14" s="2">
        <f t="shared" si="21"/>
        <v>0.18671917436175992</v>
      </c>
      <c r="AY14" s="2">
        <f t="shared" si="22"/>
        <v>0.13282597092095133</v>
      </c>
      <c r="AZ14" s="2">
        <f t="shared" si="23"/>
        <v>0.14554372969742388</v>
      </c>
      <c r="BA14" s="2">
        <f t="shared" si="24"/>
        <v>0.1269167310865226</v>
      </c>
      <c r="BC14" s="2">
        <f t="shared" si="25"/>
        <v>0.24009054842300193</v>
      </c>
      <c r="BD14" s="2">
        <f t="shared" si="26"/>
        <v>0.15428158539278222</v>
      </c>
      <c r="BF14" s="2">
        <f t="shared" si="27"/>
        <v>1.1827551554579376</v>
      </c>
      <c r="BG14" s="2">
        <f t="shared" si="28"/>
        <v>1.3845839236223911</v>
      </c>
      <c r="BK14" s="2">
        <f t="shared" si="29"/>
        <v>0.14554372969742388</v>
      </c>
      <c r="BL14" s="2">
        <f t="shared" si="30"/>
        <v>0.2852253280091272</v>
      </c>
      <c r="BM14" s="2">
        <f t="shared" si="31"/>
        <v>0.13968159831170332</v>
      </c>
      <c r="BO14" s="6">
        <f t="shared" si="32"/>
        <v>0.49474772547668217</v>
      </c>
      <c r="BP14" s="2">
        <f t="shared" si="33"/>
        <v>-6.3978667770131087E-2</v>
      </c>
    </row>
    <row r="15" spans="1:68">
      <c r="A15" s="2" t="s">
        <v>47</v>
      </c>
      <c r="C15" s="2">
        <v>3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3</v>
      </c>
      <c r="P15" s="2">
        <v>0</v>
      </c>
      <c r="Q15" s="2">
        <v>7</v>
      </c>
      <c r="R15" s="2">
        <v>50</v>
      </c>
      <c r="S15" s="2">
        <v>31</v>
      </c>
      <c r="T15" s="2">
        <v>104</v>
      </c>
      <c r="U15" s="2">
        <v>5</v>
      </c>
      <c r="V15" s="2">
        <v>12</v>
      </c>
      <c r="W15" s="2">
        <v>2</v>
      </c>
      <c r="X15" s="2">
        <v>8</v>
      </c>
      <c r="Y15" s="2">
        <v>31</v>
      </c>
      <c r="Z15" s="2">
        <v>28</v>
      </c>
      <c r="AA15" s="2">
        <v>2</v>
      </c>
      <c r="AC15" s="3">
        <f t="shared" si="0"/>
        <v>0.60216780409474102</v>
      </c>
      <c r="AD15" s="2">
        <f t="shared" si="1"/>
        <v>8.2860338898786093E-2</v>
      </c>
      <c r="AE15" s="2">
        <f t="shared" si="2"/>
        <v>0</v>
      </c>
      <c r="AF15" s="2">
        <f t="shared" si="3"/>
        <v>0</v>
      </c>
      <c r="AG15" s="2">
        <f t="shared" si="4"/>
        <v>0</v>
      </c>
      <c r="AH15" s="2">
        <f t="shared" si="5"/>
        <v>0</v>
      </c>
      <c r="AI15" s="2">
        <f t="shared" si="6"/>
        <v>0</v>
      </c>
      <c r="AJ15" s="2">
        <f t="shared" si="7"/>
        <v>0</v>
      </c>
      <c r="AK15" s="2">
        <f t="shared" si="8"/>
        <v>0</v>
      </c>
      <c r="AL15" s="2">
        <f t="shared" si="9"/>
        <v>0.10218679746576742</v>
      </c>
      <c r="AM15" s="2">
        <f t="shared" si="10"/>
        <v>0</v>
      </c>
      <c r="AN15" s="2">
        <f t="shared" si="11"/>
        <v>0</v>
      </c>
      <c r="AO15" s="2">
        <f t="shared" si="12"/>
        <v>6.9982271157973314E-2</v>
      </c>
      <c r="AP15" s="2">
        <f t="shared" si="13"/>
        <v>0</v>
      </c>
      <c r="AQ15" s="2">
        <f t="shared" si="14"/>
        <v>0.12841444845994388</v>
      </c>
      <c r="AR15" s="2">
        <f t="shared" si="15"/>
        <v>0.1061129551184645</v>
      </c>
      <c r="AS15" s="2">
        <f t="shared" si="16"/>
        <v>7.7050027837429411E-2</v>
      </c>
      <c r="AT15" s="2">
        <f t="shared" si="17"/>
        <v>0.10245073991106488</v>
      </c>
      <c r="AU15" s="2">
        <f t="shared" si="18"/>
        <v>4.4172342812718098E-2</v>
      </c>
      <c r="AV15" s="2">
        <f t="shared" si="19"/>
        <v>5.3820347679446011E-2</v>
      </c>
      <c r="AW15" s="3">
        <f t="shared" si="20"/>
        <v>0.264096130991681</v>
      </c>
      <c r="AX15" s="2">
        <f t="shared" si="21"/>
        <v>6.7897881586094513E-2</v>
      </c>
      <c r="AY15" s="2">
        <f t="shared" si="22"/>
        <v>7.6251946269435017E-2</v>
      </c>
      <c r="AZ15" s="2">
        <f t="shared" si="23"/>
        <v>8.6706902798465282E-2</v>
      </c>
      <c r="BA15" s="2">
        <f t="shared" si="24"/>
        <v>2.3075769288458656E-2</v>
      </c>
      <c r="BC15" s="2">
        <f t="shared" si="25"/>
        <v>7.5489868174818758E-2</v>
      </c>
      <c r="BD15" s="2">
        <f t="shared" si="26"/>
        <v>0.12322277347082575</v>
      </c>
      <c r="BF15" s="6">
        <f t="shared" si="27"/>
        <v>3.1755086105231207</v>
      </c>
      <c r="BG15" s="2">
        <f t="shared" si="28"/>
        <v>13.392230061713507</v>
      </c>
      <c r="BK15" s="2">
        <f t="shared" si="29"/>
        <v>0</v>
      </c>
      <c r="BL15" s="2">
        <f t="shared" si="30"/>
        <v>8.6706902798465282E-2</v>
      </c>
      <c r="BM15" s="2">
        <f t="shared" si="31"/>
        <v>8.6706902798465282E-2</v>
      </c>
      <c r="BO15" s="6">
        <f t="shared" si="32"/>
        <v>0.21676725699616323</v>
      </c>
      <c r="BP15" s="2">
        <f t="shared" si="33"/>
        <v>-0.13006035419769793</v>
      </c>
    </row>
    <row r="16" spans="1:68">
      <c r="A16" s="2" t="s">
        <v>48</v>
      </c>
      <c r="C16" s="2">
        <v>3</v>
      </c>
      <c r="D16" s="2">
        <v>4</v>
      </c>
      <c r="E16" s="2">
        <v>0</v>
      </c>
      <c r="F16" s="2">
        <v>0</v>
      </c>
      <c r="G16" s="2">
        <v>1</v>
      </c>
      <c r="H16" s="2">
        <v>4</v>
      </c>
      <c r="I16" s="2">
        <v>1</v>
      </c>
      <c r="J16" s="2">
        <v>2</v>
      </c>
      <c r="K16" s="2">
        <v>0</v>
      </c>
      <c r="L16" s="2">
        <v>3</v>
      </c>
      <c r="M16" s="2">
        <v>1</v>
      </c>
      <c r="N16" s="2">
        <v>0</v>
      </c>
      <c r="O16" s="2">
        <v>0</v>
      </c>
      <c r="P16" s="2">
        <v>0</v>
      </c>
      <c r="Q16" s="2">
        <v>5</v>
      </c>
      <c r="R16" s="2">
        <v>12</v>
      </c>
      <c r="S16" s="2">
        <v>8</v>
      </c>
      <c r="T16" s="2">
        <v>57</v>
      </c>
      <c r="U16" s="2">
        <v>2</v>
      </c>
      <c r="V16" s="2">
        <v>0</v>
      </c>
      <c r="W16" s="2">
        <v>0</v>
      </c>
      <c r="X16" s="2">
        <v>10</v>
      </c>
      <c r="Y16" s="2">
        <v>20</v>
      </c>
      <c r="Z16" s="2">
        <v>6</v>
      </c>
      <c r="AA16" s="2">
        <v>9</v>
      </c>
      <c r="AC16" s="3">
        <f t="shared" si="0"/>
        <v>0.60216780409474102</v>
      </c>
      <c r="AD16" s="2">
        <f t="shared" si="1"/>
        <v>0.16572067779757219</v>
      </c>
      <c r="AE16" s="2">
        <f t="shared" si="2"/>
        <v>0</v>
      </c>
      <c r="AF16" s="2">
        <f t="shared" si="3"/>
        <v>0</v>
      </c>
      <c r="AG16" s="2">
        <f t="shared" si="4"/>
        <v>0.13203063110641669</v>
      </c>
      <c r="AH16" s="2">
        <f t="shared" si="5"/>
        <v>0.21811440100332624</v>
      </c>
      <c r="AI16" s="2">
        <f t="shared" si="6"/>
        <v>8.866034222892101E-2</v>
      </c>
      <c r="AJ16" s="2">
        <f t="shared" si="7"/>
        <v>5.2720371151412905E-2</v>
      </c>
      <c r="AK16" s="2">
        <f t="shared" si="8"/>
        <v>0</v>
      </c>
      <c r="AL16" s="3">
        <f t="shared" si="9"/>
        <v>0.30656039239730226</v>
      </c>
      <c r="AM16" s="2">
        <f t="shared" si="10"/>
        <v>8.4479437704862645E-3</v>
      </c>
      <c r="AN16" s="2">
        <f t="shared" si="11"/>
        <v>0</v>
      </c>
      <c r="AO16" s="2">
        <f t="shared" si="12"/>
        <v>0</v>
      </c>
      <c r="AP16" s="2">
        <f t="shared" si="13"/>
        <v>0</v>
      </c>
      <c r="AQ16" s="2">
        <f t="shared" si="14"/>
        <v>9.1724606042817042E-2</v>
      </c>
      <c r="AR16" s="2">
        <f t="shared" si="15"/>
        <v>2.546710922843148E-2</v>
      </c>
      <c r="AS16" s="2">
        <f t="shared" si="16"/>
        <v>1.9883878151594685E-2</v>
      </c>
      <c r="AT16" s="2">
        <f t="shared" si="17"/>
        <v>5.6150886297410559E-2</v>
      </c>
      <c r="AU16" s="2">
        <f t="shared" si="18"/>
        <v>1.7668937125087242E-2</v>
      </c>
      <c r="AV16" s="2">
        <f t="shared" si="19"/>
        <v>0</v>
      </c>
      <c r="AW16" s="2">
        <f t="shared" si="20"/>
        <v>0</v>
      </c>
      <c r="AX16" s="2">
        <f t="shared" si="21"/>
        <v>8.4872351982618138E-2</v>
      </c>
      <c r="AY16" s="2">
        <f t="shared" si="22"/>
        <v>4.9194804044796786E-2</v>
      </c>
      <c r="AZ16" s="2">
        <f t="shared" si="23"/>
        <v>1.8580050599671133E-2</v>
      </c>
      <c r="BA16" s="2">
        <f t="shared" si="24"/>
        <v>0.10384096179806394</v>
      </c>
      <c r="BC16" s="2">
        <f t="shared" si="25"/>
        <v>8.167224595282678E-2</v>
      </c>
      <c r="BD16" s="2">
        <f t="shared" si="26"/>
        <v>0.13064169259302288</v>
      </c>
      <c r="BF16" s="6">
        <f t="shared" si="27"/>
        <v>2.6892473625762894</v>
      </c>
      <c r="BG16" s="2">
        <f t="shared" si="28"/>
        <v>9.5905710852094401</v>
      </c>
      <c r="BK16" s="2">
        <f t="shared" si="29"/>
        <v>0</v>
      </c>
      <c r="BL16" s="2">
        <f t="shared" si="30"/>
        <v>9.1724606042817042E-2</v>
      </c>
      <c r="BM16" s="2">
        <f t="shared" si="31"/>
        <v>9.1724606042817042E-2</v>
      </c>
      <c r="BO16" s="6">
        <f t="shared" si="32"/>
        <v>0.22931151510704259</v>
      </c>
      <c r="BP16" s="2">
        <f t="shared" si="33"/>
        <v>-0.13758690906422555</v>
      </c>
    </row>
    <row r="17" spans="1:68">
      <c r="A17" s="2" t="s">
        <v>49</v>
      </c>
      <c r="C17" s="2">
        <v>3</v>
      </c>
      <c r="D17" s="2">
        <v>14</v>
      </c>
      <c r="E17" s="2">
        <v>1</v>
      </c>
      <c r="F17" s="2">
        <v>1</v>
      </c>
      <c r="G17" s="2">
        <v>4</v>
      </c>
      <c r="H17" s="2">
        <v>10</v>
      </c>
      <c r="I17" s="2">
        <v>4</v>
      </c>
      <c r="J17" s="2">
        <v>28</v>
      </c>
      <c r="K17" s="2">
        <v>4</v>
      </c>
      <c r="L17" s="2">
        <v>9</v>
      </c>
      <c r="M17" s="2">
        <v>3</v>
      </c>
      <c r="N17" s="2">
        <v>11</v>
      </c>
      <c r="O17" s="2">
        <v>27</v>
      </c>
      <c r="P17" s="2">
        <v>17</v>
      </c>
      <c r="Q17" s="2">
        <v>17</v>
      </c>
      <c r="R17" s="2">
        <v>346</v>
      </c>
      <c r="S17" s="2">
        <v>22</v>
      </c>
      <c r="T17" s="2">
        <v>808</v>
      </c>
      <c r="U17" s="2">
        <v>79</v>
      </c>
      <c r="V17" s="2">
        <v>175</v>
      </c>
      <c r="W17" s="2">
        <v>0</v>
      </c>
      <c r="X17" s="2">
        <v>147</v>
      </c>
      <c r="Y17" s="2">
        <v>412</v>
      </c>
      <c r="Z17" s="2">
        <v>159</v>
      </c>
      <c r="AA17" s="2">
        <v>28</v>
      </c>
      <c r="AC17" s="2">
        <f t="shared" si="0"/>
        <v>0.60216780409474102</v>
      </c>
      <c r="AD17" s="2">
        <f t="shared" si="1"/>
        <v>0.58002237229150266</v>
      </c>
      <c r="AE17" s="2">
        <f t="shared" si="2"/>
        <v>0.24962556165751373</v>
      </c>
      <c r="AF17" s="2">
        <f t="shared" si="3"/>
        <v>0.2852253280091272</v>
      </c>
      <c r="AG17" s="2">
        <f t="shared" si="4"/>
        <v>0.52812252442566676</v>
      </c>
      <c r="AH17" s="2">
        <f t="shared" si="5"/>
        <v>0.5452860025083156</v>
      </c>
      <c r="AI17" s="2">
        <f t="shared" si="6"/>
        <v>0.35464136891568404</v>
      </c>
      <c r="AJ17" s="2">
        <f t="shared" si="7"/>
        <v>0.73808519611978063</v>
      </c>
      <c r="AK17" s="2">
        <f t="shared" si="8"/>
        <v>0.25586899507452182</v>
      </c>
      <c r="AL17" s="2">
        <f t="shared" si="9"/>
        <v>0.91968117719190678</v>
      </c>
      <c r="AM17" s="2">
        <f t="shared" si="10"/>
        <v>2.534383131145879E-2</v>
      </c>
      <c r="AN17" s="2">
        <f t="shared" si="11"/>
        <v>0.10528230013112432</v>
      </c>
      <c r="AO17" s="2">
        <f t="shared" si="12"/>
        <v>0.6298404404217598</v>
      </c>
      <c r="AP17" s="2">
        <f t="shared" si="13"/>
        <v>0.49873848500850787</v>
      </c>
      <c r="AQ17" s="2">
        <f t="shared" si="14"/>
        <v>0.31186366054557796</v>
      </c>
      <c r="AR17" s="2">
        <f t="shared" si="15"/>
        <v>0.73430164941977438</v>
      </c>
      <c r="AS17" s="2">
        <f t="shared" si="16"/>
        <v>5.4680664916885391E-2</v>
      </c>
      <c r="AT17" s="2">
        <f t="shared" si="17"/>
        <v>0.79596344084750403</v>
      </c>
      <c r="AU17" s="2">
        <f t="shared" si="18"/>
        <v>0.69792301644094601</v>
      </c>
      <c r="AV17" s="2">
        <f t="shared" si="19"/>
        <v>0.78488007032525431</v>
      </c>
      <c r="AW17" s="2">
        <f t="shared" si="20"/>
        <v>0</v>
      </c>
      <c r="AX17" s="2">
        <f t="shared" si="21"/>
        <v>1.2476235741444868</v>
      </c>
      <c r="AY17" s="2">
        <f t="shared" si="22"/>
        <v>1.0134129633228139</v>
      </c>
      <c r="AZ17" s="2">
        <f t="shared" si="23"/>
        <v>0.49237134089128504</v>
      </c>
      <c r="BA17" s="2">
        <f t="shared" si="24"/>
        <v>0.32306077003842115</v>
      </c>
      <c r="BC17" s="2">
        <f t="shared" si="25"/>
        <v>0.51096050152218242</v>
      </c>
      <c r="BD17" s="2">
        <f t="shared" si="26"/>
        <v>0.31224530749449281</v>
      </c>
      <c r="BF17" s="2">
        <f t="shared" si="27"/>
        <v>0.25860459488931409</v>
      </c>
      <c r="BG17" s="2">
        <f t="shared" si="28"/>
        <v>-0.22804265005461932</v>
      </c>
      <c r="BK17" s="2">
        <f t="shared" si="29"/>
        <v>0.2852253280091272</v>
      </c>
      <c r="BL17" s="2">
        <f t="shared" si="30"/>
        <v>0.73430164941977438</v>
      </c>
      <c r="BM17" s="2">
        <f t="shared" si="31"/>
        <v>0.44907632141064718</v>
      </c>
      <c r="BO17" s="2">
        <f t="shared" si="32"/>
        <v>1.4079161315357451</v>
      </c>
      <c r="BP17" s="2">
        <f t="shared" si="33"/>
        <v>-0.38838915410684355</v>
      </c>
    </row>
    <row r="18" spans="1:68">
      <c r="A18" s="2" t="s">
        <v>50</v>
      </c>
      <c r="C18" s="2">
        <v>3</v>
      </c>
      <c r="D18" s="2">
        <v>10</v>
      </c>
      <c r="E18" s="2">
        <v>2</v>
      </c>
      <c r="F18" s="2">
        <v>0</v>
      </c>
      <c r="G18" s="2">
        <v>10</v>
      </c>
      <c r="H18" s="2">
        <v>3</v>
      </c>
      <c r="I18" s="2">
        <v>2</v>
      </c>
      <c r="J18" s="2">
        <v>12</v>
      </c>
      <c r="K18" s="2">
        <v>10</v>
      </c>
      <c r="L18" s="2">
        <v>3</v>
      </c>
      <c r="M18" s="2">
        <v>2</v>
      </c>
      <c r="N18" s="2">
        <v>10</v>
      </c>
      <c r="O18" s="2">
        <v>5</v>
      </c>
      <c r="P18" s="2">
        <v>19</v>
      </c>
      <c r="Q18" s="2">
        <v>11</v>
      </c>
      <c r="R18" s="2">
        <v>56</v>
      </c>
      <c r="S18" s="2">
        <v>14</v>
      </c>
      <c r="T18" s="2">
        <v>75</v>
      </c>
      <c r="U18" s="2">
        <v>11</v>
      </c>
      <c r="V18" s="2">
        <v>6</v>
      </c>
      <c r="W18" s="2">
        <v>0</v>
      </c>
      <c r="X18" s="2">
        <v>15</v>
      </c>
      <c r="Y18" s="2">
        <v>35</v>
      </c>
      <c r="Z18" s="2">
        <v>23</v>
      </c>
      <c r="AA18" s="2">
        <v>9</v>
      </c>
      <c r="AC18" s="2">
        <f t="shared" si="0"/>
        <v>0.60216780409474102</v>
      </c>
      <c r="AD18" s="2">
        <f t="shared" si="1"/>
        <v>0.41430169449393051</v>
      </c>
      <c r="AE18" s="2">
        <f t="shared" si="2"/>
        <v>0.49925112331502747</v>
      </c>
      <c r="AF18" s="2">
        <f t="shared" si="3"/>
        <v>0</v>
      </c>
      <c r="AG18" s="2">
        <f t="shared" si="4"/>
        <v>1.3203063110641668</v>
      </c>
      <c r="AH18" s="2">
        <f t="shared" si="5"/>
        <v>0.16358580075249468</v>
      </c>
      <c r="AI18" s="2">
        <f t="shared" si="6"/>
        <v>0.17732068445784202</v>
      </c>
      <c r="AJ18" s="2">
        <f t="shared" si="7"/>
        <v>0.31632222690847744</v>
      </c>
      <c r="AK18" s="2">
        <f t="shared" si="8"/>
        <v>0.63967248768630458</v>
      </c>
      <c r="AL18" s="2">
        <f t="shared" si="9"/>
        <v>0.30656039239730226</v>
      </c>
      <c r="AM18" s="2">
        <f t="shared" si="10"/>
        <v>1.6895887540972529E-2</v>
      </c>
      <c r="AN18" s="2">
        <f t="shared" si="11"/>
        <v>9.5711181937385745E-2</v>
      </c>
      <c r="AO18" s="2">
        <f t="shared" si="12"/>
        <v>0.11663711859662219</v>
      </c>
      <c r="AP18" s="2">
        <f t="shared" si="13"/>
        <v>0.55741360089186176</v>
      </c>
      <c r="AQ18" s="2">
        <f t="shared" si="14"/>
        <v>0.20179413329419751</v>
      </c>
      <c r="AR18" s="2">
        <f t="shared" si="15"/>
        <v>0.11884650973268024</v>
      </c>
      <c r="AS18" s="2">
        <f t="shared" si="16"/>
        <v>3.4796786765290702E-2</v>
      </c>
      <c r="AT18" s="2">
        <f t="shared" si="17"/>
        <v>7.3882745128171792E-2</v>
      </c>
      <c r="AU18" s="2">
        <f t="shared" si="18"/>
        <v>9.7179154187979816E-2</v>
      </c>
      <c r="AV18" s="2">
        <f t="shared" si="19"/>
        <v>2.6910173839723005E-2</v>
      </c>
      <c r="AW18" s="2">
        <f t="shared" si="20"/>
        <v>0</v>
      </c>
      <c r="AX18" s="2">
        <f t="shared" si="21"/>
        <v>0.12730852797392722</v>
      </c>
      <c r="AY18" s="2">
        <f t="shared" si="22"/>
        <v>8.6090907078394383E-2</v>
      </c>
      <c r="AZ18" s="2">
        <f t="shared" si="23"/>
        <v>7.1223527298739348E-2</v>
      </c>
      <c r="BA18" s="2">
        <f t="shared" si="24"/>
        <v>0.10384096179806394</v>
      </c>
      <c r="BC18" s="2">
        <f t="shared" si="25"/>
        <v>0.24672078964937186</v>
      </c>
      <c r="BD18" s="2">
        <f t="shared" si="26"/>
        <v>0.29060450255611964</v>
      </c>
      <c r="BF18" s="2">
        <f t="shared" si="27"/>
        <v>2.1198265240650649</v>
      </c>
      <c r="BG18" s="2">
        <f t="shared" si="28"/>
        <v>6.2804717691854037</v>
      </c>
      <c r="BK18" s="2">
        <f t="shared" si="29"/>
        <v>7.3882745128171792E-2</v>
      </c>
      <c r="BL18" s="2">
        <f t="shared" si="30"/>
        <v>0.31632222690847744</v>
      </c>
      <c r="BM18" s="2">
        <f t="shared" si="31"/>
        <v>0.24243948178030567</v>
      </c>
      <c r="BO18" s="2">
        <f t="shared" si="32"/>
        <v>0.67998144957893591</v>
      </c>
      <c r="BP18" s="2">
        <f t="shared" si="33"/>
        <v>-0.28977647754228669</v>
      </c>
    </row>
    <row r="19" spans="1:68">
      <c r="A19" s="2" t="s">
        <v>51</v>
      </c>
      <c r="C19" s="2">
        <v>3</v>
      </c>
      <c r="D19" s="2">
        <v>9</v>
      </c>
      <c r="E19" s="2">
        <v>1</v>
      </c>
      <c r="F19" s="2">
        <v>0</v>
      </c>
      <c r="G19" s="2">
        <v>1</v>
      </c>
      <c r="H19" s="2">
        <v>1</v>
      </c>
      <c r="I19" s="2">
        <v>1</v>
      </c>
      <c r="J19" s="2">
        <v>15</v>
      </c>
      <c r="K19" s="2">
        <v>0</v>
      </c>
      <c r="L19" s="2">
        <v>2</v>
      </c>
      <c r="M19" s="2">
        <v>8</v>
      </c>
      <c r="N19" s="2">
        <v>0</v>
      </c>
      <c r="O19" s="2">
        <v>12</v>
      </c>
      <c r="P19" s="2">
        <v>0</v>
      </c>
      <c r="Q19" s="2">
        <v>11</v>
      </c>
      <c r="R19" s="2">
        <v>109</v>
      </c>
      <c r="S19" s="2">
        <v>30</v>
      </c>
      <c r="T19" s="2">
        <v>208</v>
      </c>
      <c r="U19" s="2">
        <v>10</v>
      </c>
      <c r="V19" s="2">
        <v>21</v>
      </c>
      <c r="W19" s="2">
        <v>0</v>
      </c>
      <c r="X19" s="2">
        <v>34</v>
      </c>
      <c r="Y19" s="2">
        <v>53</v>
      </c>
      <c r="Z19" s="2">
        <v>53</v>
      </c>
      <c r="AA19" s="2">
        <v>10</v>
      </c>
      <c r="AC19" s="2">
        <f t="shared" si="0"/>
        <v>0.60216780409474102</v>
      </c>
      <c r="AD19" s="2">
        <f t="shared" si="1"/>
        <v>0.37287152504453741</v>
      </c>
      <c r="AE19" s="2">
        <f t="shared" si="2"/>
        <v>0.24962556165751373</v>
      </c>
      <c r="AF19" s="2">
        <f t="shared" si="3"/>
        <v>0</v>
      </c>
      <c r="AG19" s="2">
        <f t="shared" si="4"/>
        <v>0.13203063110641669</v>
      </c>
      <c r="AH19" s="2">
        <f t="shared" si="5"/>
        <v>5.452860025083156E-2</v>
      </c>
      <c r="AI19" s="2">
        <f t="shared" si="6"/>
        <v>8.866034222892101E-2</v>
      </c>
      <c r="AJ19" s="2">
        <f t="shared" si="7"/>
        <v>0.39540278363559678</v>
      </c>
      <c r="AK19" s="2">
        <f t="shared" si="8"/>
        <v>0</v>
      </c>
      <c r="AL19" s="2">
        <f t="shared" si="9"/>
        <v>0.20437359493153484</v>
      </c>
      <c r="AM19" s="2">
        <f t="shared" si="10"/>
        <v>6.7583550163890116E-2</v>
      </c>
      <c r="AN19" s="2">
        <f t="shared" si="11"/>
        <v>0</v>
      </c>
      <c r="AO19" s="2">
        <f t="shared" si="12"/>
        <v>0.27992908463189325</v>
      </c>
      <c r="AP19" s="2">
        <f t="shared" si="13"/>
        <v>0</v>
      </c>
      <c r="AQ19" s="2">
        <f t="shared" si="14"/>
        <v>0.20179413329419751</v>
      </c>
      <c r="AR19" s="2">
        <f t="shared" si="15"/>
        <v>0.23132624215825262</v>
      </c>
      <c r="AS19" s="2">
        <f t="shared" si="16"/>
        <v>7.456454306848008E-2</v>
      </c>
      <c r="AT19" s="2">
        <f t="shared" si="17"/>
        <v>0.20490147982212975</v>
      </c>
      <c r="AU19" s="2">
        <f t="shared" si="18"/>
        <v>8.8344685625436195E-2</v>
      </c>
      <c r="AV19" s="2">
        <f t="shared" si="19"/>
        <v>9.418560843903051E-2</v>
      </c>
      <c r="AW19" s="2">
        <f t="shared" si="20"/>
        <v>0</v>
      </c>
      <c r="AX19" s="2">
        <f t="shared" si="21"/>
        <v>0.28856599674090166</v>
      </c>
      <c r="AY19" s="2">
        <f t="shared" si="22"/>
        <v>0.13036623071871148</v>
      </c>
      <c r="AZ19" s="2">
        <f t="shared" si="23"/>
        <v>0.16412378029709501</v>
      </c>
      <c r="BA19" s="2">
        <f t="shared" si="24"/>
        <v>0.11537884644229326</v>
      </c>
      <c r="BC19" s="2">
        <f t="shared" si="25"/>
        <v>0.16162900097409616</v>
      </c>
      <c r="BD19" s="2">
        <f t="shared" si="26"/>
        <v>0.14410095952592916</v>
      </c>
      <c r="BF19" s="2">
        <f t="shared" si="27"/>
        <v>1.1705876846050771</v>
      </c>
      <c r="BG19" s="2">
        <f t="shared" si="28"/>
        <v>1.9566398493906725</v>
      </c>
      <c r="BK19" s="2">
        <f t="shared" si="29"/>
        <v>6.7583550163890116E-2</v>
      </c>
      <c r="BL19" s="2">
        <f t="shared" si="30"/>
        <v>0.23132624215825262</v>
      </c>
      <c r="BM19" s="2">
        <f t="shared" si="31"/>
        <v>0.1637426919943625</v>
      </c>
      <c r="BO19" s="2">
        <f t="shared" si="32"/>
        <v>0.47694028014979639</v>
      </c>
      <c r="BP19" s="2">
        <f t="shared" si="33"/>
        <v>-0.17803048782765363</v>
      </c>
    </row>
    <row r="20" spans="1:68">
      <c r="A20" s="2" t="s">
        <v>52</v>
      </c>
      <c r="C20" s="2">
        <v>3</v>
      </c>
      <c r="D20" s="2">
        <v>2</v>
      </c>
      <c r="E20" s="2">
        <v>3</v>
      </c>
      <c r="F20" s="2">
        <v>0</v>
      </c>
      <c r="G20" s="2">
        <v>0</v>
      </c>
      <c r="H20" s="2">
        <v>1</v>
      </c>
      <c r="I20" s="2">
        <v>1</v>
      </c>
      <c r="J20" s="2">
        <v>5</v>
      </c>
      <c r="K20" s="2">
        <v>0</v>
      </c>
      <c r="L20" s="2">
        <v>0</v>
      </c>
      <c r="M20" s="2">
        <v>11</v>
      </c>
      <c r="N20" s="2">
        <v>4</v>
      </c>
      <c r="O20" s="2">
        <v>9</v>
      </c>
      <c r="P20" s="2">
        <v>25</v>
      </c>
      <c r="Q20" s="2">
        <v>11</v>
      </c>
      <c r="R20" s="2">
        <v>49</v>
      </c>
      <c r="S20" s="2">
        <v>40</v>
      </c>
      <c r="T20" s="2">
        <v>75</v>
      </c>
      <c r="U20" s="2">
        <v>5</v>
      </c>
      <c r="V20" s="2">
        <v>1</v>
      </c>
      <c r="W20" s="2">
        <v>1</v>
      </c>
      <c r="X20" s="2">
        <v>9</v>
      </c>
      <c r="Y20" s="2">
        <v>38</v>
      </c>
      <c r="Z20" s="2">
        <v>129</v>
      </c>
      <c r="AA20" s="2">
        <v>7</v>
      </c>
      <c r="AC20" s="3">
        <f t="shared" si="0"/>
        <v>0.60216780409474102</v>
      </c>
      <c r="AD20" s="2">
        <f t="shared" si="1"/>
        <v>8.2860338898786093E-2</v>
      </c>
      <c r="AE20" s="3">
        <f t="shared" si="2"/>
        <v>0.74887668497254123</v>
      </c>
      <c r="AF20" s="2">
        <f t="shared" si="3"/>
        <v>0</v>
      </c>
      <c r="AG20" s="2">
        <f t="shared" si="4"/>
        <v>0</v>
      </c>
      <c r="AH20" s="2">
        <f t="shared" si="5"/>
        <v>5.452860025083156E-2</v>
      </c>
      <c r="AI20" s="2">
        <f t="shared" si="6"/>
        <v>8.866034222892101E-2</v>
      </c>
      <c r="AJ20" s="2">
        <f t="shared" si="7"/>
        <v>0.13180092787853226</v>
      </c>
      <c r="AK20" s="2">
        <f t="shared" si="8"/>
        <v>0</v>
      </c>
      <c r="AL20" s="2">
        <f t="shared" si="9"/>
        <v>0</v>
      </c>
      <c r="AM20" s="2">
        <f t="shared" si="10"/>
        <v>9.2927381475348902E-2</v>
      </c>
      <c r="AN20" s="2">
        <f t="shared" si="11"/>
        <v>3.8284472774954295E-2</v>
      </c>
      <c r="AO20" s="2">
        <f t="shared" si="12"/>
        <v>0.20994681347391994</v>
      </c>
      <c r="AP20" s="3">
        <f t="shared" si="13"/>
        <v>0.73343894854192337</v>
      </c>
      <c r="AQ20" s="2">
        <f t="shared" si="14"/>
        <v>0.20179413329419751</v>
      </c>
      <c r="AR20" s="2">
        <f t="shared" si="15"/>
        <v>0.10399069601609522</v>
      </c>
      <c r="AS20" s="2">
        <f t="shared" si="16"/>
        <v>9.941939075797343E-2</v>
      </c>
      <c r="AT20" s="2">
        <f t="shared" si="17"/>
        <v>7.3882745128171792E-2</v>
      </c>
      <c r="AU20" s="2">
        <f t="shared" si="18"/>
        <v>4.4172342812718098E-2</v>
      </c>
      <c r="AV20" s="2">
        <f t="shared" si="19"/>
        <v>4.4850289732871673E-3</v>
      </c>
      <c r="AW20" s="2">
        <f t="shared" si="20"/>
        <v>0.1320480654958405</v>
      </c>
      <c r="AX20" s="2">
        <f t="shared" si="21"/>
        <v>7.6385116784356333E-2</v>
      </c>
      <c r="AY20" s="2">
        <f t="shared" si="22"/>
        <v>9.3470127685113896E-2</v>
      </c>
      <c r="AZ20" s="2">
        <f t="shared" si="23"/>
        <v>0.39947108789292934</v>
      </c>
      <c r="BA20" s="2">
        <f t="shared" si="24"/>
        <v>8.0765192509605288E-2</v>
      </c>
      <c r="BC20" s="2">
        <f t="shared" si="25"/>
        <v>0.1637350496776315</v>
      </c>
      <c r="BD20" s="2">
        <f t="shared" si="26"/>
        <v>0.21422730204178017</v>
      </c>
      <c r="BF20" s="2">
        <f t="shared" si="27"/>
        <v>1.8391252769780402</v>
      </c>
      <c r="BG20" s="2">
        <f t="shared" si="28"/>
        <v>2.8395451690401137</v>
      </c>
      <c r="BH20" s="2">
        <v>17.48</v>
      </c>
      <c r="BI20" s="5" t="s">
        <v>53</v>
      </c>
      <c r="BK20" s="2">
        <f t="shared" si="29"/>
        <v>4.4172342812718098E-2</v>
      </c>
      <c r="BL20" s="2">
        <f t="shared" si="30"/>
        <v>0.1320480654958405</v>
      </c>
      <c r="BM20" s="2">
        <f t="shared" si="31"/>
        <v>8.7875722683122409E-2</v>
      </c>
      <c r="BO20" s="6">
        <f t="shared" si="32"/>
        <v>0.26386164952052416</v>
      </c>
      <c r="BP20" s="2">
        <f t="shared" si="33"/>
        <v>-8.7641241211965537E-2</v>
      </c>
    </row>
    <row r="21" spans="1:68">
      <c r="A21" s="2" t="s">
        <v>54</v>
      </c>
      <c r="C21" s="2">
        <v>3</v>
      </c>
      <c r="D21" s="2">
        <v>6</v>
      </c>
      <c r="E21" s="2">
        <v>0</v>
      </c>
      <c r="F21" s="2">
        <v>0</v>
      </c>
      <c r="G21" s="2">
        <v>5</v>
      </c>
      <c r="H21" s="2">
        <v>0</v>
      </c>
      <c r="I21" s="2">
        <v>1</v>
      </c>
      <c r="J21" s="2">
        <v>0</v>
      </c>
      <c r="K21" s="2">
        <v>0</v>
      </c>
      <c r="L21" s="2">
        <v>8</v>
      </c>
      <c r="M21" s="2">
        <v>1</v>
      </c>
      <c r="N21" s="2">
        <v>0</v>
      </c>
      <c r="O21" s="2">
        <v>4</v>
      </c>
      <c r="P21" s="2">
        <v>6</v>
      </c>
      <c r="Q21" s="2">
        <v>13</v>
      </c>
      <c r="R21" s="2">
        <v>11</v>
      </c>
      <c r="S21" s="2">
        <v>1</v>
      </c>
      <c r="T21" s="2">
        <v>107</v>
      </c>
      <c r="U21" s="2">
        <v>2</v>
      </c>
      <c r="V21" s="2">
        <v>10</v>
      </c>
      <c r="W21" s="2">
        <v>0</v>
      </c>
      <c r="X21" s="2">
        <v>23</v>
      </c>
      <c r="Y21" s="2">
        <v>10</v>
      </c>
      <c r="Z21" s="2">
        <v>18</v>
      </c>
      <c r="AA21" s="2">
        <v>2</v>
      </c>
      <c r="AC21" s="3">
        <f t="shared" si="0"/>
        <v>0.60216780409474102</v>
      </c>
      <c r="AD21" s="2">
        <f t="shared" si="1"/>
        <v>0.24858101669635829</v>
      </c>
      <c r="AE21" s="2">
        <f t="shared" si="2"/>
        <v>0</v>
      </c>
      <c r="AF21" s="2">
        <f t="shared" si="3"/>
        <v>0</v>
      </c>
      <c r="AG21" s="3">
        <f t="shared" si="4"/>
        <v>0.66015315553208342</v>
      </c>
      <c r="AH21" s="2">
        <f t="shared" si="5"/>
        <v>0</v>
      </c>
      <c r="AI21" s="2">
        <f t="shared" si="6"/>
        <v>8.866034222892101E-2</v>
      </c>
      <c r="AJ21" s="2">
        <f t="shared" si="7"/>
        <v>0</v>
      </c>
      <c r="AK21" s="2">
        <f t="shared" si="8"/>
        <v>0</v>
      </c>
      <c r="AL21" s="3">
        <f t="shared" si="9"/>
        <v>0.81749437972613936</v>
      </c>
      <c r="AM21" s="2">
        <f t="shared" si="10"/>
        <v>8.4479437704862645E-3</v>
      </c>
      <c r="AN21" s="2">
        <f t="shared" si="11"/>
        <v>0</v>
      </c>
      <c r="AO21" s="2">
        <f t="shared" si="12"/>
        <v>9.3309694877297747E-2</v>
      </c>
      <c r="AP21" s="2">
        <f t="shared" si="13"/>
        <v>0.17602534765006161</v>
      </c>
      <c r="AQ21" s="2">
        <f t="shared" si="14"/>
        <v>0.23848397571132432</v>
      </c>
      <c r="AR21" s="2">
        <f t="shared" si="15"/>
        <v>2.3344850126062192E-2</v>
      </c>
      <c r="AS21" s="2">
        <f t="shared" si="16"/>
        <v>2.4854847689493357E-3</v>
      </c>
      <c r="AT21" s="2">
        <f t="shared" si="17"/>
        <v>0.10540604971619175</v>
      </c>
      <c r="AU21" s="2">
        <f t="shared" si="18"/>
        <v>1.7668937125087242E-2</v>
      </c>
      <c r="AV21" s="2">
        <f t="shared" si="19"/>
        <v>4.4850289732871675E-2</v>
      </c>
      <c r="AW21" s="2">
        <f t="shared" si="20"/>
        <v>0</v>
      </c>
      <c r="AX21" s="2">
        <f t="shared" si="21"/>
        <v>0.19520640956002172</v>
      </c>
      <c r="AY21" s="2">
        <f t="shared" si="22"/>
        <v>2.4597402022398393E-2</v>
      </c>
      <c r="AZ21" s="2">
        <f t="shared" si="23"/>
        <v>5.5740151799013399E-2</v>
      </c>
      <c r="BA21" s="2">
        <f t="shared" si="24"/>
        <v>2.3075769288458656E-2</v>
      </c>
      <c r="BC21" s="2">
        <f t="shared" si="25"/>
        <v>0.13702796017705871</v>
      </c>
      <c r="BD21" s="2">
        <f t="shared" si="26"/>
        <v>0.2208995162417243</v>
      </c>
      <c r="BF21" s="2">
        <f t="shared" si="27"/>
        <v>1.9718485959123058</v>
      </c>
      <c r="BG21" s="2">
        <f t="shared" si="28"/>
        <v>3.6341236914361366</v>
      </c>
      <c r="BK21" s="2">
        <f t="shared" si="29"/>
        <v>0</v>
      </c>
      <c r="BL21" s="2">
        <f t="shared" si="30"/>
        <v>0.17602534765006161</v>
      </c>
      <c r="BM21" s="2">
        <f t="shared" si="31"/>
        <v>0.17602534765006161</v>
      </c>
      <c r="BO21" s="6">
        <f t="shared" si="32"/>
        <v>0.44006336912515404</v>
      </c>
      <c r="BP21" s="2">
        <f t="shared" si="33"/>
        <v>-0.26403802147509242</v>
      </c>
    </row>
    <row r="22" spans="1:68">
      <c r="A22" s="2" t="s">
        <v>55</v>
      </c>
      <c r="C22" s="2">
        <v>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8</v>
      </c>
      <c r="S22" s="2">
        <v>0</v>
      </c>
      <c r="T22" s="2">
        <v>1</v>
      </c>
      <c r="U22" s="2">
        <v>5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C22" s="2">
        <f t="shared" si="0"/>
        <v>0.60216780409474102</v>
      </c>
      <c r="AD22" s="2">
        <f t="shared" si="1"/>
        <v>0</v>
      </c>
      <c r="AE22" s="2">
        <f t="shared" si="2"/>
        <v>0</v>
      </c>
      <c r="AF22" s="2">
        <f t="shared" si="3"/>
        <v>0</v>
      </c>
      <c r="AG22" s="2">
        <f t="shared" si="4"/>
        <v>0</v>
      </c>
      <c r="AH22" s="2">
        <f t="shared" si="5"/>
        <v>0</v>
      </c>
      <c r="AI22" s="2">
        <f t="shared" si="6"/>
        <v>0</v>
      </c>
      <c r="AJ22" s="2">
        <f t="shared" si="7"/>
        <v>0</v>
      </c>
      <c r="AK22" s="2">
        <f t="shared" si="8"/>
        <v>0</v>
      </c>
      <c r="AL22" s="2">
        <f t="shared" si="9"/>
        <v>0</v>
      </c>
      <c r="AM22" s="2">
        <f t="shared" si="10"/>
        <v>0</v>
      </c>
      <c r="AN22" s="2">
        <f t="shared" si="11"/>
        <v>0</v>
      </c>
      <c r="AO22" s="2">
        <f t="shared" si="12"/>
        <v>0</v>
      </c>
      <c r="AP22" s="2">
        <f t="shared" si="13"/>
        <v>0</v>
      </c>
      <c r="AQ22" s="2">
        <f t="shared" si="14"/>
        <v>0</v>
      </c>
      <c r="AR22" s="2">
        <f t="shared" si="15"/>
        <v>1.6978072818954321E-2</v>
      </c>
      <c r="AS22" s="2">
        <f t="shared" si="16"/>
        <v>0</v>
      </c>
      <c r="AT22" s="2">
        <f t="shared" si="17"/>
        <v>9.8510326837562378E-4</v>
      </c>
      <c r="AU22" s="2">
        <f t="shared" si="18"/>
        <v>4.4172342812718098E-2</v>
      </c>
      <c r="AV22" s="2">
        <f t="shared" si="19"/>
        <v>4.4850289732871673E-3</v>
      </c>
      <c r="AW22" s="2">
        <f t="shared" si="20"/>
        <v>0</v>
      </c>
      <c r="AX22" s="2">
        <f t="shared" si="21"/>
        <v>8.4872351982618142E-3</v>
      </c>
      <c r="AY22" s="2">
        <f t="shared" si="22"/>
        <v>0</v>
      </c>
      <c r="AZ22" s="2">
        <f t="shared" si="23"/>
        <v>3.096675099945189E-3</v>
      </c>
      <c r="BA22" s="2">
        <f t="shared" si="24"/>
        <v>0</v>
      </c>
      <c r="BC22" s="2">
        <f t="shared" si="25"/>
        <v>2.7214890490651331E-2</v>
      </c>
      <c r="BD22" s="2">
        <f t="shared" si="26"/>
        <v>0.11771694304141007</v>
      </c>
      <c r="BF22" s="2">
        <f t="shared" si="27"/>
        <v>4.6505401845371557</v>
      </c>
      <c r="BG22" s="2">
        <f t="shared" si="28"/>
        <v>24.659456721178998</v>
      </c>
      <c r="BK22" s="2">
        <f t="shared" si="29"/>
        <v>0</v>
      </c>
      <c r="BL22" s="2">
        <f t="shared" si="30"/>
        <v>9.8510326837562378E-4</v>
      </c>
      <c r="BM22" s="2">
        <f t="shared" si="31"/>
        <v>9.8510326837562378E-4</v>
      </c>
      <c r="BO22" s="6">
        <f t="shared" si="32"/>
        <v>2.4627581709390596E-3</v>
      </c>
      <c r="BP22" s="2">
        <f t="shared" si="33"/>
        <v>-1.4776549025634356E-3</v>
      </c>
    </row>
    <row r="23" spans="1:68">
      <c r="A23" s="2" t="s">
        <v>56</v>
      </c>
      <c r="C23" s="2">
        <v>3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C23" s="2">
        <f t="shared" si="0"/>
        <v>0.60216780409474102</v>
      </c>
      <c r="AD23" s="2">
        <f t="shared" si="1"/>
        <v>0</v>
      </c>
      <c r="AE23" s="2">
        <f t="shared" si="2"/>
        <v>0</v>
      </c>
      <c r="AF23" s="2">
        <f t="shared" si="3"/>
        <v>0</v>
      </c>
      <c r="AG23" s="2">
        <f t="shared" si="4"/>
        <v>0</v>
      </c>
      <c r="AH23" s="2">
        <f t="shared" si="5"/>
        <v>0</v>
      </c>
      <c r="AI23" s="2">
        <f t="shared" si="6"/>
        <v>0</v>
      </c>
      <c r="AJ23" s="2">
        <f t="shared" si="7"/>
        <v>0</v>
      </c>
      <c r="AK23" s="2">
        <f t="shared" si="8"/>
        <v>0</v>
      </c>
      <c r="AL23" s="2">
        <f t="shared" si="9"/>
        <v>0</v>
      </c>
      <c r="AM23" s="2">
        <f t="shared" si="10"/>
        <v>0</v>
      </c>
      <c r="AN23" s="2">
        <f t="shared" si="11"/>
        <v>0</v>
      </c>
      <c r="AO23" s="2">
        <f t="shared" si="12"/>
        <v>0</v>
      </c>
      <c r="AP23" s="2">
        <f t="shared" si="13"/>
        <v>5.8675115883353869E-2</v>
      </c>
      <c r="AQ23" s="2">
        <f t="shared" si="14"/>
        <v>0</v>
      </c>
      <c r="AR23" s="2">
        <f t="shared" si="15"/>
        <v>0</v>
      </c>
      <c r="AS23" s="2">
        <f t="shared" si="16"/>
        <v>0</v>
      </c>
      <c r="AT23" s="2">
        <f t="shared" si="17"/>
        <v>0</v>
      </c>
      <c r="AU23" s="2">
        <f t="shared" si="18"/>
        <v>0</v>
      </c>
      <c r="AV23" s="2">
        <f t="shared" si="19"/>
        <v>0</v>
      </c>
      <c r="AW23" s="2">
        <f t="shared" si="20"/>
        <v>0</v>
      </c>
      <c r="AX23" s="2">
        <f t="shared" si="21"/>
        <v>0</v>
      </c>
      <c r="AY23" s="2">
        <f t="shared" si="22"/>
        <v>0</v>
      </c>
      <c r="AZ23" s="2">
        <f t="shared" si="23"/>
        <v>0</v>
      </c>
      <c r="BA23" s="2">
        <f t="shared" si="24"/>
        <v>0</v>
      </c>
      <c r="BC23" s="2">
        <f t="shared" si="25"/>
        <v>2.6433716799123794E-2</v>
      </c>
      <c r="BD23" s="2">
        <f t="shared" si="26"/>
        <v>0.11808137853477159</v>
      </c>
      <c r="BF23" s="2">
        <f t="shared" si="27"/>
        <v>4.6269005943639261</v>
      </c>
      <c r="BG23" s="2">
        <f t="shared" si="28"/>
        <v>24.465754782981001</v>
      </c>
      <c r="BK23" s="2">
        <f t="shared" si="29"/>
        <v>0</v>
      </c>
      <c r="BL23" s="2">
        <f t="shared" si="30"/>
        <v>0</v>
      </c>
      <c r="BM23" s="2">
        <f t="shared" si="31"/>
        <v>0</v>
      </c>
      <c r="BO23" s="6">
        <f t="shared" si="32"/>
        <v>0</v>
      </c>
      <c r="BP23" s="2">
        <f t="shared" si="33"/>
        <v>0</v>
      </c>
    </row>
    <row r="24" spans="1:68">
      <c r="A24" s="2" t="s">
        <v>57</v>
      </c>
      <c r="C24" s="2">
        <v>3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3</v>
      </c>
      <c r="K24" s="2">
        <v>0</v>
      </c>
      <c r="L24" s="2">
        <v>0</v>
      </c>
      <c r="M24" s="2">
        <v>6</v>
      </c>
      <c r="N24" s="2">
        <v>0</v>
      </c>
      <c r="O24" s="2">
        <v>3</v>
      </c>
      <c r="P24" s="2">
        <v>0</v>
      </c>
      <c r="Q24" s="2">
        <v>1</v>
      </c>
      <c r="R24" s="2">
        <v>50</v>
      </c>
      <c r="S24" s="2">
        <v>41</v>
      </c>
      <c r="T24" s="2">
        <v>108</v>
      </c>
      <c r="U24" s="2">
        <v>19</v>
      </c>
      <c r="V24" s="2">
        <v>28</v>
      </c>
      <c r="W24" s="2">
        <v>0</v>
      </c>
      <c r="X24" s="2">
        <v>41</v>
      </c>
      <c r="Y24" s="2">
        <v>103</v>
      </c>
      <c r="Z24" s="2">
        <v>275</v>
      </c>
      <c r="AA24" s="2">
        <v>29</v>
      </c>
      <c r="AC24" s="2">
        <f t="shared" si="0"/>
        <v>0.60216780409474102</v>
      </c>
      <c r="AD24" s="2">
        <f t="shared" si="1"/>
        <v>4.1430169449393046E-2</v>
      </c>
      <c r="AE24" s="2">
        <f t="shared" si="2"/>
        <v>0</v>
      </c>
      <c r="AF24" s="2">
        <f t="shared" si="3"/>
        <v>0</v>
      </c>
      <c r="AG24" s="2">
        <f t="shared" si="4"/>
        <v>0</v>
      </c>
      <c r="AH24" s="2">
        <f t="shared" si="5"/>
        <v>0</v>
      </c>
      <c r="AI24" s="2">
        <f t="shared" si="6"/>
        <v>0</v>
      </c>
      <c r="AJ24" s="2">
        <f t="shared" si="7"/>
        <v>7.9080556727119361E-2</v>
      </c>
      <c r="AK24" s="2">
        <f t="shared" si="8"/>
        <v>0</v>
      </c>
      <c r="AL24" s="2">
        <f t="shared" si="9"/>
        <v>0</v>
      </c>
      <c r="AM24" s="2">
        <f t="shared" si="10"/>
        <v>5.068766262291758E-2</v>
      </c>
      <c r="AN24" s="2">
        <f t="shared" si="11"/>
        <v>0</v>
      </c>
      <c r="AO24" s="2">
        <f t="shared" si="12"/>
        <v>6.9982271157973314E-2</v>
      </c>
      <c r="AP24" s="2">
        <f t="shared" si="13"/>
        <v>0</v>
      </c>
      <c r="AQ24" s="2">
        <f t="shared" si="14"/>
        <v>1.834492120856341E-2</v>
      </c>
      <c r="AR24" s="2">
        <f t="shared" si="15"/>
        <v>0.1061129551184645</v>
      </c>
      <c r="AS24" s="2">
        <f t="shared" si="16"/>
        <v>0.10190487552692278</v>
      </c>
      <c r="AT24" s="2">
        <f t="shared" si="17"/>
        <v>0.10639115298456737</v>
      </c>
      <c r="AU24" s="2">
        <f t="shared" si="18"/>
        <v>0.16785490268832878</v>
      </c>
      <c r="AV24" s="2">
        <f t="shared" si="19"/>
        <v>0.12558081125204068</v>
      </c>
      <c r="AW24" s="2">
        <f t="shared" si="20"/>
        <v>0</v>
      </c>
      <c r="AX24" s="2">
        <f t="shared" si="21"/>
        <v>0.34797664312873439</v>
      </c>
      <c r="AY24" s="2">
        <f t="shared" si="22"/>
        <v>0.25335324083070349</v>
      </c>
      <c r="AZ24" s="2">
        <f t="shared" si="23"/>
        <v>0.8515856524849269</v>
      </c>
      <c r="BA24" s="2">
        <f t="shared" si="24"/>
        <v>0.33459865468265049</v>
      </c>
      <c r="BC24" s="2">
        <f t="shared" si="25"/>
        <v>0.13028209095832188</v>
      </c>
      <c r="BD24" s="2">
        <f t="shared" si="26"/>
        <v>0.20526893690990122</v>
      </c>
      <c r="BF24" s="2">
        <f t="shared" si="27"/>
        <v>2.2013634945257676</v>
      </c>
      <c r="BG24" s="2">
        <f t="shared" si="28"/>
        <v>5.6887226849398864</v>
      </c>
      <c r="BK24" s="2">
        <f t="shared" si="29"/>
        <v>0</v>
      </c>
      <c r="BL24" s="2">
        <f t="shared" si="30"/>
        <v>0.12558081125204068</v>
      </c>
      <c r="BM24" s="2">
        <f t="shared" si="31"/>
        <v>0.12558081125204068</v>
      </c>
      <c r="BO24" s="6">
        <f t="shared" si="32"/>
        <v>0.3139520281301017</v>
      </c>
      <c r="BP24" s="2">
        <f t="shared" si="33"/>
        <v>-0.18837121687806102</v>
      </c>
    </row>
    <row r="25" spans="1:68">
      <c r="A25" s="2" t="s">
        <v>58</v>
      </c>
      <c r="C25" s="2">
        <v>3</v>
      </c>
      <c r="D25" s="2">
        <v>20</v>
      </c>
      <c r="E25" s="2">
        <v>2</v>
      </c>
      <c r="F25" s="2">
        <v>4</v>
      </c>
      <c r="G25" s="2">
        <v>25</v>
      </c>
      <c r="H25" s="2">
        <v>17</v>
      </c>
      <c r="I25" s="2">
        <v>24</v>
      </c>
      <c r="J25" s="2">
        <v>55</v>
      </c>
      <c r="K25" s="2">
        <v>37</v>
      </c>
      <c r="L25" s="2">
        <v>13</v>
      </c>
      <c r="M25" s="2">
        <v>118</v>
      </c>
      <c r="N25" s="2">
        <v>63</v>
      </c>
      <c r="O25" s="2">
        <v>25</v>
      </c>
      <c r="P25" s="2">
        <v>18</v>
      </c>
      <c r="Q25" s="2">
        <v>38</v>
      </c>
      <c r="R25" s="2">
        <v>539</v>
      </c>
      <c r="S25" s="2">
        <v>375</v>
      </c>
      <c r="T25" s="2">
        <v>1685</v>
      </c>
      <c r="U25" s="2">
        <v>164</v>
      </c>
      <c r="V25" s="2">
        <v>281</v>
      </c>
      <c r="W25" s="2">
        <v>0</v>
      </c>
      <c r="X25" s="2">
        <v>343</v>
      </c>
      <c r="Y25" s="2">
        <v>515</v>
      </c>
      <c r="Z25" s="2">
        <v>427</v>
      </c>
      <c r="AA25" s="2">
        <v>216</v>
      </c>
      <c r="AC25" s="2">
        <f t="shared" si="0"/>
        <v>0.60216780409474102</v>
      </c>
      <c r="AD25" s="2">
        <f t="shared" si="1"/>
        <v>0.82860338898786101</v>
      </c>
      <c r="AE25" s="2">
        <f t="shared" si="2"/>
        <v>0.49925112331502747</v>
      </c>
      <c r="AF25" s="2">
        <f t="shared" si="3"/>
        <v>1.1409013120365088</v>
      </c>
      <c r="AG25" s="2">
        <f t="shared" si="4"/>
        <v>3.3007657776604171</v>
      </c>
      <c r="AH25" s="2">
        <f t="shared" si="5"/>
        <v>0.92698620426413658</v>
      </c>
      <c r="AI25" s="2">
        <f t="shared" si="6"/>
        <v>2.1278482134941039</v>
      </c>
      <c r="AJ25" s="2">
        <f t="shared" si="7"/>
        <v>1.449810206663855</v>
      </c>
      <c r="AK25" s="2">
        <f t="shared" si="8"/>
        <v>2.3667882044393269</v>
      </c>
      <c r="AL25" s="2">
        <f t="shared" si="9"/>
        <v>1.3284283670549766</v>
      </c>
      <c r="AM25" s="2">
        <f t="shared" si="10"/>
        <v>0.99685736491737909</v>
      </c>
      <c r="AN25" s="2">
        <f t="shared" si="11"/>
        <v>0.60298044620553015</v>
      </c>
      <c r="AO25" s="2">
        <f t="shared" si="12"/>
        <v>0.5831855929831109</v>
      </c>
      <c r="AP25" s="2">
        <f t="shared" si="13"/>
        <v>0.52807604295018484</v>
      </c>
      <c r="AQ25" s="2">
        <f t="shared" si="14"/>
        <v>0.69710700592540953</v>
      </c>
      <c r="AR25" s="2">
        <f t="shared" si="15"/>
        <v>1.1438976561770473</v>
      </c>
      <c r="AS25" s="2">
        <f t="shared" si="16"/>
        <v>0.93205678835600092</v>
      </c>
      <c r="AT25" s="2">
        <f t="shared" si="17"/>
        <v>1.659899007212926</v>
      </c>
      <c r="AU25" s="2">
        <f t="shared" si="18"/>
        <v>1.4488528442571538</v>
      </c>
      <c r="AV25" s="2">
        <f t="shared" si="19"/>
        <v>1.260293141493694</v>
      </c>
      <c r="AW25" s="2">
        <f t="shared" si="20"/>
        <v>0</v>
      </c>
      <c r="AX25" s="2">
        <f t="shared" si="21"/>
        <v>2.9111216730038021</v>
      </c>
      <c r="AY25" s="2">
        <f t="shared" si="22"/>
        <v>1.2667662041535173</v>
      </c>
      <c r="AZ25" s="2">
        <f t="shared" si="23"/>
        <v>1.3222802676765957</v>
      </c>
      <c r="BA25" s="2">
        <f t="shared" si="24"/>
        <v>2.4921830831535345</v>
      </c>
      <c r="BC25" s="2">
        <f t="shared" si="25"/>
        <v>1.2966843088190734</v>
      </c>
      <c r="BD25" s="2">
        <f t="shared" si="26"/>
        <v>0.78579314595983307</v>
      </c>
      <c r="BF25" s="2">
        <f t="shared" si="27"/>
        <v>0.92293808681910794</v>
      </c>
      <c r="BG25" s="2">
        <f t="shared" si="28"/>
        <v>0.63461334192028307</v>
      </c>
      <c r="BK25" s="2">
        <f t="shared" si="29"/>
        <v>0.69710700592540953</v>
      </c>
      <c r="BL25" s="2">
        <f t="shared" si="30"/>
        <v>1.449810206663855</v>
      </c>
      <c r="BM25" s="2">
        <f t="shared" si="31"/>
        <v>0.75270320073844543</v>
      </c>
      <c r="BO25" s="2">
        <f t="shared" si="32"/>
        <v>2.5788650077715234</v>
      </c>
      <c r="BP25" s="2">
        <f t="shared" si="33"/>
        <v>-0.43194779518225868</v>
      </c>
    </row>
    <row r="26" spans="1:68">
      <c r="A26" s="2" t="s">
        <v>59</v>
      </c>
      <c r="C26" s="2">
        <v>3</v>
      </c>
      <c r="D26" s="2">
        <v>3</v>
      </c>
      <c r="E26" s="2">
        <v>0</v>
      </c>
      <c r="F26" s="2">
        <v>1</v>
      </c>
      <c r="G26" s="2">
        <v>2</v>
      </c>
      <c r="H26" s="2">
        <v>2</v>
      </c>
      <c r="I26" s="2">
        <v>2</v>
      </c>
      <c r="J26" s="2">
        <v>4</v>
      </c>
      <c r="K26" s="2">
        <v>3</v>
      </c>
      <c r="L26" s="2">
        <v>1</v>
      </c>
      <c r="M26" s="2">
        <v>19</v>
      </c>
      <c r="N26" s="2">
        <v>7</v>
      </c>
      <c r="O26" s="2">
        <v>4</v>
      </c>
      <c r="P26" s="2">
        <v>5</v>
      </c>
      <c r="Q26" s="2">
        <v>8</v>
      </c>
      <c r="R26" s="2">
        <v>16</v>
      </c>
      <c r="S26" s="2">
        <v>12</v>
      </c>
      <c r="T26" s="2">
        <v>45</v>
      </c>
      <c r="U26" s="2">
        <v>0</v>
      </c>
      <c r="V26" s="2">
        <v>0</v>
      </c>
      <c r="W26" s="2">
        <v>0</v>
      </c>
      <c r="X26" s="2">
        <v>6</v>
      </c>
      <c r="Y26" s="2">
        <v>10</v>
      </c>
      <c r="Z26" s="2">
        <v>13</v>
      </c>
      <c r="AA26" s="2">
        <v>2</v>
      </c>
      <c r="AC26" s="2">
        <f t="shared" si="0"/>
        <v>0.60216780409474102</v>
      </c>
      <c r="AD26" s="2">
        <f t="shared" si="1"/>
        <v>0.12429050834817915</v>
      </c>
      <c r="AE26" s="2">
        <f t="shared" si="2"/>
        <v>0</v>
      </c>
      <c r="AF26" s="2">
        <f t="shared" si="3"/>
        <v>0.2852253280091272</v>
      </c>
      <c r="AG26" s="2">
        <f t="shared" si="4"/>
        <v>0.26406126221283338</v>
      </c>
      <c r="AH26" s="2">
        <f t="shared" si="5"/>
        <v>0.10905720050166312</v>
      </c>
      <c r="AI26" s="2">
        <f t="shared" si="6"/>
        <v>0.17732068445784202</v>
      </c>
      <c r="AJ26" s="2">
        <f t="shared" si="7"/>
        <v>0.10544074230282581</v>
      </c>
      <c r="AK26" s="2">
        <f t="shared" si="8"/>
        <v>0.19190174630589138</v>
      </c>
      <c r="AL26" s="2">
        <f t="shared" si="9"/>
        <v>0.10218679746576742</v>
      </c>
      <c r="AM26" s="2">
        <f t="shared" si="10"/>
        <v>0.16051093163923902</v>
      </c>
      <c r="AN26" s="2">
        <f t="shared" si="11"/>
        <v>6.699782735617002E-2</v>
      </c>
      <c r="AO26" s="2">
        <f t="shared" si="12"/>
        <v>9.3309694877297747E-2</v>
      </c>
      <c r="AP26" s="2">
        <f t="shared" si="13"/>
        <v>0.14668778970838467</v>
      </c>
      <c r="AQ26" s="2">
        <f t="shared" si="14"/>
        <v>0.14675936966850728</v>
      </c>
      <c r="AR26" s="2">
        <f t="shared" si="15"/>
        <v>3.3956145637908643E-2</v>
      </c>
      <c r="AS26" s="2">
        <f t="shared" si="16"/>
        <v>2.982581722739203E-2</v>
      </c>
      <c r="AT26" s="2">
        <f t="shared" si="17"/>
        <v>4.4329647076903074E-2</v>
      </c>
      <c r="AU26" s="2">
        <f t="shared" si="18"/>
        <v>0</v>
      </c>
      <c r="AV26" s="2">
        <f t="shared" si="19"/>
        <v>0</v>
      </c>
      <c r="AW26" s="2">
        <f t="shared" si="20"/>
        <v>0</v>
      </c>
      <c r="AX26" s="2">
        <f t="shared" si="21"/>
        <v>5.0923411189570889E-2</v>
      </c>
      <c r="AY26" s="2">
        <f t="shared" si="22"/>
        <v>2.4597402022398393E-2</v>
      </c>
      <c r="AZ26" s="2">
        <f t="shared" si="23"/>
        <v>4.0256776299287457E-2</v>
      </c>
      <c r="BA26" s="2">
        <f t="shared" si="24"/>
        <v>2.3075769288458656E-2</v>
      </c>
      <c r="BC26" s="2">
        <f t="shared" si="25"/>
        <v>0.11291530622761553</v>
      </c>
      <c r="BD26" s="2">
        <f t="shared" si="26"/>
        <v>0.12704101269381593</v>
      </c>
      <c r="BF26" s="2">
        <f t="shared" si="27"/>
        <v>2.2891078449760922</v>
      </c>
      <c r="BG26" s="2">
        <f t="shared" si="28"/>
        <v>7.8898916613411387</v>
      </c>
      <c r="BK26" s="2">
        <f t="shared" si="29"/>
        <v>2.982581722739203E-2</v>
      </c>
      <c r="BL26" s="2">
        <f t="shared" si="30"/>
        <v>0.14675936966850728</v>
      </c>
      <c r="BM26" s="2">
        <f t="shared" si="31"/>
        <v>0.11693355244111525</v>
      </c>
      <c r="BO26" s="2">
        <f t="shared" si="32"/>
        <v>0.32215969833018016</v>
      </c>
      <c r="BP26" s="2">
        <f t="shared" si="33"/>
        <v>-0.14557451143428085</v>
      </c>
    </row>
    <row r="27" spans="1:68">
      <c r="A27" s="2" t="s">
        <v>60</v>
      </c>
      <c r="C27" s="2">
        <v>3</v>
      </c>
      <c r="D27" s="2">
        <v>10</v>
      </c>
      <c r="E27" s="2">
        <v>2</v>
      </c>
      <c r="F27" s="2">
        <v>0</v>
      </c>
      <c r="G27" s="2">
        <v>3</v>
      </c>
      <c r="H27" s="2">
        <v>0</v>
      </c>
      <c r="I27" s="2">
        <v>0</v>
      </c>
      <c r="J27" s="2">
        <v>4</v>
      </c>
      <c r="K27" s="2">
        <v>0</v>
      </c>
      <c r="L27" s="2">
        <v>2</v>
      </c>
      <c r="M27" s="2">
        <v>5</v>
      </c>
      <c r="N27" s="2">
        <v>8</v>
      </c>
      <c r="O27" s="2">
        <v>0</v>
      </c>
      <c r="P27" s="2">
        <v>8</v>
      </c>
      <c r="Q27" s="2">
        <v>1</v>
      </c>
      <c r="R27" s="2">
        <v>12</v>
      </c>
      <c r="S27" s="2">
        <v>9</v>
      </c>
      <c r="T27" s="2">
        <v>6</v>
      </c>
      <c r="U27" s="2">
        <v>1</v>
      </c>
      <c r="V27" s="2">
        <v>6</v>
      </c>
      <c r="W27" s="2">
        <v>0</v>
      </c>
      <c r="X27" s="2">
        <v>1</v>
      </c>
      <c r="Y27" s="2">
        <v>4</v>
      </c>
      <c r="Z27" s="2">
        <v>1</v>
      </c>
      <c r="AA27" s="2">
        <v>1</v>
      </c>
      <c r="AC27" s="3">
        <f t="shared" si="0"/>
        <v>0.60216780409474102</v>
      </c>
      <c r="AD27" s="3">
        <f t="shared" si="1"/>
        <v>0.41430169449393051</v>
      </c>
      <c r="AE27" s="3">
        <f t="shared" si="2"/>
        <v>0.49925112331502747</v>
      </c>
      <c r="AF27" s="2">
        <f t="shared" si="3"/>
        <v>0</v>
      </c>
      <c r="AG27" s="3">
        <f t="shared" si="4"/>
        <v>0.39609189331925004</v>
      </c>
      <c r="AH27" s="2">
        <f t="shared" si="5"/>
        <v>0</v>
      </c>
      <c r="AI27" s="2">
        <f t="shared" si="6"/>
        <v>0</v>
      </c>
      <c r="AJ27" s="2">
        <f t="shared" si="7"/>
        <v>0.10544074230282581</v>
      </c>
      <c r="AK27" s="2">
        <f t="shared" si="8"/>
        <v>0</v>
      </c>
      <c r="AL27" s="2">
        <f t="shared" si="9"/>
        <v>0.20437359493153484</v>
      </c>
      <c r="AM27" s="2">
        <f t="shared" si="10"/>
        <v>4.2239718852431316E-2</v>
      </c>
      <c r="AN27" s="2">
        <f t="shared" si="11"/>
        <v>7.656894554990859E-2</v>
      </c>
      <c r="AO27" s="2">
        <f t="shared" si="12"/>
        <v>0</v>
      </c>
      <c r="AP27" s="2">
        <f t="shared" si="13"/>
        <v>0.23470046353341548</v>
      </c>
      <c r="AQ27" s="2">
        <f t="shared" si="14"/>
        <v>1.834492120856341E-2</v>
      </c>
      <c r="AR27" s="2">
        <f t="shared" si="15"/>
        <v>2.546710922843148E-2</v>
      </c>
      <c r="AS27" s="2">
        <f t="shared" si="16"/>
        <v>2.2369362920544023E-2</v>
      </c>
      <c r="AT27" s="2">
        <f t="shared" si="17"/>
        <v>5.9106196102537431E-3</v>
      </c>
      <c r="AU27" s="2">
        <f t="shared" si="18"/>
        <v>8.8344685625436209E-3</v>
      </c>
      <c r="AV27" s="2">
        <f t="shared" si="19"/>
        <v>2.6910173839723005E-2</v>
      </c>
      <c r="AW27" s="2">
        <f t="shared" si="20"/>
        <v>0</v>
      </c>
      <c r="AX27" s="2">
        <f t="shared" si="21"/>
        <v>8.4872351982618142E-3</v>
      </c>
      <c r="AY27" s="2">
        <f t="shared" si="22"/>
        <v>9.8389608089593569E-3</v>
      </c>
      <c r="AZ27" s="2">
        <f t="shared" si="23"/>
        <v>3.096675099945189E-3</v>
      </c>
      <c r="BA27" s="2">
        <f t="shared" si="24"/>
        <v>1.1537884644229328E-2</v>
      </c>
      <c r="BC27" s="2">
        <f t="shared" si="25"/>
        <v>0.1086373356605808</v>
      </c>
      <c r="BD27" s="2">
        <f t="shared" si="26"/>
        <v>0.17476755690154386</v>
      </c>
      <c r="BF27" s="6">
        <f t="shared" si="27"/>
        <v>1.6361449105106154</v>
      </c>
      <c r="BG27" s="2">
        <f t="shared" si="28"/>
        <v>1.8826069085942327</v>
      </c>
      <c r="BK27" s="2">
        <f t="shared" si="29"/>
        <v>3.096675099945189E-3</v>
      </c>
      <c r="BL27" s="2">
        <f t="shared" si="30"/>
        <v>0.10544074230282581</v>
      </c>
      <c r="BM27" s="2">
        <f t="shared" si="31"/>
        <v>0.10234406720288063</v>
      </c>
      <c r="BO27" s="6">
        <f t="shared" si="32"/>
        <v>0.25895684310714673</v>
      </c>
      <c r="BP27" s="2">
        <f t="shared" si="33"/>
        <v>-0.15041942570437575</v>
      </c>
    </row>
    <row r="28" spans="1:68">
      <c r="A28" s="2" t="s">
        <v>61</v>
      </c>
      <c r="C28" s="2">
        <v>3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1</v>
      </c>
      <c r="K28" s="2">
        <v>0</v>
      </c>
      <c r="L28" s="2">
        <v>0</v>
      </c>
      <c r="M28" s="2">
        <v>0</v>
      </c>
      <c r="N28" s="2">
        <v>5</v>
      </c>
      <c r="O28" s="2">
        <v>1</v>
      </c>
      <c r="P28" s="2">
        <v>1</v>
      </c>
      <c r="Q28" s="2">
        <v>0</v>
      </c>
      <c r="R28" s="2">
        <v>4</v>
      </c>
      <c r="S28" s="2">
        <v>0</v>
      </c>
      <c r="T28" s="2">
        <v>2</v>
      </c>
      <c r="U28" s="2">
        <v>2</v>
      </c>
      <c r="V28" s="2">
        <v>3</v>
      </c>
      <c r="W28" s="2">
        <v>0</v>
      </c>
      <c r="X28" s="2">
        <v>3</v>
      </c>
      <c r="Y28" s="2">
        <v>0</v>
      </c>
      <c r="Z28" s="2">
        <v>2</v>
      </c>
      <c r="AA28" s="2">
        <v>0</v>
      </c>
      <c r="AC28" s="2">
        <f t="shared" si="0"/>
        <v>0.60216780409474102</v>
      </c>
      <c r="AD28" s="2">
        <f t="shared" si="1"/>
        <v>0</v>
      </c>
      <c r="AE28" s="2">
        <f t="shared" si="2"/>
        <v>0</v>
      </c>
      <c r="AF28" s="2">
        <f t="shared" si="3"/>
        <v>0</v>
      </c>
      <c r="AG28" s="2">
        <f t="shared" si="4"/>
        <v>0</v>
      </c>
      <c r="AH28" s="2">
        <f t="shared" si="5"/>
        <v>5.452860025083156E-2</v>
      </c>
      <c r="AI28" s="2">
        <f t="shared" si="6"/>
        <v>0</v>
      </c>
      <c r="AJ28" s="2">
        <f t="shared" si="7"/>
        <v>2.6360185575706453E-2</v>
      </c>
      <c r="AK28" s="2">
        <f t="shared" si="8"/>
        <v>0</v>
      </c>
      <c r="AL28" s="2">
        <f t="shared" si="9"/>
        <v>0</v>
      </c>
      <c r="AM28" s="2">
        <f t="shared" si="10"/>
        <v>0</v>
      </c>
      <c r="AN28" s="2">
        <f t="shared" si="11"/>
        <v>4.7855590968692872E-2</v>
      </c>
      <c r="AO28" s="2">
        <f t="shared" si="12"/>
        <v>2.3327423719324437E-2</v>
      </c>
      <c r="AP28" s="2">
        <f t="shared" si="13"/>
        <v>2.9337557941676935E-2</v>
      </c>
      <c r="AQ28" s="2">
        <f t="shared" si="14"/>
        <v>0</v>
      </c>
      <c r="AR28" s="2">
        <f t="shared" si="15"/>
        <v>8.4890364094771607E-3</v>
      </c>
      <c r="AS28" s="2">
        <f t="shared" si="16"/>
        <v>0</v>
      </c>
      <c r="AT28" s="2">
        <f t="shared" si="17"/>
        <v>1.9702065367512476E-3</v>
      </c>
      <c r="AU28" s="2">
        <f t="shared" si="18"/>
        <v>1.7668937125087242E-2</v>
      </c>
      <c r="AV28" s="2">
        <f t="shared" si="19"/>
        <v>1.3455086919861503E-2</v>
      </c>
      <c r="AW28" s="2">
        <f t="shared" si="20"/>
        <v>0</v>
      </c>
      <c r="AX28" s="2">
        <f t="shared" si="21"/>
        <v>2.5461705594785444E-2</v>
      </c>
      <c r="AY28" s="2">
        <f t="shared" si="22"/>
        <v>0</v>
      </c>
      <c r="AZ28" s="2">
        <f t="shared" si="23"/>
        <v>6.1933501998903779E-3</v>
      </c>
      <c r="BA28" s="2">
        <f t="shared" si="24"/>
        <v>0</v>
      </c>
      <c r="BC28" s="2">
        <f t="shared" si="25"/>
        <v>3.4272619413473045E-2</v>
      </c>
      <c r="BD28" s="2">
        <f t="shared" si="26"/>
        <v>0.11693756140190249</v>
      </c>
      <c r="BF28" s="2">
        <f t="shared" si="27"/>
        <v>4.5663927964900282</v>
      </c>
      <c r="BG28" s="2">
        <f t="shared" si="28"/>
        <v>24.028297119146842</v>
      </c>
      <c r="BK28" s="2">
        <f t="shared" si="29"/>
        <v>0</v>
      </c>
      <c r="BL28" s="2">
        <f t="shared" si="30"/>
        <v>2.3327423719324437E-2</v>
      </c>
      <c r="BM28" s="2">
        <f t="shared" si="31"/>
        <v>2.3327423719324437E-2</v>
      </c>
      <c r="BO28" s="2">
        <f t="shared" si="32"/>
        <v>5.831855929831109E-2</v>
      </c>
      <c r="BP28" s="2">
        <f t="shared" si="33"/>
        <v>-3.4991135578986657E-2</v>
      </c>
    </row>
    <row r="29" spans="1:68">
      <c r="A29" s="2" t="s">
        <v>62</v>
      </c>
      <c r="C29" s="2">
        <v>3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1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2</v>
      </c>
      <c r="P29" s="2">
        <v>0</v>
      </c>
      <c r="Q29" s="2">
        <v>1</v>
      </c>
      <c r="R29" s="2">
        <v>21</v>
      </c>
      <c r="S29" s="2">
        <v>8</v>
      </c>
      <c r="T29" s="2">
        <v>30</v>
      </c>
      <c r="U29" s="2">
        <v>1</v>
      </c>
      <c r="V29" s="2">
        <v>6</v>
      </c>
      <c r="W29" s="2">
        <v>0</v>
      </c>
      <c r="X29" s="2">
        <v>6</v>
      </c>
      <c r="Y29" s="2">
        <v>33</v>
      </c>
      <c r="Z29" s="2">
        <v>2</v>
      </c>
      <c r="AA29" s="2">
        <v>0</v>
      </c>
      <c r="AC29" s="3">
        <f t="shared" si="0"/>
        <v>0.60216780409474102</v>
      </c>
      <c r="AD29" s="2">
        <f t="shared" si="1"/>
        <v>0</v>
      </c>
      <c r="AE29" s="3">
        <f t="shared" si="2"/>
        <v>0.24962556165751373</v>
      </c>
      <c r="AF29" s="2">
        <f t="shared" si="3"/>
        <v>0</v>
      </c>
      <c r="AG29" s="2">
        <f t="shared" si="4"/>
        <v>0</v>
      </c>
      <c r="AH29" s="2">
        <f t="shared" si="5"/>
        <v>0</v>
      </c>
      <c r="AI29" s="2">
        <f t="shared" si="6"/>
        <v>8.866034222892101E-2</v>
      </c>
      <c r="AJ29" s="2">
        <f t="shared" si="7"/>
        <v>2.6360185575706453E-2</v>
      </c>
      <c r="AK29" s="2">
        <f t="shared" si="8"/>
        <v>0</v>
      </c>
      <c r="AL29" s="2">
        <f t="shared" si="9"/>
        <v>0</v>
      </c>
      <c r="AM29" s="2">
        <f t="shared" si="10"/>
        <v>0</v>
      </c>
      <c r="AN29" s="2">
        <f t="shared" si="11"/>
        <v>0</v>
      </c>
      <c r="AO29" s="2">
        <f t="shared" si="12"/>
        <v>4.6654847438648873E-2</v>
      </c>
      <c r="AP29" s="2">
        <f t="shared" si="13"/>
        <v>0</v>
      </c>
      <c r="AQ29" s="2">
        <f t="shared" si="14"/>
        <v>1.834492120856341E-2</v>
      </c>
      <c r="AR29" s="2">
        <f t="shared" si="15"/>
        <v>4.456744114975509E-2</v>
      </c>
      <c r="AS29" s="2">
        <f t="shared" si="16"/>
        <v>1.9883878151594685E-2</v>
      </c>
      <c r="AT29" s="2">
        <f t="shared" si="17"/>
        <v>2.9553098051268715E-2</v>
      </c>
      <c r="AU29" s="2">
        <f t="shared" si="18"/>
        <v>8.8344685625436209E-3</v>
      </c>
      <c r="AV29" s="2">
        <f t="shared" si="19"/>
        <v>2.6910173839723005E-2</v>
      </c>
      <c r="AW29" s="2">
        <f t="shared" si="20"/>
        <v>0</v>
      </c>
      <c r="AX29" s="2">
        <f t="shared" si="21"/>
        <v>5.0923411189570889E-2</v>
      </c>
      <c r="AY29" s="2">
        <f t="shared" si="22"/>
        <v>8.1171426673914707E-2</v>
      </c>
      <c r="AZ29" s="2">
        <f t="shared" si="23"/>
        <v>6.1933501998903779E-3</v>
      </c>
      <c r="BA29" s="2">
        <f t="shared" si="24"/>
        <v>0</v>
      </c>
      <c r="BC29" s="2">
        <f t="shared" si="25"/>
        <v>5.1994036400894228E-2</v>
      </c>
      <c r="BD29" s="2">
        <f t="shared" si="26"/>
        <v>0.12356063848969363</v>
      </c>
      <c r="BF29" s="6">
        <f t="shared" si="27"/>
        <v>3.657443796631938</v>
      </c>
      <c r="BG29" s="2">
        <f t="shared" si="28"/>
        <v>16.317554370248097</v>
      </c>
      <c r="BK29" s="2">
        <f t="shared" si="29"/>
        <v>0</v>
      </c>
      <c r="BL29" s="2">
        <f t="shared" si="30"/>
        <v>4.456744114975509E-2</v>
      </c>
      <c r="BM29" s="2">
        <f t="shared" si="31"/>
        <v>4.456744114975509E-2</v>
      </c>
      <c r="BO29" s="6">
        <f t="shared" si="32"/>
        <v>0.11141860287438773</v>
      </c>
      <c r="BP29" s="2">
        <f t="shared" si="33"/>
        <v>-6.6851161724632638E-2</v>
      </c>
    </row>
    <row r="30" spans="1:68">
      <c r="A30" s="2" t="s">
        <v>63</v>
      </c>
      <c r="C30" s="2">
        <v>3</v>
      </c>
      <c r="D30" s="2">
        <v>9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3</v>
      </c>
      <c r="K30" s="2">
        <v>0</v>
      </c>
      <c r="L30" s="2">
        <v>2</v>
      </c>
      <c r="M30" s="2">
        <v>14</v>
      </c>
      <c r="N30" s="2">
        <v>17</v>
      </c>
      <c r="O30" s="2">
        <v>5</v>
      </c>
      <c r="P30" s="2">
        <v>0</v>
      </c>
      <c r="Q30" s="2">
        <v>9</v>
      </c>
      <c r="R30" s="2">
        <v>22</v>
      </c>
      <c r="S30" s="2">
        <v>17</v>
      </c>
      <c r="T30" s="2">
        <v>22</v>
      </c>
      <c r="U30" s="2">
        <v>22</v>
      </c>
      <c r="V30" s="2">
        <v>3</v>
      </c>
      <c r="W30" s="2">
        <v>1</v>
      </c>
      <c r="X30" s="2">
        <v>19</v>
      </c>
      <c r="Y30" s="2">
        <v>17</v>
      </c>
      <c r="Z30" s="2">
        <v>59</v>
      </c>
      <c r="AA30" s="2">
        <v>39</v>
      </c>
      <c r="AC30" s="2">
        <f t="shared" si="0"/>
        <v>0.60216780409474102</v>
      </c>
      <c r="AD30" s="2">
        <f t="shared" si="1"/>
        <v>0.37287152504453741</v>
      </c>
      <c r="AE30" s="2">
        <f t="shared" si="2"/>
        <v>0</v>
      </c>
      <c r="AF30" s="2">
        <f t="shared" si="3"/>
        <v>0</v>
      </c>
      <c r="AG30" s="2">
        <f t="shared" si="4"/>
        <v>0.13203063110641669</v>
      </c>
      <c r="AH30" s="2">
        <f t="shared" si="5"/>
        <v>0</v>
      </c>
      <c r="AI30" s="2">
        <f t="shared" si="6"/>
        <v>0</v>
      </c>
      <c r="AJ30" s="2">
        <f t="shared" si="7"/>
        <v>7.9080556727119361E-2</v>
      </c>
      <c r="AK30" s="2">
        <f t="shared" si="8"/>
        <v>0</v>
      </c>
      <c r="AL30" s="2">
        <f t="shared" si="9"/>
        <v>0.20437359493153484</v>
      </c>
      <c r="AM30" s="2">
        <f t="shared" si="10"/>
        <v>0.11827121278680769</v>
      </c>
      <c r="AN30" s="2">
        <f t="shared" si="11"/>
        <v>0.16270900929355578</v>
      </c>
      <c r="AO30" s="2">
        <f t="shared" si="12"/>
        <v>0.11663711859662219</v>
      </c>
      <c r="AP30" s="2">
        <f t="shared" si="13"/>
        <v>0</v>
      </c>
      <c r="AQ30" s="2">
        <f t="shared" si="14"/>
        <v>0.16510429087707068</v>
      </c>
      <c r="AR30" s="2">
        <f t="shared" si="15"/>
        <v>4.6689700252124385E-2</v>
      </c>
      <c r="AS30" s="2">
        <f t="shared" si="16"/>
        <v>4.2253241072138709E-2</v>
      </c>
      <c r="AT30" s="2">
        <f t="shared" si="17"/>
        <v>2.1672271904263723E-2</v>
      </c>
      <c r="AU30" s="2">
        <f t="shared" si="18"/>
        <v>0.19435830837595963</v>
      </c>
      <c r="AV30" s="2">
        <f t="shared" si="19"/>
        <v>1.3455086919861503E-2</v>
      </c>
      <c r="AW30" s="2">
        <f t="shared" si="20"/>
        <v>0.1320480654958405</v>
      </c>
      <c r="AX30" s="2">
        <f t="shared" si="21"/>
        <v>0.16125746876697447</v>
      </c>
      <c r="AY30" s="2">
        <f t="shared" si="22"/>
        <v>4.1815583438077272E-2</v>
      </c>
      <c r="AZ30" s="2">
        <f t="shared" si="23"/>
        <v>0.18270383089676615</v>
      </c>
      <c r="BA30" s="2">
        <f t="shared" si="24"/>
        <v>0.44997750112494378</v>
      </c>
      <c r="BC30" s="2">
        <f t="shared" si="25"/>
        <v>0.12957907206821426</v>
      </c>
      <c r="BD30" s="2">
        <f t="shared" si="26"/>
        <v>0.148605782534625</v>
      </c>
      <c r="BF30" s="2">
        <f t="shared" si="27"/>
        <v>1.656085846903411</v>
      </c>
      <c r="BG30" s="2">
        <f t="shared" si="28"/>
        <v>3.2771807565761417</v>
      </c>
      <c r="BK30" s="2">
        <f t="shared" si="29"/>
        <v>1.3455086919861503E-2</v>
      </c>
      <c r="BL30" s="2">
        <f t="shared" si="30"/>
        <v>0.16510429087707068</v>
      </c>
      <c r="BM30" s="2">
        <f t="shared" si="31"/>
        <v>0.15164920395720918</v>
      </c>
      <c r="BO30" s="2">
        <f t="shared" si="32"/>
        <v>0.39257809681288447</v>
      </c>
      <c r="BP30" s="2">
        <f t="shared" si="33"/>
        <v>-0.21401871901595229</v>
      </c>
    </row>
    <row r="31" spans="1:68">
      <c r="A31" s="2" t="s">
        <v>64</v>
      </c>
      <c r="C31" s="2">
        <v>3</v>
      </c>
      <c r="D31" s="2">
        <v>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5</v>
      </c>
      <c r="K31" s="2">
        <v>1</v>
      </c>
      <c r="L31" s="2">
        <v>2</v>
      </c>
      <c r="M31" s="2">
        <v>2</v>
      </c>
      <c r="N31" s="2">
        <v>6</v>
      </c>
      <c r="O31" s="2">
        <v>0</v>
      </c>
      <c r="P31" s="2">
        <v>3</v>
      </c>
      <c r="Q31" s="2">
        <v>5</v>
      </c>
      <c r="R31" s="2">
        <v>2</v>
      </c>
      <c r="S31" s="2">
        <v>3</v>
      </c>
      <c r="T31" s="2">
        <v>49</v>
      </c>
      <c r="U31" s="2">
        <v>3</v>
      </c>
      <c r="V31" s="2">
        <v>6</v>
      </c>
      <c r="W31" s="2">
        <v>0</v>
      </c>
      <c r="X31" s="2">
        <v>3</v>
      </c>
      <c r="Y31" s="2">
        <v>2</v>
      </c>
      <c r="Z31" s="2">
        <v>4</v>
      </c>
      <c r="AA31" s="2">
        <v>0</v>
      </c>
      <c r="AC31" s="3">
        <f t="shared" si="0"/>
        <v>0.60216780409474102</v>
      </c>
      <c r="AD31" s="2">
        <f t="shared" si="1"/>
        <v>8.2860338898786093E-2</v>
      </c>
      <c r="AE31" s="2">
        <f t="shared" si="2"/>
        <v>0</v>
      </c>
      <c r="AF31" s="2">
        <f t="shared" si="3"/>
        <v>0</v>
      </c>
      <c r="AG31" s="2">
        <f t="shared" si="4"/>
        <v>0</v>
      </c>
      <c r="AH31" s="2">
        <f t="shared" si="5"/>
        <v>0</v>
      </c>
      <c r="AI31" s="2">
        <f t="shared" si="6"/>
        <v>0</v>
      </c>
      <c r="AJ31" s="2">
        <f t="shared" si="7"/>
        <v>0.13180092787853226</v>
      </c>
      <c r="AK31" s="2">
        <f t="shared" si="8"/>
        <v>6.3967248768630455E-2</v>
      </c>
      <c r="AL31" s="3">
        <f t="shared" si="9"/>
        <v>0.20437359493153484</v>
      </c>
      <c r="AM31" s="2">
        <f t="shared" si="10"/>
        <v>1.6895887540972529E-2</v>
      </c>
      <c r="AN31" s="2">
        <f t="shared" si="11"/>
        <v>5.742670916243145E-2</v>
      </c>
      <c r="AO31" s="2">
        <f t="shared" si="12"/>
        <v>0</v>
      </c>
      <c r="AP31" s="2">
        <f t="shared" si="13"/>
        <v>8.8012673825030807E-2</v>
      </c>
      <c r="AQ31" s="2">
        <f t="shared" si="14"/>
        <v>9.1724606042817042E-2</v>
      </c>
      <c r="AR31" s="2">
        <f t="shared" si="15"/>
        <v>4.2445182047385803E-3</v>
      </c>
      <c r="AS31" s="2">
        <f t="shared" si="16"/>
        <v>7.4564543068480075E-3</v>
      </c>
      <c r="AT31" s="2">
        <f t="shared" si="17"/>
        <v>4.8270060150405567E-2</v>
      </c>
      <c r="AU31" s="2">
        <f t="shared" si="18"/>
        <v>2.6503405687630859E-2</v>
      </c>
      <c r="AV31" s="2">
        <f t="shared" si="19"/>
        <v>2.6910173839723005E-2</v>
      </c>
      <c r="AW31" s="2">
        <f t="shared" si="20"/>
        <v>0</v>
      </c>
      <c r="AX31" s="2">
        <f t="shared" si="21"/>
        <v>2.5461705594785444E-2</v>
      </c>
      <c r="AY31" s="2">
        <f t="shared" si="22"/>
        <v>4.9194804044796784E-3</v>
      </c>
      <c r="AZ31" s="2">
        <f t="shared" si="23"/>
        <v>1.2386700399780756E-2</v>
      </c>
      <c r="BA31" s="2">
        <f t="shared" si="24"/>
        <v>0</v>
      </c>
      <c r="BC31" s="2">
        <f t="shared" si="25"/>
        <v>5.981529158927474E-2</v>
      </c>
      <c r="BD31" s="2">
        <f t="shared" si="26"/>
        <v>0.12126930289552092</v>
      </c>
      <c r="BF31" s="6">
        <f t="shared" si="27"/>
        <v>3.5998095392791778</v>
      </c>
      <c r="BG31" s="2">
        <f t="shared" si="28"/>
        <v>16.457359636586489</v>
      </c>
      <c r="BK31" s="2">
        <f t="shared" si="29"/>
        <v>0</v>
      </c>
      <c r="BL31" s="2">
        <f t="shared" si="30"/>
        <v>6.3967248768630455E-2</v>
      </c>
      <c r="BM31" s="2">
        <f t="shared" si="31"/>
        <v>6.3967248768630455E-2</v>
      </c>
      <c r="BO31" s="6">
        <f t="shared" si="32"/>
        <v>0.15991812192157612</v>
      </c>
      <c r="BP31" s="2">
        <f t="shared" si="33"/>
        <v>-9.5950873152945676E-2</v>
      </c>
    </row>
    <row r="32" spans="1:68">
      <c r="A32" s="2" t="s">
        <v>65</v>
      </c>
      <c r="C32" s="2">
        <v>3</v>
      </c>
      <c r="D32" s="2">
        <v>32</v>
      </c>
      <c r="E32" s="2">
        <v>10</v>
      </c>
      <c r="F32" s="2">
        <v>1</v>
      </c>
      <c r="G32" s="2">
        <v>13</v>
      </c>
      <c r="H32" s="2">
        <v>0</v>
      </c>
      <c r="I32" s="2">
        <v>13</v>
      </c>
      <c r="J32" s="2">
        <v>30</v>
      </c>
      <c r="K32" s="2">
        <v>12</v>
      </c>
      <c r="L32" s="2">
        <v>11</v>
      </c>
      <c r="M32" s="2">
        <v>138</v>
      </c>
      <c r="N32" s="2">
        <v>147</v>
      </c>
      <c r="O32" s="2">
        <v>41</v>
      </c>
      <c r="P32" s="2">
        <v>62</v>
      </c>
      <c r="Q32" s="2">
        <v>165</v>
      </c>
      <c r="R32" s="2">
        <v>72</v>
      </c>
      <c r="S32" s="2">
        <v>177</v>
      </c>
      <c r="T32" s="2">
        <v>50</v>
      </c>
      <c r="U32" s="2">
        <v>96</v>
      </c>
      <c r="V32" s="2">
        <v>64</v>
      </c>
      <c r="W32" s="2">
        <v>0</v>
      </c>
      <c r="X32" s="2">
        <v>53</v>
      </c>
      <c r="Y32" s="2">
        <v>166</v>
      </c>
      <c r="Z32" s="2">
        <v>133</v>
      </c>
      <c r="AA32" s="2">
        <v>37</v>
      </c>
      <c r="AC32" s="2">
        <f t="shared" si="0"/>
        <v>0.60216780409474102</v>
      </c>
      <c r="AD32" s="2">
        <f t="shared" si="1"/>
        <v>1.3257654223805775</v>
      </c>
      <c r="AE32" s="2">
        <f t="shared" si="2"/>
        <v>2.4962556165751373</v>
      </c>
      <c r="AF32" s="2">
        <f t="shared" si="3"/>
        <v>0.2852253280091272</v>
      </c>
      <c r="AG32" s="2">
        <f t="shared" si="4"/>
        <v>1.7163982043834169</v>
      </c>
      <c r="AH32" s="2">
        <f t="shared" si="5"/>
        <v>0</v>
      </c>
      <c r="AI32" s="2">
        <f t="shared" si="6"/>
        <v>1.1525844489759731</v>
      </c>
      <c r="AJ32" s="2">
        <f t="shared" si="7"/>
        <v>0.79080556727119355</v>
      </c>
      <c r="AK32" s="2">
        <f t="shared" si="8"/>
        <v>0.76760698522356552</v>
      </c>
      <c r="AL32" s="2">
        <f t="shared" si="9"/>
        <v>1.1240547721234417</v>
      </c>
      <c r="AM32" s="2">
        <f t="shared" si="10"/>
        <v>1.1658162403271044</v>
      </c>
      <c r="AN32" s="2">
        <f t="shared" si="11"/>
        <v>1.4069543744795705</v>
      </c>
      <c r="AO32" s="2">
        <f t="shared" si="12"/>
        <v>0.95642437249230194</v>
      </c>
      <c r="AP32" s="2">
        <f t="shared" si="13"/>
        <v>1.81892859238397</v>
      </c>
      <c r="AQ32" s="2">
        <f t="shared" si="14"/>
        <v>3.0269119994129627</v>
      </c>
      <c r="AR32" s="2">
        <f t="shared" si="15"/>
        <v>0.15280265537058887</v>
      </c>
      <c r="AS32" s="2">
        <f t="shared" si="16"/>
        <v>0.43993080410403246</v>
      </c>
      <c r="AT32" s="2">
        <f t="shared" si="17"/>
        <v>4.9255163418781188E-2</v>
      </c>
      <c r="AU32" s="2">
        <f t="shared" si="18"/>
        <v>0.84810898200418749</v>
      </c>
      <c r="AV32" s="2">
        <f t="shared" si="19"/>
        <v>0.28704185429037871</v>
      </c>
      <c r="AW32" s="2">
        <f t="shared" si="20"/>
        <v>0</v>
      </c>
      <c r="AX32" s="2">
        <f t="shared" si="21"/>
        <v>0.44982346550787616</v>
      </c>
      <c r="AY32" s="2">
        <f t="shared" si="22"/>
        <v>0.40831687357181334</v>
      </c>
      <c r="AZ32" s="2">
        <f t="shared" si="23"/>
        <v>0.41185778829271014</v>
      </c>
      <c r="BA32" s="2">
        <f t="shared" si="24"/>
        <v>0.42690173183648511</v>
      </c>
      <c r="BC32" s="2">
        <f t="shared" si="25"/>
        <v>0.88439756186119756</v>
      </c>
      <c r="BD32" s="2">
        <f t="shared" si="26"/>
        <v>0.75093330781424539</v>
      </c>
      <c r="BF32" s="2">
        <f t="shared" si="27"/>
        <v>1.1722113538006247</v>
      </c>
      <c r="BG32" s="2">
        <f t="shared" si="28"/>
        <v>1.4978286053841003</v>
      </c>
      <c r="BK32" s="2">
        <f t="shared" si="29"/>
        <v>0.40831687357181334</v>
      </c>
      <c r="BL32" s="2">
        <f t="shared" si="30"/>
        <v>1.1658162403271044</v>
      </c>
      <c r="BM32" s="2">
        <f t="shared" si="31"/>
        <v>0.75749936675529106</v>
      </c>
      <c r="BO32" s="2">
        <f t="shared" si="32"/>
        <v>2.3020652904600407</v>
      </c>
      <c r="BP32" s="2">
        <f t="shared" si="33"/>
        <v>-0.72793217656112319</v>
      </c>
    </row>
    <row r="33" spans="1:68">
      <c r="A33" s="2" t="s">
        <v>66</v>
      </c>
      <c r="C33" s="2">
        <v>3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1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0</v>
      </c>
      <c r="Q33" s="2">
        <v>2</v>
      </c>
      <c r="R33" s="2">
        <v>2</v>
      </c>
      <c r="S33" s="2">
        <v>1</v>
      </c>
      <c r="T33" s="2">
        <v>2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C33" s="3">
        <f t="shared" si="0"/>
        <v>0.60216780409474102</v>
      </c>
      <c r="AD33" s="2">
        <f t="shared" si="1"/>
        <v>0</v>
      </c>
      <c r="AE33" s="3">
        <f t="shared" si="2"/>
        <v>0.24962556165751373</v>
      </c>
      <c r="AF33" s="2">
        <f t="shared" si="3"/>
        <v>0</v>
      </c>
      <c r="AG33" s="2">
        <f t="shared" si="4"/>
        <v>0</v>
      </c>
      <c r="AH33" s="2">
        <f t="shared" si="5"/>
        <v>0</v>
      </c>
      <c r="AI33" s="3">
        <f t="shared" si="6"/>
        <v>8.866034222892101E-2</v>
      </c>
      <c r="AJ33" s="3">
        <f t="shared" si="7"/>
        <v>2.6360185575706453E-2</v>
      </c>
      <c r="AK33" s="2">
        <f t="shared" si="8"/>
        <v>0</v>
      </c>
      <c r="AL33" s="2">
        <f t="shared" si="9"/>
        <v>0</v>
      </c>
      <c r="AM33" s="2">
        <f t="shared" si="10"/>
        <v>0</v>
      </c>
      <c r="AN33" s="2">
        <f t="shared" si="11"/>
        <v>0</v>
      </c>
      <c r="AO33" s="3">
        <f t="shared" si="12"/>
        <v>2.3327423719324437E-2</v>
      </c>
      <c r="AP33" s="2">
        <f t="shared" si="13"/>
        <v>0</v>
      </c>
      <c r="AQ33" s="3">
        <f t="shared" si="14"/>
        <v>3.6689842417126819E-2</v>
      </c>
      <c r="AR33" s="2">
        <f t="shared" si="15"/>
        <v>4.2445182047385803E-3</v>
      </c>
      <c r="AS33" s="2">
        <f t="shared" si="16"/>
        <v>2.4854847689493357E-3</v>
      </c>
      <c r="AT33" s="2">
        <f t="shared" si="17"/>
        <v>1.9702065367512476E-3</v>
      </c>
      <c r="AU33" s="2">
        <f t="shared" si="18"/>
        <v>0</v>
      </c>
      <c r="AV33" s="2">
        <f t="shared" si="19"/>
        <v>0</v>
      </c>
      <c r="AW33" s="2">
        <f t="shared" si="20"/>
        <v>0</v>
      </c>
      <c r="AX33" s="2">
        <f t="shared" si="21"/>
        <v>0</v>
      </c>
      <c r="AY33" s="2">
        <f t="shared" si="22"/>
        <v>0</v>
      </c>
      <c r="AZ33" s="2">
        <f t="shared" si="23"/>
        <v>0</v>
      </c>
      <c r="BA33" s="2">
        <f t="shared" si="24"/>
        <v>0</v>
      </c>
      <c r="BC33" s="2">
        <f t="shared" si="25"/>
        <v>4.1421254768150909E-2</v>
      </c>
      <c r="BD33" s="2">
        <f t="shared" si="26"/>
        <v>0.12529962184168697</v>
      </c>
      <c r="BF33" s="6">
        <f t="shared" si="27"/>
        <v>3.7440322191084272</v>
      </c>
      <c r="BG33" s="2">
        <f t="shared" si="28"/>
        <v>16.758975854055024</v>
      </c>
      <c r="BK33" s="2">
        <f t="shared" si="29"/>
        <v>0</v>
      </c>
      <c r="BL33" s="2">
        <f t="shared" si="30"/>
        <v>4.2445182047385803E-3</v>
      </c>
      <c r="BM33" s="2">
        <f t="shared" si="31"/>
        <v>4.2445182047385803E-3</v>
      </c>
      <c r="BO33" s="6">
        <f t="shared" si="32"/>
        <v>1.061129551184645E-2</v>
      </c>
      <c r="BP33" s="2">
        <f t="shared" si="33"/>
        <v>-6.3667773071078709E-3</v>
      </c>
    </row>
    <row r="34" spans="1:68">
      <c r="A34" s="2" t="s">
        <v>67</v>
      </c>
      <c r="C34" s="2">
        <v>3</v>
      </c>
      <c r="D34" s="2">
        <v>5</v>
      </c>
      <c r="E34" s="2">
        <v>2</v>
      </c>
      <c r="F34" s="2">
        <v>0</v>
      </c>
      <c r="G34" s="2">
        <v>0</v>
      </c>
      <c r="H34" s="2">
        <v>4</v>
      </c>
      <c r="I34" s="2">
        <v>4</v>
      </c>
      <c r="J34" s="2">
        <v>12</v>
      </c>
      <c r="K34" s="2">
        <v>0</v>
      </c>
      <c r="L34" s="2">
        <v>6</v>
      </c>
      <c r="M34" s="2">
        <v>0</v>
      </c>
      <c r="N34" s="2">
        <v>8</v>
      </c>
      <c r="O34" s="2">
        <v>4</v>
      </c>
      <c r="P34" s="2">
        <v>28</v>
      </c>
      <c r="Q34" s="2">
        <v>28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C34" s="2">
        <f t="shared" si="0"/>
        <v>0.60216780409474102</v>
      </c>
      <c r="AD34" s="2">
        <f t="shared" si="1"/>
        <v>0.20715084724696525</v>
      </c>
      <c r="AE34" s="2">
        <f t="shared" si="2"/>
        <v>0.49925112331502747</v>
      </c>
      <c r="AF34" s="2">
        <f t="shared" si="3"/>
        <v>0</v>
      </c>
      <c r="AG34" s="2">
        <f t="shared" si="4"/>
        <v>0</v>
      </c>
      <c r="AH34" s="2">
        <f t="shared" si="5"/>
        <v>0.21811440100332624</v>
      </c>
      <c r="AI34" s="2">
        <f t="shared" si="6"/>
        <v>0.35464136891568404</v>
      </c>
      <c r="AJ34" s="2">
        <f t="shared" si="7"/>
        <v>0.31632222690847744</v>
      </c>
      <c r="AK34" s="2">
        <f t="shared" si="8"/>
        <v>0</v>
      </c>
      <c r="AL34" s="2">
        <f t="shared" si="9"/>
        <v>0.61312078479460452</v>
      </c>
      <c r="AM34" s="2">
        <f t="shared" si="10"/>
        <v>0</v>
      </c>
      <c r="AN34" s="2">
        <f t="shared" si="11"/>
        <v>7.656894554990859E-2</v>
      </c>
      <c r="AO34" s="2">
        <f t="shared" si="12"/>
        <v>9.3309694877297747E-2</v>
      </c>
      <c r="AP34" s="2">
        <f t="shared" si="13"/>
        <v>0.82145162236695413</v>
      </c>
      <c r="AQ34" s="2">
        <f t="shared" si="14"/>
        <v>0.5136577938397755</v>
      </c>
      <c r="AR34" s="2">
        <f t="shared" si="15"/>
        <v>0</v>
      </c>
      <c r="AS34" s="2">
        <f t="shared" si="16"/>
        <v>0</v>
      </c>
      <c r="AT34" s="2">
        <f t="shared" si="17"/>
        <v>0</v>
      </c>
      <c r="AU34" s="2">
        <f t="shared" si="18"/>
        <v>0</v>
      </c>
      <c r="AV34" s="2">
        <f t="shared" si="19"/>
        <v>0</v>
      </c>
      <c r="AW34" s="2">
        <f t="shared" si="20"/>
        <v>0</v>
      </c>
      <c r="AX34" s="2">
        <f t="shared" si="21"/>
        <v>8.4872351982618142E-3</v>
      </c>
      <c r="AY34" s="2">
        <f t="shared" si="22"/>
        <v>0</v>
      </c>
      <c r="AZ34" s="2">
        <f t="shared" si="23"/>
        <v>0</v>
      </c>
      <c r="BA34" s="2">
        <f t="shared" si="24"/>
        <v>0</v>
      </c>
      <c r="BC34" s="2">
        <f t="shared" si="25"/>
        <v>0.17296975392444092</v>
      </c>
      <c r="BD34" s="2">
        <f t="shared" si="26"/>
        <v>0.24571493246250128</v>
      </c>
      <c r="BF34" s="2">
        <f t="shared" si="27"/>
        <v>1.20595613475293</v>
      </c>
      <c r="BG34" s="2">
        <f t="shared" si="28"/>
        <v>0.47045263493646372</v>
      </c>
      <c r="BK34" s="2">
        <f t="shared" si="29"/>
        <v>0</v>
      </c>
      <c r="BL34" s="2">
        <f t="shared" si="30"/>
        <v>0.31632222690847744</v>
      </c>
      <c r="BM34" s="2">
        <f t="shared" si="31"/>
        <v>0.31632222690847744</v>
      </c>
      <c r="BO34" s="2">
        <f t="shared" si="32"/>
        <v>0.79080556727119355</v>
      </c>
      <c r="BP34" s="2">
        <f t="shared" si="33"/>
        <v>-0.47448334036271617</v>
      </c>
    </row>
    <row r="35" spans="1:68">
      <c r="A35" s="2" t="s">
        <v>68</v>
      </c>
      <c r="C35" s="2">
        <v>3</v>
      </c>
      <c r="D35" s="2">
        <v>2</v>
      </c>
      <c r="E35" s="2">
        <v>8</v>
      </c>
      <c r="F35" s="2">
        <v>0</v>
      </c>
      <c r="G35" s="2">
        <v>5</v>
      </c>
      <c r="H35" s="2">
        <v>2</v>
      </c>
      <c r="I35" s="2">
        <v>2</v>
      </c>
      <c r="J35" s="2">
        <v>7</v>
      </c>
      <c r="K35" s="2">
        <v>0</v>
      </c>
      <c r="L35" s="2">
        <v>2</v>
      </c>
      <c r="M35" s="2">
        <v>0</v>
      </c>
      <c r="N35" s="2">
        <v>1</v>
      </c>
      <c r="O35" s="2">
        <v>1</v>
      </c>
      <c r="P35" s="2">
        <v>4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C35" s="3">
        <f t="shared" si="0"/>
        <v>0.60216780409474102</v>
      </c>
      <c r="AD35" s="2">
        <f t="shared" si="1"/>
        <v>8.2860338898786093E-2</v>
      </c>
      <c r="AE35" s="3">
        <f t="shared" si="2"/>
        <v>1.9970044932601099</v>
      </c>
      <c r="AF35" s="2">
        <f t="shared" si="3"/>
        <v>0</v>
      </c>
      <c r="AG35" s="3">
        <f t="shared" si="4"/>
        <v>0.66015315553208342</v>
      </c>
      <c r="AH35" s="2">
        <f t="shared" si="5"/>
        <v>0.10905720050166312</v>
      </c>
      <c r="AI35" s="2">
        <f t="shared" si="6"/>
        <v>0.17732068445784202</v>
      </c>
      <c r="AJ35" s="2">
        <f t="shared" si="7"/>
        <v>0.18452129902994516</v>
      </c>
      <c r="AK35" s="2">
        <f t="shared" si="8"/>
        <v>0</v>
      </c>
      <c r="AL35" s="2">
        <f t="shared" si="9"/>
        <v>0.20437359493153484</v>
      </c>
      <c r="AM35" s="2">
        <f t="shared" si="10"/>
        <v>0</v>
      </c>
      <c r="AN35" s="2">
        <f t="shared" si="11"/>
        <v>9.5711181937385738E-3</v>
      </c>
      <c r="AO35" s="2">
        <f t="shared" si="12"/>
        <v>2.3327423719324437E-2</v>
      </c>
      <c r="AP35" s="2">
        <f t="shared" si="13"/>
        <v>0.11735023176670774</v>
      </c>
      <c r="AQ35" s="2">
        <f t="shared" si="14"/>
        <v>1.834492120856341E-2</v>
      </c>
      <c r="AR35" s="2">
        <f t="shared" si="15"/>
        <v>0</v>
      </c>
      <c r="AS35" s="2">
        <f t="shared" si="16"/>
        <v>0</v>
      </c>
      <c r="AT35" s="2">
        <f t="shared" si="17"/>
        <v>0</v>
      </c>
      <c r="AU35" s="2">
        <f t="shared" si="18"/>
        <v>0</v>
      </c>
      <c r="AV35" s="2">
        <f t="shared" si="19"/>
        <v>0</v>
      </c>
      <c r="AW35" s="2">
        <f t="shared" si="20"/>
        <v>0</v>
      </c>
      <c r="AX35" s="2">
        <f t="shared" si="21"/>
        <v>0</v>
      </c>
      <c r="AY35" s="2">
        <f t="shared" si="22"/>
        <v>0</v>
      </c>
      <c r="AZ35" s="2">
        <f t="shared" si="23"/>
        <v>0</v>
      </c>
      <c r="BA35" s="2">
        <f t="shared" si="24"/>
        <v>0</v>
      </c>
      <c r="BC35" s="2">
        <f t="shared" si="25"/>
        <v>0.16744209062380161</v>
      </c>
      <c r="BD35" s="2">
        <f t="shared" si="26"/>
        <v>0.41115816199358168</v>
      </c>
      <c r="BF35" s="6">
        <f t="shared" si="27"/>
        <v>3.5989137994009379</v>
      </c>
      <c r="BG35" s="2">
        <f t="shared" si="28"/>
        <v>16.108376139715169</v>
      </c>
      <c r="BK35" s="2">
        <f t="shared" si="29"/>
        <v>0</v>
      </c>
      <c r="BL35" s="2">
        <f t="shared" si="30"/>
        <v>0.11735023176670774</v>
      </c>
      <c r="BM35" s="2">
        <f t="shared" si="31"/>
        <v>0.11735023176670774</v>
      </c>
      <c r="BO35" s="6">
        <f t="shared" si="32"/>
        <v>0.29337557941676934</v>
      </c>
      <c r="BP35" s="2">
        <f t="shared" si="33"/>
        <v>-0.17602534765006161</v>
      </c>
    </row>
    <row r="36" spans="1:68">
      <c r="A36" s="2" t="s">
        <v>69</v>
      </c>
      <c r="C36" s="2">
        <v>3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5</v>
      </c>
      <c r="S36" s="2">
        <v>0</v>
      </c>
      <c r="T36" s="2">
        <v>22</v>
      </c>
      <c r="U36" s="2">
        <v>3</v>
      </c>
      <c r="V36" s="2">
        <v>2</v>
      </c>
      <c r="W36" s="2">
        <v>0</v>
      </c>
      <c r="X36" s="2">
        <v>8</v>
      </c>
      <c r="Y36" s="2">
        <v>43</v>
      </c>
      <c r="Z36" s="2">
        <v>1</v>
      </c>
      <c r="AA36" s="2">
        <v>0</v>
      </c>
      <c r="AC36" s="3">
        <f t="shared" si="0"/>
        <v>0.60216780409474102</v>
      </c>
      <c r="AD36" s="3">
        <f t="shared" si="1"/>
        <v>4.1430169449393046E-2</v>
      </c>
      <c r="AE36" s="2">
        <f t="shared" si="2"/>
        <v>0</v>
      </c>
      <c r="AF36" s="2">
        <f t="shared" si="3"/>
        <v>0</v>
      </c>
      <c r="AG36" s="2">
        <f t="shared" si="4"/>
        <v>0</v>
      </c>
      <c r="AH36" s="2">
        <f t="shared" si="5"/>
        <v>0</v>
      </c>
      <c r="AI36" s="2">
        <f t="shared" si="6"/>
        <v>0</v>
      </c>
      <c r="AJ36" s="2">
        <f t="shared" si="7"/>
        <v>0</v>
      </c>
      <c r="AK36" s="2">
        <f t="shared" si="8"/>
        <v>0</v>
      </c>
      <c r="AL36" s="2">
        <f t="shared" si="9"/>
        <v>0</v>
      </c>
      <c r="AM36" s="2">
        <f t="shared" si="10"/>
        <v>0</v>
      </c>
      <c r="AN36" s="2">
        <f t="shared" si="11"/>
        <v>0</v>
      </c>
      <c r="AO36" s="2">
        <f t="shared" si="12"/>
        <v>0</v>
      </c>
      <c r="AP36" s="2">
        <f t="shared" si="13"/>
        <v>0</v>
      </c>
      <c r="AQ36" s="2">
        <f t="shared" si="14"/>
        <v>0</v>
      </c>
      <c r="AR36" s="2">
        <f t="shared" si="15"/>
        <v>1.061129551184645E-2</v>
      </c>
      <c r="AS36" s="2">
        <f t="shared" si="16"/>
        <v>0</v>
      </c>
      <c r="AT36" s="2">
        <f t="shared" si="17"/>
        <v>2.1672271904263723E-2</v>
      </c>
      <c r="AU36" s="3">
        <f t="shared" si="18"/>
        <v>2.6503405687630859E-2</v>
      </c>
      <c r="AV36" s="2">
        <f t="shared" si="19"/>
        <v>8.9700579465743346E-3</v>
      </c>
      <c r="AW36" s="2">
        <f t="shared" si="20"/>
        <v>0</v>
      </c>
      <c r="AX36" s="3">
        <f t="shared" si="21"/>
        <v>6.7897881586094513E-2</v>
      </c>
      <c r="AY36" s="3">
        <f t="shared" si="22"/>
        <v>0.1057688286963131</v>
      </c>
      <c r="AZ36" s="2">
        <f t="shared" si="23"/>
        <v>3.096675099945189E-3</v>
      </c>
      <c r="BA36" s="2">
        <f t="shared" si="24"/>
        <v>0</v>
      </c>
      <c r="BC36" s="2">
        <f t="shared" si="25"/>
        <v>3.5524735599072092E-2</v>
      </c>
      <c r="BD36" s="2">
        <f t="shared" si="26"/>
        <v>0.11831217832550839</v>
      </c>
      <c r="BF36" s="6">
        <f t="shared" si="27"/>
        <v>4.3845471803615563</v>
      </c>
      <c r="BG36" s="2">
        <f t="shared" si="28"/>
        <v>22.552927863623459</v>
      </c>
      <c r="BK36" s="2">
        <f t="shared" si="29"/>
        <v>0</v>
      </c>
      <c r="BL36" s="2">
        <f t="shared" si="30"/>
        <v>1.061129551184645E-2</v>
      </c>
      <c r="BM36" s="2">
        <f t="shared" si="31"/>
        <v>1.061129551184645E-2</v>
      </c>
      <c r="BO36" s="6">
        <f t="shared" si="32"/>
        <v>2.6528238779616128E-2</v>
      </c>
      <c r="BP36" s="2">
        <f t="shared" si="33"/>
        <v>-1.5916943267769677E-2</v>
      </c>
    </row>
    <row r="37" spans="1:68">
      <c r="A37" s="2" t="s">
        <v>70</v>
      </c>
      <c r="C37" s="2">
        <v>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C37" s="2">
        <f t="shared" si="0"/>
        <v>0.60216780409474102</v>
      </c>
      <c r="AD37" s="2">
        <f t="shared" si="1"/>
        <v>0</v>
      </c>
      <c r="AE37" s="2">
        <f t="shared" si="2"/>
        <v>0</v>
      </c>
      <c r="AF37" s="2">
        <f t="shared" si="3"/>
        <v>0</v>
      </c>
      <c r="AG37" s="2">
        <f t="shared" si="4"/>
        <v>0</v>
      </c>
      <c r="AH37" s="2">
        <f t="shared" si="5"/>
        <v>0</v>
      </c>
      <c r="AI37" s="2">
        <f t="shared" si="6"/>
        <v>0</v>
      </c>
      <c r="AJ37" s="2">
        <f t="shared" si="7"/>
        <v>0</v>
      </c>
      <c r="AK37" s="2">
        <f t="shared" si="8"/>
        <v>0</v>
      </c>
      <c r="AL37" s="2">
        <f t="shared" si="9"/>
        <v>0</v>
      </c>
      <c r="AM37" s="2">
        <f t="shared" si="10"/>
        <v>0</v>
      </c>
      <c r="AN37" s="2">
        <f t="shared" si="11"/>
        <v>0</v>
      </c>
      <c r="AO37" s="2">
        <f t="shared" si="12"/>
        <v>0</v>
      </c>
      <c r="AP37" s="2">
        <f t="shared" si="13"/>
        <v>0</v>
      </c>
      <c r="AQ37" s="2">
        <f t="shared" si="14"/>
        <v>0</v>
      </c>
      <c r="AR37" s="2">
        <f t="shared" si="15"/>
        <v>0</v>
      </c>
      <c r="AS37" s="2">
        <f t="shared" si="16"/>
        <v>0</v>
      </c>
      <c r="AT37" s="2">
        <f t="shared" si="17"/>
        <v>0</v>
      </c>
      <c r="AU37" s="2">
        <f t="shared" si="18"/>
        <v>0</v>
      </c>
      <c r="AV37" s="2">
        <f t="shared" si="19"/>
        <v>0</v>
      </c>
      <c r="AW37" s="2">
        <f t="shared" si="20"/>
        <v>0</v>
      </c>
      <c r="AX37" s="2">
        <f t="shared" si="21"/>
        <v>0</v>
      </c>
      <c r="AY37" s="2">
        <f t="shared" si="22"/>
        <v>0</v>
      </c>
      <c r="AZ37" s="2">
        <f t="shared" si="23"/>
        <v>0</v>
      </c>
      <c r="BA37" s="2">
        <f t="shared" si="24"/>
        <v>0</v>
      </c>
      <c r="BC37" s="2">
        <f t="shared" si="25"/>
        <v>2.4086712163789641E-2</v>
      </c>
      <c r="BD37" s="2">
        <f t="shared" si="26"/>
        <v>0.11800030876514707</v>
      </c>
      <c r="BF37" s="2">
        <f t="shared" si="27"/>
        <v>4.6948553403344286</v>
      </c>
      <c r="BG37" s="2">
        <f t="shared" si="28"/>
        <v>25.000000000000142</v>
      </c>
      <c r="BK37" s="2">
        <f t="shared" si="29"/>
        <v>0</v>
      </c>
      <c r="BL37" s="2">
        <f t="shared" si="30"/>
        <v>0</v>
      </c>
      <c r="BM37" s="2">
        <f t="shared" si="31"/>
        <v>0</v>
      </c>
      <c r="BO37" s="2">
        <f t="shared" si="32"/>
        <v>0</v>
      </c>
      <c r="BP37" s="2">
        <f t="shared" si="33"/>
        <v>0</v>
      </c>
    </row>
    <row r="38" spans="1:68">
      <c r="A38" s="2" t="s">
        <v>71</v>
      </c>
      <c r="C38" s="2">
        <v>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C38" s="3">
        <f t="shared" si="0"/>
        <v>0.60216780409474102</v>
      </c>
      <c r="AD38" s="2">
        <f t="shared" si="1"/>
        <v>0</v>
      </c>
      <c r="AE38" s="2">
        <f t="shared" si="2"/>
        <v>0</v>
      </c>
      <c r="AF38" s="2">
        <f t="shared" si="3"/>
        <v>0</v>
      </c>
      <c r="AG38" s="2">
        <f t="shared" si="4"/>
        <v>0</v>
      </c>
      <c r="AH38" s="2">
        <f t="shared" si="5"/>
        <v>0</v>
      </c>
      <c r="AI38" s="2">
        <f t="shared" si="6"/>
        <v>0</v>
      </c>
      <c r="AJ38" s="3">
        <f t="shared" si="7"/>
        <v>2.6360185575706453E-2</v>
      </c>
      <c r="AK38" s="2">
        <f t="shared" si="8"/>
        <v>0</v>
      </c>
      <c r="AL38" s="2">
        <f t="shared" si="9"/>
        <v>0</v>
      </c>
      <c r="AM38" s="2">
        <f t="shared" si="10"/>
        <v>0</v>
      </c>
      <c r="AN38" s="2">
        <f t="shared" si="11"/>
        <v>0</v>
      </c>
      <c r="AO38" s="2">
        <f t="shared" si="12"/>
        <v>0</v>
      </c>
      <c r="AP38" s="3">
        <f t="shared" si="13"/>
        <v>2.9337557941676935E-2</v>
      </c>
      <c r="AQ38" s="2">
        <f t="shared" si="14"/>
        <v>0</v>
      </c>
      <c r="AR38" s="2">
        <f t="shared" si="15"/>
        <v>0</v>
      </c>
      <c r="AS38" s="2">
        <f t="shared" si="16"/>
        <v>0</v>
      </c>
      <c r="AT38" s="2">
        <f t="shared" si="17"/>
        <v>0</v>
      </c>
      <c r="AU38" s="2">
        <f t="shared" si="18"/>
        <v>0</v>
      </c>
      <c r="AV38" s="2">
        <f t="shared" si="19"/>
        <v>0</v>
      </c>
      <c r="AW38" s="2">
        <f t="shared" si="20"/>
        <v>0</v>
      </c>
      <c r="AX38" s="2">
        <f t="shared" si="21"/>
        <v>0</v>
      </c>
      <c r="AY38" s="2">
        <f t="shared" si="22"/>
        <v>0</v>
      </c>
      <c r="AZ38" s="2">
        <f t="shared" si="23"/>
        <v>0</v>
      </c>
      <c r="BA38" s="2">
        <f t="shared" si="24"/>
        <v>0</v>
      </c>
      <c r="BC38" s="2">
        <f t="shared" si="25"/>
        <v>2.6314621904484973E-2</v>
      </c>
      <c r="BD38" s="2">
        <f t="shared" si="26"/>
        <v>0.11778796760763796</v>
      </c>
      <c r="BF38" s="6">
        <f t="shared" si="27"/>
        <v>4.6642293902245919</v>
      </c>
      <c r="BG38" s="2">
        <f t="shared" si="28"/>
        <v>24.767453054320008</v>
      </c>
      <c r="BK38" s="2">
        <f t="shared" si="29"/>
        <v>0</v>
      </c>
      <c r="BL38" s="2">
        <f t="shared" si="30"/>
        <v>0</v>
      </c>
      <c r="BM38" s="2">
        <f t="shared" si="31"/>
        <v>0</v>
      </c>
      <c r="BO38" s="6">
        <f t="shared" si="32"/>
        <v>0</v>
      </c>
      <c r="BP38" s="2">
        <f t="shared" si="33"/>
        <v>0</v>
      </c>
    </row>
    <row r="39" spans="1:68">
      <c r="A39" s="2" t="s">
        <v>72</v>
      </c>
      <c r="C39" s="2">
        <v>3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3</v>
      </c>
      <c r="P39" s="2">
        <v>0</v>
      </c>
      <c r="Q39" s="2">
        <v>1</v>
      </c>
      <c r="R39" s="2">
        <v>44</v>
      </c>
      <c r="S39" s="2">
        <v>1</v>
      </c>
      <c r="T39" s="2">
        <v>73</v>
      </c>
      <c r="U39" s="2">
        <v>2</v>
      </c>
      <c r="V39" s="2">
        <v>5</v>
      </c>
      <c r="W39" s="2">
        <v>0</v>
      </c>
      <c r="X39" s="2">
        <v>10</v>
      </c>
      <c r="Y39" s="2">
        <v>19</v>
      </c>
      <c r="Z39" s="2">
        <v>20</v>
      </c>
      <c r="AA39" s="2">
        <v>0</v>
      </c>
      <c r="AC39" s="2">
        <f t="shared" si="0"/>
        <v>0.60216780409474102</v>
      </c>
      <c r="AD39" s="2">
        <f t="shared" si="1"/>
        <v>0</v>
      </c>
      <c r="AE39" s="2">
        <f t="shared" si="2"/>
        <v>0</v>
      </c>
      <c r="AF39" s="2">
        <f t="shared" si="3"/>
        <v>0</v>
      </c>
      <c r="AG39" s="2">
        <f t="shared" si="4"/>
        <v>0.13203063110641669</v>
      </c>
      <c r="AH39" s="2">
        <f t="shared" si="5"/>
        <v>0</v>
      </c>
      <c r="AI39" s="2">
        <f t="shared" si="6"/>
        <v>0</v>
      </c>
      <c r="AJ39" s="2">
        <f t="shared" si="7"/>
        <v>0</v>
      </c>
      <c r="AK39" s="2">
        <f t="shared" si="8"/>
        <v>0</v>
      </c>
      <c r="AL39" s="2">
        <f t="shared" si="9"/>
        <v>0</v>
      </c>
      <c r="AM39" s="2">
        <f t="shared" si="10"/>
        <v>0</v>
      </c>
      <c r="AN39" s="2">
        <f t="shared" si="11"/>
        <v>0</v>
      </c>
      <c r="AO39" s="2">
        <f t="shared" si="12"/>
        <v>6.9982271157973314E-2</v>
      </c>
      <c r="AP39" s="2">
        <f t="shared" si="13"/>
        <v>0</v>
      </c>
      <c r="AQ39" s="2">
        <f t="shared" si="14"/>
        <v>1.834492120856341E-2</v>
      </c>
      <c r="AR39" s="2">
        <f t="shared" si="15"/>
        <v>9.3379400504248769E-2</v>
      </c>
      <c r="AS39" s="2">
        <f t="shared" si="16"/>
        <v>2.4854847689493357E-3</v>
      </c>
      <c r="AT39" s="2">
        <f t="shared" si="17"/>
        <v>7.1912538591420536E-2</v>
      </c>
      <c r="AU39" s="2">
        <f t="shared" si="18"/>
        <v>1.7668937125087242E-2</v>
      </c>
      <c r="AV39" s="2">
        <f t="shared" si="19"/>
        <v>2.2425144866435837E-2</v>
      </c>
      <c r="AW39" s="2">
        <f t="shared" si="20"/>
        <v>0</v>
      </c>
      <c r="AX39" s="2">
        <f t="shared" si="21"/>
        <v>8.4872351982618138E-2</v>
      </c>
      <c r="AY39" s="2">
        <f t="shared" si="22"/>
        <v>4.6735063842556948E-2</v>
      </c>
      <c r="AZ39" s="2">
        <f t="shared" si="23"/>
        <v>6.1933501998903774E-2</v>
      </c>
      <c r="BA39" s="2">
        <f t="shared" si="24"/>
        <v>0</v>
      </c>
      <c r="BC39" s="2">
        <f t="shared" si="25"/>
        <v>4.8957522049916609E-2</v>
      </c>
      <c r="BD39" s="2">
        <f t="shared" si="26"/>
        <v>0.11887587725891849</v>
      </c>
      <c r="BF39" s="2">
        <f t="shared" si="27"/>
        <v>4.0081732156116292</v>
      </c>
      <c r="BG39" s="2">
        <f t="shared" si="28"/>
        <v>19.753981228552256</v>
      </c>
      <c r="BK39" s="2">
        <f t="shared" si="29"/>
        <v>0</v>
      </c>
      <c r="BL39" s="2">
        <f t="shared" si="30"/>
        <v>6.1933501998903774E-2</v>
      </c>
      <c r="BM39" s="2">
        <f t="shared" si="31"/>
        <v>6.1933501998903774E-2</v>
      </c>
      <c r="BO39" s="2">
        <f t="shared" si="32"/>
        <v>0.15483375499725943</v>
      </c>
      <c r="BP39" s="2">
        <f t="shared" si="33"/>
        <v>-9.2900252998355665E-2</v>
      </c>
    </row>
    <row r="40" spans="1:68">
      <c r="A40" s="2" t="s">
        <v>73</v>
      </c>
      <c r="C40" s="2">
        <v>3</v>
      </c>
      <c r="D40" s="2">
        <v>3</v>
      </c>
      <c r="E40" s="2">
        <v>0</v>
      </c>
      <c r="F40" s="2">
        <v>0</v>
      </c>
      <c r="G40" s="2">
        <v>0</v>
      </c>
      <c r="H40" s="2">
        <v>7</v>
      </c>
      <c r="I40" s="2">
        <v>0</v>
      </c>
      <c r="J40" s="2">
        <v>16</v>
      </c>
      <c r="K40" s="2">
        <v>6</v>
      </c>
      <c r="L40" s="2">
        <v>1</v>
      </c>
      <c r="M40" s="2">
        <v>8</v>
      </c>
      <c r="N40" s="2">
        <v>4</v>
      </c>
      <c r="O40" s="2">
        <v>0</v>
      </c>
      <c r="P40" s="2">
        <v>0</v>
      </c>
      <c r="Q40" s="2">
        <v>3</v>
      </c>
      <c r="R40" s="2">
        <v>16</v>
      </c>
      <c r="S40" s="2">
        <v>1</v>
      </c>
      <c r="T40" s="2">
        <v>46</v>
      </c>
      <c r="U40" s="2">
        <v>3</v>
      </c>
      <c r="V40" s="2">
        <v>0</v>
      </c>
      <c r="W40" s="2">
        <v>0</v>
      </c>
      <c r="X40" s="2">
        <v>10</v>
      </c>
      <c r="Y40" s="2">
        <v>32</v>
      </c>
      <c r="Z40" s="2">
        <v>38</v>
      </c>
      <c r="AA40" s="2">
        <v>29</v>
      </c>
      <c r="AC40" s="3">
        <f t="shared" si="0"/>
        <v>0.60216780409474102</v>
      </c>
      <c r="AD40" s="2">
        <f t="shared" si="1"/>
        <v>0.12429050834817915</v>
      </c>
      <c r="AE40" s="2">
        <f t="shared" si="2"/>
        <v>0</v>
      </c>
      <c r="AF40" s="2">
        <f t="shared" si="3"/>
        <v>0</v>
      </c>
      <c r="AG40" s="2">
        <f t="shared" si="4"/>
        <v>0</v>
      </c>
      <c r="AH40" s="3">
        <f t="shared" si="5"/>
        <v>0.38170020175582092</v>
      </c>
      <c r="AI40" s="2">
        <f t="shared" si="6"/>
        <v>0</v>
      </c>
      <c r="AJ40" s="3">
        <f t="shared" si="7"/>
        <v>0.42176296921130324</v>
      </c>
      <c r="AK40" s="3">
        <f t="shared" si="8"/>
        <v>0.38380349261178276</v>
      </c>
      <c r="AL40" s="2">
        <f t="shared" si="9"/>
        <v>0.10218679746576742</v>
      </c>
      <c r="AM40" s="2">
        <f t="shared" si="10"/>
        <v>6.7583550163890116E-2</v>
      </c>
      <c r="AN40" s="2">
        <f t="shared" si="11"/>
        <v>3.8284472774954295E-2</v>
      </c>
      <c r="AO40" s="2">
        <f t="shared" si="12"/>
        <v>0</v>
      </c>
      <c r="AP40" s="2">
        <f t="shared" si="13"/>
        <v>0</v>
      </c>
      <c r="AQ40" s="2">
        <f t="shared" si="14"/>
        <v>5.5034763625690229E-2</v>
      </c>
      <c r="AR40" s="2">
        <f t="shared" si="15"/>
        <v>3.3956145637908643E-2</v>
      </c>
      <c r="AS40" s="2">
        <f t="shared" si="16"/>
        <v>2.4854847689493357E-3</v>
      </c>
      <c r="AT40" s="2">
        <f t="shared" si="17"/>
        <v>4.5314750345278695E-2</v>
      </c>
      <c r="AU40" s="2">
        <f t="shared" si="18"/>
        <v>2.6503405687630859E-2</v>
      </c>
      <c r="AV40" s="2">
        <f t="shared" si="19"/>
        <v>0</v>
      </c>
      <c r="AW40" s="2">
        <f t="shared" si="20"/>
        <v>0</v>
      </c>
      <c r="AX40" s="2">
        <f t="shared" si="21"/>
        <v>8.4872351982618138E-2</v>
      </c>
      <c r="AY40" s="2">
        <f t="shared" si="22"/>
        <v>7.8711686471674855E-2</v>
      </c>
      <c r="AZ40" s="2">
        <f t="shared" si="23"/>
        <v>0.11767365379791718</v>
      </c>
      <c r="BA40" s="3">
        <f t="shared" si="24"/>
        <v>0.33459865468265049</v>
      </c>
      <c r="BC40" s="2">
        <f t="shared" si="25"/>
        <v>0.11603722773707029</v>
      </c>
      <c r="BD40" s="2">
        <f t="shared" si="26"/>
        <v>0.16430993385519066</v>
      </c>
      <c r="BF40" s="6">
        <f t="shared" si="27"/>
        <v>1.5812907474939177</v>
      </c>
      <c r="BG40" s="2">
        <f t="shared" si="28"/>
        <v>1.9178085522568313</v>
      </c>
      <c r="BK40" s="2">
        <f t="shared" si="29"/>
        <v>0</v>
      </c>
      <c r="BL40" s="2">
        <f t="shared" si="30"/>
        <v>0.11767365379791718</v>
      </c>
      <c r="BM40" s="2">
        <f t="shared" si="31"/>
        <v>0.11767365379791718</v>
      </c>
      <c r="BO40" s="6">
        <f t="shared" si="32"/>
        <v>0.29418413449479297</v>
      </c>
      <c r="BP40" s="2">
        <f t="shared" si="33"/>
        <v>-0.17651048069687578</v>
      </c>
    </row>
    <row r="41" spans="1:68">
      <c r="A41" s="2" t="s">
        <v>74</v>
      </c>
      <c r="C41" s="2">
        <v>3</v>
      </c>
      <c r="D41" s="2">
        <v>0</v>
      </c>
      <c r="E41" s="2">
        <v>0</v>
      </c>
      <c r="F41" s="2">
        <v>0</v>
      </c>
      <c r="G41" s="2">
        <v>1</v>
      </c>
      <c r="H41" s="2">
        <v>5</v>
      </c>
      <c r="I41" s="2">
        <v>0</v>
      </c>
      <c r="J41" s="2">
        <v>5</v>
      </c>
      <c r="K41" s="2">
        <v>0</v>
      </c>
      <c r="L41" s="2">
        <v>1</v>
      </c>
      <c r="M41" s="2">
        <v>3</v>
      </c>
      <c r="N41" s="2">
        <v>24</v>
      </c>
      <c r="O41" s="2">
        <v>1</v>
      </c>
      <c r="P41" s="2">
        <v>2</v>
      </c>
      <c r="Q41" s="2">
        <v>1</v>
      </c>
      <c r="R41" s="2">
        <v>0</v>
      </c>
      <c r="S41" s="2">
        <v>4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2</v>
      </c>
      <c r="AC41" s="3">
        <f t="shared" si="0"/>
        <v>0.60216780409474102</v>
      </c>
      <c r="AD41" s="2">
        <f t="shared" si="1"/>
        <v>0</v>
      </c>
      <c r="AE41" s="2">
        <f t="shared" si="2"/>
        <v>0</v>
      </c>
      <c r="AF41" s="2">
        <f t="shared" si="3"/>
        <v>0</v>
      </c>
      <c r="AG41" s="2">
        <f t="shared" si="4"/>
        <v>0.13203063110641669</v>
      </c>
      <c r="AH41" s="3">
        <f t="shared" si="5"/>
        <v>0.2726430012541578</v>
      </c>
      <c r="AI41" s="2">
        <f t="shared" si="6"/>
        <v>0</v>
      </c>
      <c r="AJ41" s="2">
        <f t="shared" si="7"/>
        <v>0.13180092787853226</v>
      </c>
      <c r="AK41" s="2">
        <f t="shared" si="8"/>
        <v>0</v>
      </c>
      <c r="AL41" s="2">
        <f t="shared" si="9"/>
        <v>0.10218679746576742</v>
      </c>
      <c r="AM41" s="2">
        <f t="shared" si="10"/>
        <v>2.534383131145879E-2</v>
      </c>
      <c r="AN41" s="3">
        <f t="shared" si="11"/>
        <v>0.2297068366497258</v>
      </c>
      <c r="AO41" s="2">
        <f t="shared" si="12"/>
        <v>2.3327423719324437E-2</v>
      </c>
      <c r="AP41" s="2">
        <f t="shared" si="13"/>
        <v>5.8675115883353869E-2</v>
      </c>
      <c r="AQ41" s="2">
        <f t="shared" si="14"/>
        <v>1.834492120856341E-2</v>
      </c>
      <c r="AR41" s="2">
        <f t="shared" si="15"/>
        <v>0</v>
      </c>
      <c r="AS41" s="2">
        <f t="shared" si="16"/>
        <v>9.9419390757973427E-3</v>
      </c>
      <c r="AT41" s="2">
        <f t="shared" si="17"/>
        <v>0</v>
      </c>
      <c r="AU41" s="2">
        <f t="shared" si="18"/>
        <v>0</v>
      </c>
      <c r="AV41" s="2">
        <f t="shared" si="19"/>
        <v>0</v>
      </c>
      <c r="AW41" s="2">
        <f t="shared" si="20"/>
        <v>0</v>
      </c>
      <c r="AX41" s="2">
        <f t="shared" si="21"/>
        <v>0</v>
      </c>
      <c r="AY41" s="2">
        <f t="shared" si="22"/>
        <v>0</v>
      </c>
      <c r="AZ41" s="2">
        <f t="shared" si="23"/>
        <v>0</v>
      </c>
      <c r="BA41" s="2">
        <f t="shared" si="24"/>
        <v>2.3075769288458656E-2</v>
      </c>
      <c r="BC41" s="2">
        <f t="shared" si="25"/>
        <v>6.516979995745191E-2</v>
      </c>
      <c r="BD41" s="2">
        <f t="shared" si="26"/>
        <v>0.13181362014610978</v>
      </c>
      <c r="BF41" s="6">
        <f t="shared" si="27"/>
        <v>2.8783439815006129</v>
      </c>
      <c r="BG41" s="2">
        <f t="shared" si="28"/>
        <v>10.643967340423163</v>
      </c>
      <c r="BK41" s="2">
        <f t="shared" si="29"/>
        <v>0</v>
      </c>
      <c r="BL41" s="2">
        <f t="shared" si="30"/>
        <v>5.8675115883353869E-2</v>
      </c>
      <c r="BM41" s="2">
        <f t="shared" si="31"/>
        <v>5.8675115883353869E-2</v>
      </c>
      <c r="BO41" s="6">
        <f t="shared" si="32"/>
        <v>0.14668778970838467</v>
      </c>
      <c r="BP41" s="2">
        <f t="shared" si="33"/>
        <v>-8.8012673825030807E-2</v>
      </c>
    </row>
    <row r="42" spans="1:68">
      <c r="A42" s="2" t="s">
        <v>75</v>
      </c>
      <c r="C42" s="2">
        <v>3</v>
      </c>
      <c r="D42" s="2">
        <v>11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</v>
      </c>
      <c r="K42" s="2">
        <v>0</v>
      </c>
      <c r="L42" s="2">
        <v>0</v>
      </c>
      <c r="M42" s="2">
        <v>1</v>
      </c>
      <c r="N42" s="2">
        <v>0</v>
      </c>
      <c r="O42" s="2">
        <v>10</v>
      </c>
      <c r="P42" s="2">
        <v>0</v>
      </c>
      <c r="Q42" s="2">
        <v>15</v>
      </c>
      <c r="R42" s="2">
        <v>258</v>
      </c>
      <c r="S42" s="2">
        <v>599</v>
      </c>
      <c r="T42" s="2">
        <v>1016</v>
      </c>
      <c r="U42" s="2">
        <v>35</v>
      </c>
      <c r="V42" s="2">
        <v>23</v>
      </c>
      <c r="W42" s="2">
        <v>10</v>
      </c>
      <c r="X42" s="2">
        <v>291</v>
      </c>
      <c r="Y42" s="2">
        <v>267</v>
      </c>
      <c r="Z42" s="2">
        <v>517</v>
      </c>
      <c r="AA42" s="2">
        <v>29</v>
      </c>
      <c r="AC42" s="2">
        <f t="shared" si="0"/>
        <v>0.60216780409474102</v>
      </c>
      <c r="AD42" s="2">
        <f t="shared" si="1"/>
        <v>0.45573186394332355</v>
      </c>
      <c r="AE42" s="2">
        <f t="shared" si="2"/>
        <v>0</v>
      </c>
      <c r="AF42" s="2">
        <f t="shared" si="3"/>
        <v>0</v>
      </c>
      <c r="AG42" s="2">
        <f t="shared" si="4"/>
        <v>0</v>
      </c>
      <c r="AH42" s="2">
        <f t="shared" si="5"/>
        <v>0</v>
      </c>
      <c r="AI42" s="2">
        <f t="shared" si="6"/>
        <v>0</v>
      </c>
      <c r="AJ42" s="2">
        <f t="shared" si="7"/>
        <v>7.9080556727119361E-2</v>
      </c>
      <c r="AK42" s="2">
        <f t="shared" si="8"/>
        <v>0</v>
      </c>
      <c r="AL42" s="2">
        <f t="shared" si="9"/>
        <v>0</v>
      </c>
      <c r="AM42" s="2">
        <f t="shared" si="10"/>
        <v>8.4479437704862645E-3</v>
      </c>
      <c r="AN42" s="2">
        <f t="shared" si="11"/>
        <v>0</v>
      </c>
      <c r="AO42" s="2">
        <f t="shared" si="12"/>
        <v>0.23327423719324439</v>
      </c>
      <c r="AP42" s="2">
        <f t="shared" si="13"/>
        <v>0</v>
      </c>
      <c r="AQ42" s="2">
        <f t="shared" si="14"/>
        <v>0.27517381812845115</v>
      </c>
      <c r="AR42" s="2">
        <f t="shared" si="15"/>
        <v>0.54754284841127687</v>
      </c>
      <c r="AS42" s="2">
        <f t="shared" si="16"/>
        <v>1.4888053766006522</v>
      </c>
      <c r="AT42" s="2">
        <f t="shared" si="17"/>
        <v>1.0008649206696338</v>
      </c>
      <c r="AU42" s="2">
        <f t="shared" si="18"/>
        <v>0.30920639968902669</v>
      </c>
      <c r="AV42" s="2">
        <f t="shared" si="19"/>
        <v>0.10315566638560485</v>
      </c>
      <c r="AW42" s="2">
        <f t="shared" si="20"/>
        <v>1.3204806549584049</v>
      </c>
      <c r="AX42" s="2">
        <f t="shared" si="21"/>
        <v>2.4697854426941879</v>
      </c>
      <c r="AY42" s="2">
        <f t="shared" si="22"/>
        <v>0.65675063399803713</v>
      </c>
      <c r="AZ42" s="2">
        <f t="shared" si="23"/>
        <v>1.6009810266716626</v>
      </c>
      <c r="BA42" s="2">
        <f t="shared" si="24"/>
        <v>0.33459865468265049</v>
      </c>
      <c r="BC42" s="2">
        <f t="shared" si="25"/>
        <v>0.4594419139447401</v>
      </c>
      <c r="BD42" s="2">
        <f t="shared" si="26"/>
        <v>0.63257696719314693</v>
      </c>
      <c r="BF42" s="2">
        <f t="shared" si="27"/>
        <v>1.647132313991585</v>
      </c>
      <c r="BG42" s="2">
        <f t="shared" si="28"/>
        <v>2.8312589171861253</v>
      </c>
      <c r="BK42" s="2">
        <f t="shared" si="29"/>
        <v>0</v>
      </c>
      <c r="BL42" s="2">
        <f t="shared" si="30"/>
        <v>0.60216780409474102</v>
      </c>
      <c r="BM42" s="2">
        <f t="shared" si="31"/>
        <v>0.60216780409474102</v>
      </c>
      <c r="BO42" s="2">
        <f t="shared" si="32"/>
        <v>1.5054195102368526</v>
      </c>
      <c r="BP42" s="2">
        <f t="shared" si="33"/>
        <v>-0.90325170614211148</v>
      </c>
    </row>
    <row r="43" spans="1:68">
      <c r="A43" s="2" t="s">
        <v>76</v>
      </c>
      <c r="C43" s="2">
        <v>3</v>
      </c>
      <c r="D43" s="2">
        <v>6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28</v>
      </c>
      <c r="K43" s="2">
        <v>2</v>
      </c>
      <c r="L43" s="2">
        <v>0</v>
      </c>
      <c r="M43" s="2">
        <v>3</v>
      </c>
      <c r="N43" s="2">
        <v>0</v>
      </c>
      <c r="O43" s="2">
        <v>18</v>
      </c>
      <c r="P43" s="2">
        <v>0</v>
      </c>
      <c r="Q43" s="2">
        <v>1</v>
      </c>
      <c r="R43" s="2">
        <v>491</v>
      </c>
      <c r="S43" s="2">
        <v>511</v>
      </c>
      <c r="T43" s="2">
        <v>1391</v>
      </c>
      <c r="U43" s="2">
        <v>10</v>
      </c>
      <c r="V43" s="2">
        <v>79</v>
      </c>
      <c r="W43" s="2">
        <v>3</v>
      </c>
      <c r="X43" s="2">
        <v>176</v>
      </c>
      <c r="Y43" s="2">
        <v>499</v>
      </c>
      <c r="Z43" s="2">
        <v>244</v>
      </c>
      <c r="AA43" s="2">
        <v>27</v>
      </c>
      <c r="AC43" s="2">
        <f t="shared" si="0"/>
        <v>0.60216780409474102</v>
      </c>
      <c r="AD43" s="2">
        <f t="shared" si="1"/>
        <v>0.24858101669635829</v>
      </c>
      <c r="AE43" s="2">
        <f t="shared" si="2"/>
        <v>0</v>
      </c>
      <c r="AF43" s="2">
        <f t="shared" si="3"/>
        <v>0</v>
      </c>
      <c r="AG43" s="2">
        <f t="shared" si="4"/>
        <v>0</v>
      </c>
      <c r="AH43" s="2">
        <f t="shared" si="5"/>
        <v>0</v>
      </c>
      <c r="AI43" s="2">
        <f t="shared" si="6"/>
        <v>8.866034222892101E-2</v>
      </c>
      <c r="AJ43" s="2">
        <f t="shared" si="7"/>
        <v>0.73808519611978063</v>
      </c>
      <c r="AK43" s="2">
        <f t="shared" si="8"/>
        <v>0.12793449753726091</v>
      </c>
      <c r="AL43" s="2">
        <f t="shared" si="9"/>
        <v>0</v>
      </c>
      <c r="AM43" s="2">
        <f t="shared" si="10"/>
        <v>2.534383131145879E-2</v>
      </c>
      <c r="AN43" s="2">
        <f t="shared" si="11"/>
        <v>0</v>
      </c>
      <c r="AO43" s="2">
        <f t="shared" si="12"/>
        <v>0.41989362694783988</v>
      </c>
      <c r="AP43" s="2">
        <f t="shared" si="13"/>
        <v>0</v>
      </c>
      <c r="AQ43" s="2">
        <f t="shared" si="14"/>
        <v>1.834492120856341E-2</v>
      </c>
      <c r="AR43" s="2">
        <f t="shared" si="15"/>
        <v>1.0420292192633214</v>
      </c>
      <c r="AS43" s="2">
        <f t="shared" si="16"/>
        <v>1.2700827169331106</v>
      </c>
      <c r="AT43" s="2">
        <f t="shared" si="17"/>
        <v>1.3702786463104928</v>
      </c>
      <c r="AU43" s="2">
        <f t="shared" si="18"/>
        <v>8.8344685625436195E-2</v>
      </c>
      <c r="AV43" s="2">
        <f t="shared" si="19"/>
        <v>0.35431728888968622</v>
      </c>
      <c r="AW43" s="2">
        <f t="shared" si="20"/>
        <v>0.39614419648752147</v>
      </c>
      <c r="AX43" s="2">
        <f t="shared" si="21"/>
        <v>1.4937533948940793</v>
      </c>
      <c r="AY43" s="2">
        <f t="shared" si="22"/>
        <v>1.2274103609176799</v>
      </c>
      <c r="AZ43" s="2">
        <f t="shared" si="23"/>
        <v>0.75558872438662605</v>
      </c>
      <c r="BA43" s="2">
        <f t="shared" si="24"/>
        <v>0.31152288539419182</v>
      </c>
      <c r="BC43" s="2">
        <f t="shared" si="25"/>
        <v>0.42313933420988292</v>
      </c>
      <c r="BD43" s="2">
        <f t="shared" si="26"/>
        <v>0.48855639926123601</v>
      </c>
      <c r="BF43" s="2">
        <f t="shared" si="27"/>
        <v>0.94261414075150785</v>
      </c>
      <c r="BG43" s="2">
        <f t="shared" si="28"/>
        <v>-0.35743753356592656</v>
      </c>
      <c r="BK43" s="2">
        <f t="shared" si="29"/>
        <v>0</v>
      </c>
      <c r="BL43" s="2">
        <f t="shared" si="30"/>
        <v>0.73808519611978063</v>
      </c>
      <c r="BM43" s="2">
        <f t="shared" si="31"/>
        <v>0.73808519611978063</v>
      </c>
      <c r="BO43" s="2">
        <f t="shared" si="32"/>
        <v>1.8452129902994514</v>
      </c>
      <c r="BP43" s="2">
        <f t="shared" si="33"/>
        <v>-1.1071277941796709</v>
      </c>
    </row>
    <row r="44" spans="1:68">
      <c r="A44" s="2" t="s">
        <v>77</v>
      </c>
      <c r="C44" s="2">
        <v>3</v>
      </c>
      <c r="D44" s="2">
        <v>0</v>
      </c>
      <c r="E44" s="2">
        <v>0</v>
      </c>
      <c r="F44" s="2">
        <v>1</v>
      </c>
      <c r="G44" s="2">
        <v>0</v>
      </c>
      <c r="H44" s="2">
        <v>7</v>
      </c>
      <c r="I44" s="2">
        <v>2</v>
      </c>
      <c r="J44" s="2">
        <v>9</v>
      </c>
      <c r="K44" s="2">
        <v>1</v>
      </c>
      <c r="L44" s="2">
        <v>0</v>
      </c>
      <c r="M44" s="2">
        <v>10</v>
      </c>
      <c r="N44" s="2">
        <v>3</v>
      </c>
      <c r="O44" s="2">
        <v>0</v>
      </c>
      <c r="P44" s="2">
        <v>10</v>
      </c>
      <c r="Q44" s="2">
        <v>1</v>
      </c>
      <c r="R44" s="2">
        <v>8</v>
      </c>
      <c r="S44" s="2">
        <v>0</v>
      </c>
      <c r="T44" s="2">
        <v>8</v>
      </c>
      <c r="U44" s="2">
        <v>3</v>
      </c>
      <c r="V44" s="2">
        <v>5</v>
      </c>
      <c r="W44" s="2">
        <v>0</v>
      </c>
      <c r="X44" s="2">
        <v>1</v>
      </c>
      <c r="Y44" s="2">
        <v>8</v>
      </c>
      <c r="Z44" s="2">
        <v>6</v>
      </c>
      <c r="AA44" s="2">
        <v>5</v>
      </c>
      <c r="AC44" s="3">
        <f t="shared" si="0"/>
        <v>0.60216780409474102</v>
      </c>
      <c r="AD44" s="2">
        <f t="shared" si="1"/>
        <v>0</v>
      </c>
      <c r="AE44" s="2">
        <f t="shared" si="2"/>
        <v>0</v>
      </c>
      <c r="AF44" s="3">
        <f t="shared" si="3"/>
        <v>0.2852253280091272</v>
      </c>
      <c r="AG44" s="2">
        <f t="shared" si="4"/>
        <v>0</v>
      </c>
      <c r="AH44" s="3">
        <f t="shared" si="5"/>
        <v>0.38170020175582092</v>
      </c>
      <c r="AI44" s="2">
        <f t="shared" si="6"/>
        <v>0.17732068445784202</v>
      </c>
      <c r="AJ44" s="3">
        <f t="shared" si="7"/>
        <v>0.23724167018135808</v>
      </c>
      <c r="AK44" s="2">
        <f t="shared" si="8"/>
        <v>6.3967248768630455E-2</v>
      </c>
      <c r="AL44" s="2">
        <f t="shared" si="9"/>
        <v>0</v>
      </c>
      <c r="AM44" s="2">
        <f t="shared" si="10"/>
        <v>8.4479437704862631E-2</v>
      </c>
      <c r="AN44" s="2">
        <f t="shared" si="11"/>
        <v>2.8713354581215725E-2</v>
      </c>
      <c r="AO44" s="2">
        <f t="shared" si="12"/>
        <v>0</v>
      </c>
      <c r="AP44" s="3">
        <f t="shared" si="13"/>
        <v>0.29337557941676934</v>
      </c>
      <c r="AQ44" s="2">
        <f t="shared" si="14"/>
        <v>1.834492120856341E-2</v>
      </c>
      <c r="AR44" s="2">
        <f t="shared" si="15"/>
        <v>1.6978072818954321E-2</v>
      </c>
      <c r="AS44" s="2">
        <f t="shared" si="16"/>
        <v>0</v>
      </c>
      <c r="AT44" s="2">
        <f t="shared" si="17"/>
        <v>7.8808261470049903E-3</v>
      </c>
      <c r="AU44" s="2">
        <f t="shared" si="18"/>
        <v>2.6503405687630859E-2</v>
      </c>
      <c r="AV44" s="2">
        <f t="shared" si="19"/>
        <v>2.2425144866435837E-2</v>
      </c>
      <c r="AW44" s="2">
        <f t="shared" si="20"/>
        <v>0</v>
      </c>
      <c r="AX44" s="2">
        <f t="shared" si="21"/>
        <v>8.4872351982618142E-3</v>
      </c>
      <c r="AY44" s="2">
        <f t="shared" si="22"/>
        <v>1.9677921617918714E-2</v>
      </c>
      <c r="AZ44" s="2">
        <f t="shared" si="23"/>
        <v>1.8580050599671133E-2</v>
      </c>
      <c r="BA44" s="2">
        <f t="shared" si="24"/>
        <v>5.7689423221146632E-2</v>
      </c>
      <c r="BC44" s="2">
        <f t="shared" si="25"/>
        <v>9.4030332413438208E-2</v>
      </c>
      <c r="BD44" s="2">
        <f t="shared" si="26"/>
        <v>0.14973112906644093</v>
      </c>
      <c r="BF44" s="6">
        <f t="shared" si="27"/>
        <v>1.9492878290979916</v>
      </c>
      <c r="BG44" s="2">
        <f t="shared" si="28"/>
        <v>4.2159794411591394</v>
      </c>
      <c r="BK44" s="2">
        <f t="shared" si="29"/>
        <v>0</v>
      </c>
      <c r="BL44" s="2">
        <f t="shared" si="30"/>
        <v>8.4479437704862631E-2</v>
      </c>
      <c r="BM44" s="2">
        <f t="shared" si="31"/>
        <v>8.4479437704862631E-2</v>
      </c>
      <c r="BO44" s="6">
        <f t="shared" si="32"/>
        <v>0.21119859426215656</v>
      </c>
      <c r="BP44" s="2">
        <f t="shared" si="33"/>
        <v>-0.12671915655729393</v>
      </c>
    </row>
    <row r="45" spans="1:68">
      <c r="A45" s="2" t="s">
        <v>78</v>
      </c>
      <c r="C45" s="2">
        <v>3</v>
      </c>
      <c r="D45" s="2">
        <v>3</v>
      </c>
      <c r="E45" s="2">
        <v>1</v>
      </c>
      <c r="F45" s="2">
        <v>0</v>
      </c>
      <c r="G45" s="2">
        <v>0</v>
      </c>
      <c r="H45" s="2">
        <v>1</v>
      </c>
      <c r="I45" s="2">
        <v>1</v>
      </c>
      <c r="J45" s="2">
        <v>1</v>
      </c>
      <c r="K45" s="2">
        <v>6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29</v>
      </c>
      <c r="S45" s="2">
        <v>3</v>
      </c>
      <c r="T45" s="2">
        <v>29</v>
      </c>
      <c r="U45" s="2">
        <v>11</v>
      </c>
      <c r="V45" s="2">
        <v>5</v>
      </c>
      <c r="W45" s="2">
        <v>1</v>
      </c>
      <c r="X45" s="2">
        <v>16</v>
      </c>
      <c r="Y45" s="2">
        <v>38</v>
      </c>
      <c r="Z45" s="2">
        <v>30</v>
      </c>
      <c r="AA45" s="2">
        <v>6</v>
      </c>
      <c r="AC45" s="3">
        <f t="shared" si="0"/>
        <v>0.60216780409474102</v>
      </c>
      <c r="AD45" s="2">
        <f t="shared" si="1"/>
        <v>0.12429050834817915</v>
      </c>
      <c r="AE45" s="3">
        <f t="shared" si="2"/>
        <v>0.24962556165751373</v>
      </c>
      <c r="AF45" s="2">
        <f t="shared" si="3"/>
        <v>0</v>
      </c>
      <c r="AG45" s="2">
        <f t="shared" si="4"/>
        <v>0</v>
      </c>
      <c r="AH45" s="2">
        <f t="shared" si="5"/>
        <v>5.452860025083156E-2</v>
      </c>
      <c r="AI45" s="2">
        <f t="shared" si="6"/>
        <v>8.866034222892101E-2</v>
      </c>
      <c r="AJ45" s="2">
        <f t="shared" si="7"/>
        <v>2.6360185575706453E-2</v>
      </c>
      <c r="AK45" s="2">
        <f t="shared" si="8"/>
        <v>0.38380349261178276</v>
      </c>
      <c r="AL45" s="2">
        <f t="shared" si="9"/>
        <v>0</v>
      </c>
      <c r="AM45" s="2">
        <f t="shared" si="10"/>
        <v>0</v>
      </c>
      <c r="AN45" s="2">
        <f t="shared" si="11"/>
        <v>0</v>
      </c>
      <c r="AO45" s="2">
        <f t="shared" si="12"/>
        <v>0</v>
      </c>
      <c r="AP45" s="2">
        <f t="shared" si="13"/>
        <v>0</v>
      </c>
      <c r="AQ45" s="2">
        <f t="shared" si="14"/>
        <v>0</v>
      </c>
      <c r="AR45" s="2">
        <f t="shared" si="15"/>
        <v>6.1545513968709414E-2</v>
      </c>
      <c r="AS45" s="2">
        <f t="shared" si="16"/>
        <v>7.4564543068480075E-3</v>
      </c>
      <c r="AT45" s="2">
        <f t="shared" si="17"/>
        <v>2.856799478289309E-2</v>
      </c>
      <c r="AU45" s="2">
        <f t="shared" si="18"/>
        <v>9.7179154187979816E-2</v>
      </c>
      <c r="AV45" s="2">
        <f t="shared" si="19"/>
        <v>2.2425144866435837E-2</v>
      </c>
      <c r="AW45" s="2">
        <f t="shared" si="20"/>
        <v>0.1320480654958405</v>
      </c>
      <c r="AX45" s="2">
        <f t="shared" si="21"/>
        <v>0.13579576317218903</v>
      </c>
      <c r="AY45" s="2">
        <f t="shared" si="22"/>
        <v>9.3470127685113896E-2</v>
      </c>
      <c r="AZ45" s="2">
        <f t="shared" si="23"/>
        <v>9.2900252998355665E-2</v>
      </c>
      <c r="BA45" s="2">
        <f t="shared" si="24"/>
        <v>6.9227307865375967E-2</v>
      </c>
      <c r="BC45" s="2">
        <f t="shared" si="25"/>
        <v>9.0802090963896701E-2</v>
      </c>
      <c r="BD45" s="2">
        <f t="shared" si="26"/>
        <v>0.13648715761422209</v>
      </c>
      <c r="BF45" s="6">
        <f t="shared" si="27"/>
        <v>2.4478968204156821</v>
      </c>
      <c r="BG45" s="2">
        <f t="shared" si="28"/>
        <v>7.536167941181807</v>
      </c>
      <c r="BK45" s="2">
        <f t="shared" si="29"/>
        <v>0</v>
      </c>
      <c r="BL45" s="2">
        <f t="shared" si="30"/>
        <v>9.7179154187979816E-2</v>
      </c>
      <c r="BM45" s="2">
        <f t="shared" si="31"/>
        <v>9.7179154187979816E-2</v>
      </c>
      <c r="BO45" s="6">
        <f t="shared" si="32"/>
        <v>0.24294788546994953</v>
      </c>
      <c r="BP45" s="2">
        <f t="shared" si="33"/>
        <v>-0.14576873128196971</v>
      </c>
    </row>
    <row r="46" spans="1:68">
      <c r="A46" s="2" t="s">
        <v>79</v>
      </c>
      <c r="C46" s="2">
        <v>3</v>
      </c>
      <c r="D46" s="2">
        <v>14</v>
      </c>
      <c r="E46" s="2">
        <v>1</v>
      </c>
      <c r="F46" s="2">
        <v>2</v>
      </c>
      <c r="G46" s="2">
        <v>3</v>
      </c>
      <c r="H46" s="2">
        <v>6</v>
      </c>
      <c r="I46" s="2">
        <v>4</v>
      </c>
      <c r="J46" s="2">
        <v>7</v>
      </c>
      <c r="K46" s="2">
        <v>9</v>
      </c>
      <c r="L46" s="2">
        <v>5</v>
      </c>
      <c r="M46" s="2">
        <v>10</v>
      </c>
      <c r="N46" s="2">
        <v>2</v>
      </c>
      <c r="O46" s="2">
        <v>4</v>
      </c>
      <c r="P46" s="2">
        <v>4</v>
      </c>
      <c r="Q46" s="2">
        <v>9</v>
      </c>
      <c r="R46" s="2">
        <v>129</v>
      </c>
      <c r="S46" s="2">
        <v>166</v>
      </c>
      <c r="T46" s="2">
        <v>231</v>
      </c>
      <c r="U46" s="2">
        <v>9</v>
      </c>
      <c r="V46" s="2">
        <v>54</v>
      </c>
      <c r="W46" s="2">
        <v>1</v>
      </c>
      <c r="X46" s="2">
        <v>38</v>
      </c>
      <c r="Y46" s="2">
        <v>117</v>
      </c>
      <c r="Z46" s="2">
        <v>148</v>
      </c>
      <c r="AA46" s="2">
        <v>38</v>
      </c>
      <c r="AC46" s="2">
        <f t="shared" si="0"/>
        <v>0.60216780409474102</v>
      </c>
      <c r="AD46" s="2">
        <f t="shared" si="1"/>
        <v>0.58002237229150266</v>
      </c>
      <c r="AE46" s="2">
        <f t="shared" si="2"/>
        <v>0.24962556165751373</v>
      </c>
      <c r="AF46" s="2">
        <f t="shared" si="3"/>
        <v>0.5704506560182544</v>
      </c>
      <c r="AG46" s="2">
        <f t="shared" si="4"/>
        <v>0.39609189331925004</v>
      </c>
      <c r="AH46" s="2">
        <f t="shared" si="5"/>
        <v>0.32717160150498936</v>
      </c>
      <c r="AI46" s="2">
        <f t="shared" si="6"/>
        <v>0.35464136891568404</v>
      </c>
      <c r="AJ46" s="2">
        <f t="shared" si="7"/>
        <v>0.18452129902994516</v>
      </c>
      <c r="AK46" s="2">
        <f t="shared" si="8"/>
        <v>0.57570523891767411</v>
      </c>
      <c r="AL46" s="2">
        <f t="shared" si="9"/>
        <v>0.5109339873288371</v>
      </c>
      <c r="AM46" s="2">
        <f t="shared" si="10"/>
        <v>8.4479437704862631E-2</v>
      </c>
      <c r="AN46" s="2">
        <f t="shared" si="11"/>
        <v>1.9142236387477148E-2</v>
      </c>
      <c r="AO46" s="2">
        <f t="shared" si="12"/>
        <v>9.3309694877297747E-2</v>
      </c>
      <c r="AP46" s="2">
        <f t="shared" si="13"/>
        <v>0.11735023176670774</v>
      </c>
      <c r="AQ46" s="2">
        <f t="shared" si="14"/>
        <v>0.16510429087707068</v>
      </c>
      <c r="AR46" s="2">
        <f t="shared" si="15"/>
        <v>0.27377142420563844</v>
      </c>
      <c r="AS46" s="2">
        <f t="shared" si="16"/>
        <v>0.41259047164558976</v>
      </c>
      <c r="AT46" s="2">
        <f t="shared" si="17"/>
        <v>0.22755885499476911</v>
      </c>
      <c r="AU46" s="2">
        <f t="shared" si="18"/>
        <v>7.9510217062892588E-2</v>
      </c>
      <c r="AV46" s="2">
        <f t="shared" si="19"/>
        <v>0.24219156455750704</v>
      </c>
      <c r="AW46" s="2">
        <f t="shared" si="20"/>
        <v>0.1320480654958405</v>
      </c>
      <c r="AX46" s="2">
        <f t="shared" si="21"/>
        <v>0.32251493753394894</v>
      </c>
      <c r="AY46" s="2">
        <f t="shared" si="22"/>
        <v>0.28778960366206119</v>
      </c>
      <c r="AZ46" s="2">
        <f t="shared" si="23"/>
        <v>0.45830791479188793</v>
      </c>
      <c r="BA46" s="2">
        <f t="shared" si="24"/>
        <v>0.43843961648071444</v>
      </c>
      <c r="BC46" s="2">
        <f t="shared" si="25"/>
        <v>0.30821761380490637</v>
      </c>
      <c r="BD46" s="2">
        <f t="shared" si="26"/>
        <v>0.1736409857082552</v>
      </c>
      <c r="BF46" s="2">
        <f t="shared" si="27"/>
        <v>0.17528958841545028</v>
      </c>
      <c r="BG46" s="2">
        <f t="shared" si="28"/>
        <v>-1.0918071773514439</v>
      </c>
      <c r="BK46" s="2">
        <f t="shared" si="29"/>
        <v>0.16510429087707068</v>
      </c>
      <c r="BL46" s="2">
        <f t="shared" si="30"/>
        <v>0.43843961648071444</v>
      </c>
      <c r="BM46" s="2">
        <f t="shared" si="31"/>
        <v>0.27333532560364376</v>
      </c>
      <c r="BO46" s="2">
        <f t="shared" si="32"/>
        <v>0.84844260488618017</v>
      </c>
      <c r="BP46" s="2">
        <f t="shared" si="33"/>
        <v>-0.24489869752839499</v>
      </c>
    </row>
    <row r="47" spans="1:68">
      <c r="A47" s="2" t="s">
        <v>80</v>
      </c>
      <c r="C47" s="2">
        <v>3</v>
      </c>
      <c r="D47" s="2">
        <v>2</v>
      </c>
      <c r="E47" s="2">
        <v>1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22</v>
      </c>
      <c r="S47" s="2">
        <v>14</v>
      </c>
      <c r="T47" s="2">
        <v>41</v>
      </c>
      <c r="U47" s="2">
        <v>14</v>
      </c>
      <c r="V47" s="2">
        <v>6</v>
      </c>
      <c r="W47" s="2">
        <v>0</v>
      </c>
      <c r="X47" s="2">
        <v>8</v>
      </c>
      <c r="Y47" s="2">
        <v>12</v>
      </c>
      <c r="Z47" s="2">
        <v>15</v>
      </c>
      <c r="AA47" s="2">
        <v>0</v>
      </c>
      <c r="AC47" s="3">
        <f t="shared" si="0"/>
        <v>0.60216780409474102</v>
      </c>
      <c r="AD47" s="2">
        <f t="shared" si="1"/>
        <v>8.2860338898786093E-2</v>
      </c>
      <c r="AE47" s="3">
        <f t="shared" si="2"/>
        <v>0.24962556165751373</v>
      </c>
      <c r="AF47" s="3">
        <f t="shared" si="3"/>
        <v>0.2852253280091272</v>
      </c>
      <c r="AG47" s="2">
        <f t="shared" si="4"/>
        <v>0</v>
      </c>
      <c r="AH47" s="2">
        <f t="shared" si="5"/>
        <v>0</v>
      </c>
      <c r="AI47" s="2">
        <f t="shared" si="6"/>
        <v>0</v>
      </c>
      <c r="AJ47" s="2">
        <f t="shared" si="7"/>
        <v>0</v>
      </c>
      <c r="AK47" s="2">
        <f t="shared" si="8"/>
        <v>0</v>
      </c>
      <c r="AL47" s="2">
        <f t="shared" si="9"/>
        <v>0</v>
      </c>
      <c r="AM47" s="2">
        <f t="shared" si="10"/>
        <v>0</v>
      </c>
      <c r="AN47" s="2">
        <f t="shared" si="11"/>
        <v>0</v>
      </c>
      <c r="AO47" s="2">
        <f t="shared" si="12"/>
        <v>0</v>
      </c>
      <c r="AP47" s="2">
        <f t="shared" si="13"/>
        <v>2.9337557941676935E-2</v>
      </c>
      <c r="AQ47" s="2">
        <f t="shared" si="14"/>
        <v>0</v>
      </c>
      <c r="AR47" s="2">
        <f t="shared" si="15"/>
        <v>4.6689700252124385E-2</v>
      </c>
      <c r="AS47" s="2">
        <f t="shared" si="16"/>
        <v>3.4796786765290702E-2</v>
      </c>
      <c r="AT47" s="2">
        <f t="shared" si="17"/>
        <v>4.0389234003400575E-2</v>
      </c>
      <c r="AU47" s="3">
        <f t="shared" si="18"/>
        <v>0.12368255987561068</v>
      </c>
      <c r="AV47" s="2">
        <f t="shared" si="19"/>
        <v>2.6910173839723005E-2</v>
      </c>
      <c r="AW47" s="2">
        <f t="shared" si="20"/>
        <v>0</v>
      </c>
      <c r="AX47" s="2">
        <f t="shared" si="21"/>
        <v>6.7897881586094513E-2</v>
      </c>
      <c r="AY47" s="2">
        <f t="shared" si="22"/>
        <v>2.9516882426878072E-2</v>
      </c>
      <c r="AZ47" s="2">
        <f t="shared" si="23"/>
        <v>4.6450126499177832E-2</v>
      </c>
      <c r="BA47" s="2">
        <f t="shared" si="24"/>
        <v>0</v>
      </c>
      <c r="BC47" s="2">
        <f t="shared" si="25"/>
        <v>6.6621997434005806E-2</v>
      </c>
      <c r="BD47" s="2">
        <f t="shared" si="26"/>
        <v>0.13141069793202603</v>
      </c>
      <c r="BF47" s="6">
        <f t="shared" si="27"/>
        <v>2.9363144369938809</v>
      </c>
      <c r="BG47" s="2">
        <f t="shared" si="28"/>
        <v>10.797320378268983</v>
      </c>
      <c r="BK47" s="2">
        <f t="shared" si="29"/>
        <v>0</v>
      </c>
      <c r="BL47" s="2">
        <f t="shared" si="30"/>
        <v>4.6689700252124385E-2</v>
      </c>
      <c r="BM47" s="2">
        <f t="shared" si="31"/>
        <v>4.6689700252124385E-2</v>
      </c>
      <c r="BO47" s="6">
        <f t="shared" si="32"/>
        <v>0.11672425063031097</v>
      </c>
      <c r="BP47" s="2">
        <f t="shared" si="33"/>
        <v>-7.003455037818658E-2</v>
      </c>
    </row>
    <row r="48" spans="1:68">
      <c r="A48" s="2" t="s">
        <v>81</v>
      </c>
      <c r="C48" s="2">
        <v>3</v>
      </c>
      <c r="D48" s="2">
        <v>3</v>
      </c>
      <c r="E48" s="2">
        <v>0</v>
      </c>
      <c r="F48" s="2">
        <v>0</v>
      </c>
      <c r="G48" s="2">
        <v>0</v>
      </c>
      <c r="H48" s="2">
        <v>4</v>
      </c>
      <c r="I48" s="2">
        <v>1</v>
      </c>
      <c r="J48" s="2">
        <v>0</v>
      </c>
      <c r="K48" s="2">
        <v>4</v>
      </c>
      <c r="L48" s="2">
        <v>0</v>
      </c>
      <c r="M48" s="2">
        <v>1</v>
      </c>
      <c r="N48" s="2">
        <v>4</v>
      </c>
      <c r="O48" s="2">
        <v>3</v>
      </c>
      <c r="P48" s="2">
        <v>0</v>
      </c>
      <c r="Q48" s="2">
        <v>0</v>
      </c>
      <c r="R48" s="2">
        <v>116</v>
      </c>
      <c r="S48" s="2">
        <v>134</v>
      </c>
      <c r="T48" s="2">
        <v>335</v>
      </c>
      <c r="U48" s="2">
        <v>14</v>
      </c>
      <c r="V48" s="2">
        <v>10</v>
      </c>
      <c r="W48" s="2">
        <v>6</v>
      </c>
      <c r="X48" s="2">
        <v>185</v>
      </c>
      <c r="Y48" s="2">
        <v>152</v>
      </c>
      <c r="Z48" s="2">
        <v>196</v>
      </c>
      <c r="AA48" s="2">
        <v>32</v>
      </c>
      <c r="AC48" s="2">
        <f t="shared" si="0"/>
        <v>0.60216780409474102</v>
      </c>
      <c r="AD48" s="2">
        <f t="shared" si="1"/>
        <v>0.12429050834817915</v>
      </c>
      <c r="AE48" s="2">
        <f t="shared" si="2"/>
        <v>0</v>
      </c>
      <c r="AF48" s="2">
        <f t="shared" si="3"/>
        <v>0</v>
      </c>
      <c r="AG48" s="2">
        <f t="shared" si="4"/>
        <v>0</v>
      </c>
      <c r="AH48" s="2">
        <f t="shared" si="5"/>
        <v>0.21811440100332624</v>
      </c>
      <c r="AI48" s="2">
        <f t="shared" si="6"/>
        <v>8.866034222892101E-2</v>
      </c>
      <c r="AJ48" s="2">
        <f t="shared" si="7"/>
        <v>0</v>
      </c>
      <c r="AK48" s="2">
        <f t="shared" si="8"/>
        <v>0.25586899507452182</v>
      </c>
      <c r="AL48" s="2">
        <f t="shared" si="9"/>
        <v>0</v>
      </c>
      <c r="AM48" s="2">
        <f t="shared" si="10"/>
        <v>8.4479437704862645E-3</v>
      </c>
      <c r="AN48" s="2">
        <f t="shared" si="11"/>
        <v>3.8284472774954295E-2</v>
      </c>
      <c r="AO48" s="2">
        <f t="shared" si="12"/>
        <v>6.9982271157973314E-2</v>
      </c>
      <c r="AP48" s="2">
        <f t="shared" si="13"/>
        <v>0</v>
      </c>
      <c r="AQ48" s="2">
        <f t="shared" si="14"/>
        <v>0</v>
      </c>
      <c r="AR48" s="2">
        <f t="shared" si="15"/>
        <v>0.24618205587483766</v>
      </c>
      <c r="AS48" s="2">
        <f t="shared" si="16"/>
        <v>0.33305495903921101</v>
      </c>
      <c r="AT48" s="2">
        <f t="shared" si="17"/>
        <v>0.33000959490583398</v>
      </c>
      <c r="AU48" s="2">
        <f t="shared" si="18"/>
        <v>0.12368255987561068</v>
      </c>
      <c r="AV48" s="2">
        <f t="shared" si="19"/>
        <v>4.4850289732871675E-2</v>
      </c>
      <c r="AW48" s="2">
        <f t="shared" si="20"/>
        <v>0.79228839297504294</v>
      </c>
      <c r="AX48" s="2">
        <f t="shared" si="21"/>
        <v>1.5701385116784357</v>
      </c>
      <c r="AY48" s="2">
        <f t="shared" si="22"/>
        <v>0.37388051074045558</v>
      </c>
      <c r="AZ48" s="2">
        <f t="shared" si="23"/>
        <v>0.60694831958925699</v>
      </c>
      <c r="BA48" s="2">
        <f t="shared" si="24"/>
        <v>0.36921230861533849</v>
      </c>
      <c r="BC48" s="2">
        <f t="shared" si="25"/>
        <v>0.24784256965919993</v>
      </c>
      <c r="BD48" s="2">
        <f t="shared" si="26"/>
        <v>0.34670083516570249</v>
      </c>
      <c r="BF48" s="2">
        <f t="shared" si="27"/>
        <v>2.3206748332413025</v>
      </c>
      <c r="BG48" s="2">
        <f t="shared" si="28"/>
        <v>7.5557967019535646</v>
      </c>
      <c r="BK48" s="2">
        <f t="shared" si="29"/>
        <v>0</v>
      </c>
      <c r="BL48" s="2">
        <f t="shared" si="30"/>
        <v>0.33305495903921101</v>
      </c>
      <c r="BM48" s="2">
        <f t="shared" si="31"/>
        <v>0.33305495903921101</v>
      </c>
      <c r="BO48" s="2">
        <f t="shared" si="32"/>
        <v>0.83263739759802746</v>
      </c>
      <c r="BP48" s="2">
        <f t="shared" si="33"/>
        <v>-0.49958243855881651</v>
      </c>
    </row>
    <row r="49" spans="1:68">
      <c r="A49" s="2" t="s">
        <v>82</v>
      </c>
      <c r="C49" s="2">
        <v>3</v>
      </c>
      <c r="D49" s="2">
        <v>23</v>
      </c>
      <c r="E49" s="2">
        <v>0</v>
      </c>
      <c r="F49" s="2">
        <v>0</v>
      </c>
      <c r="G49" s="2">
        <v>3</v>
      </c>
      <c r="H49" s="2">
        <v>5</v>
      </c>
      <c r="I49" s="2">
        <v>1</v>
      </c>
      <c r="J49" s="2">
        <v>9</v>
      </c>
      <c r="K49" s="2">
        <v>4</v>
      </c>
      <c r="L49" s="2">
        <v>1</v>
      </c>
      <c r="M49" s="2">
        <v>14</v>
      </c>
      <c r="N49" s="2">
        <v>3</v>
      </c>
      <c r="O49" s="2">
        <v>3</v>
      </c>
      <c r="P49" s="2">
        <v>7</v>
      </c>
      <c r="Q49" s="2">
        <v>16</v>
      </c>
      <c r="R49" s="2">
        <v>82</v>
      </c>
      <c r="S49" s="2">
        <v>262</v>
      </c>
      <c r="T49" s="2">
        <v>267</v>
      </c>
      <c r="U49" s="2">
        <v>24</v>
      </c>
      <c r="V49" s="2">
        <v>32</v>
      </c>
      <c r="W49" s="2">
        <v>0</v>
      </c>
      <c r="X49" s="2">
        <v>90</v>
      </c>
      <c r="Y49" s="2">
        <v>176</v>
      </c>
      <c r="Z49" s="2">
        <v>250</v>
      </c>
      <c r="AA49" s="2">
        <v>53</v>
      </c>
      <c r="AC49" s="2">
        <f t="shared" si="0"/>
        <v>0.60216780409474102</v>
      </c>
      <c r="AD49" s="2">
        <f t="shared" si="1"/>
        <v>0.95289389733604013</v>
      </c>
      <c r="AE49" s="2">
        <f t="shared" si="2"/>
        <v>0</v>
      </c>
      <c r="AF49" s="2">
        <f t="shared" si="3"/>
        <v>0</v>
      </c>
      <c r="AG49" s="2">
        <f t="shared" si="4"/>
        <v>0.39609189331925004</v>
      </c>
      <c r="AH49" s="2">
        <f t="shared" si="5"/>
        <v>0.2726430012541578</v>
      </c>
      <c r="AI49" s="2">
        <f t="shared" si="6"/>
        <v>8.866034222892101E-2</v>
      </c>
      <c r="AJ49" s="2">
        <f t="shared" si="7"/>
        <v>0.23724167018135808</v>
      </c>
      <c r="AK49" s="2">
        <f t="shared" si="8"/>
        <v>0.25586899507452182</v>
      </c>
      <c r="AL49" s="2">
        <f t="shared" si="9"/>
        <v>0.10218679746576742</v>
      </c>
      <c r="AM49" s="2">
        <f t="shared" si="10"/>
        <v>0.11827121278680769</v>
      </c>
      <c r="AN49" s="2">
        <f t="shared" si="11"/>
        <v>2.8713354581215725E-2</v>
      </c>
      <c r="AO49" s="2">
        <f t="shared" si="12"/>
        <v>6.9982271157973314E-2</v>
      </c>
      <c r="AP49" s="2">
        <f t="shared" si="13"/>
        <v>0.20536290559173853</v>
      </c>
      <c r="AQ49" s="2">
        <f t="shared" si="14"/>
        <v>0.29351873933701456</v>
      </c>
      <c r="AR49" s="2">
        <f t="shared" si="15"/>
        <v>0.1740252463942818</v>
      </c>
      <c r="AS49" s="2">
        <f t="shared" si="16"/>
        <v>0.65119700946472603</v>
      </c>
      <c r="AT49" s="2">
        <f t="shared" si="17"/>
        <v>0.26302257265629159</v>
      </c>
      <c r="AU49" s="2">
        <f t="shared" si="18"/>
        <v>0.21202724550104687</v>
      </c>
      <c r="AV49" s="2">
        <f t="shared" si="19"/>
        <v>0.14352092714518935</v>
      </c>
      <c r="AW49" s="2">
        <f t="shared" si="20"/>
        <v>0</v>
      </c>
      <c r="AX49" s="2">
        <f t="shared" si="21"/>
        <v>0.76385116784356333</v>
      </c>
      <c r="AY49" s="2">
        <f t="shared" si="22"/>
        <v>0.43291427559421175</v>
      </c>
      <c r="AZ49" s="2">
        <f t="shared" si="23"/>
        <v>0.77416877498629721</v>
      </c>
      <c r="BA49" s="2">
        <f t="shared" si="24"/>
        <v>0.6115078861441543</v>
      </c>
      <c r="BC49" s="2">
        <f t="shared" si="25"/>
        <v>0.30599351960557081</v>
      </c>
      <c r="BD49" s="2">
        <f t="shared" si="26"/>
        <v>0.26701064726679069</v>
      </c>
      <c r="BF49" s="2">
        <f t="shared" si="27"/>
        <v>0.86771709523919649</v>
      </c>
      <c r="BG49" s="2">
        <f t="shared" si="28"/>
        <v>-0.11762574718194774</v>
      </c>
      <c r="BK49" s="2">
        <f t="shared" si="29"/>
        <v>0.10218679746576742</v>
      </c>
      <c r="BL49" s="2">
        <f t="shared" si="30"/>
        <v>0.43291427559421175</v>
      </c>
      <c r="BM49" s="2">
        <f t="shared" si="31"/>
        <v>0.33072747812844433</v>
      </c>
      <c r="BO49" s="2">
        <f t="shared" si="32"/>
        <v>0.92900549278687827</v>
      </c>
      <c r="BP49" s="2">
        <f t="shared" si="33"/>
        <v>-0.39390441972689905</v>
      </c>
    </row>
    <row r="50" spans="1:68">
      <c r="A50" s="2" t="s">
        <v>83</v>
      </c>
      <c r="C50" s="2">
        <v>3</v>
      </c>
      <c r="D50" s="2">
        <v>0</v>
      </c>
      <c r="E50" s="2">
        <v>1</v>
      </c>
      <c r="F50" s="2">
        <v>0</v>
      </c>
      <c r="G50" s="2">
        <v>0</v>
      </c>
      <c r="H50" s="2">
        <v>3</v>
      </c>
      <c r="I50" s="2">
        <v>1</v>
      </c>
      <c r="J50" s="2">
        <v>2</v>
      </c>
      <c r="K50" s="2">
        <v>1</v>
      </c>
      <c r="L50" s="2">
        <v>1</v>
      </c>
      <c r="M50" s="2">
        <v>12</v>
      </c>
      <c r="N50" s="2">
        <v>3</v>
      </c>
      <c r="O50" s="2">
        <v>7</v>
      </c>
      <c r="P50" s="2">
        <v>18</v>
      </c>
      <c r="Q50" s="2">
        <v>7</v>
      </c>
      <c r="R50" s="2">
        <v>3</v>
      </c>
      <c r="S50" s="2">
        <v>31</v>
      </c>
      <c r="T50" s="2">
        <v>10</v>
      </c>
      <c r="U50" s="2">
        <v>2</v>
      </c>
      <c r="V50" s="2">
        <v>0</v>
      </c>
      <c r="W50" s="2">
        <v>0</v>
      </c>
      <c r="X50" s="2">
        <v>2</v>
      </c>
      <c r="Y50" s="2">
        <v>3</v>
      </c>
      <c r="Z50" s="2">
        <v>3</v>
      </c>
      <c r="AA50" s="2">
        <v>0</v>
      </c>
      <c r="AC50" s="3">
        <f t="shared" si="0"/>
        <v>0.60216780409474102</v>
      </c>
      <c r="AD50" s="2">
        <f t="shared" si="1"/>
        <v>0</v>
      </c>
      <c r="AE50" s="3">
        <f t="shared" si="2"/>
        <v>0.24962556165751373</v>
      </c>
      <c r="AF50" s="2">
        <f t="shared" si="3"/>
        <v>0</v>
      </c>
      <c r="AG50" s="2">
        <f t="shared" si="4"/>
        <v>0</v>
      </c>
      <c r="AH50" s="2">
        <f t="shared" si="5"/>
        <v>0.16358580075249468</v>
      </c>
      <c r="AI50" s="2">
        <f t="shared" si="6"/>
        <v>8.866034222892101E-2</v>
      </c>
      <c r="AJ50" s="2">
        <f t="shared" si="7"/>
        <v>5.2720371151412905E-2</v>
      </c>
      <c r="AK50" s="2">
        <f t="shared" si="8"/>
        <v>6.3967248768630455E-2</v>
      </c>
      <c r="AL50" s="2">
        <f t="shared" si="9"/>
        <v>0.10218679746576742</v>
      </c>
      <c r="AM50" s="2">
        <f t="shared" si="10"/>
        <v>0.10137532524583516</v>
      </c>
      <c r="AN50" s="2">
        <f t="shared" si="11"/>
        <v>2.8713354581215725E-2</v>
      </c>
      <c r="AO50" s="2">
        <f t="shared" si="12"/>
        <v>0.16329196603527107</v>
      </c>
      <c r="AP50" s="2">
        <f t="shared" si="13"/>
        <v>0.52807604295018484</v>
      </c>
      <c r="AQ50" s="2">
        <f t="shared" si="14"/>
        <v>0.12841444845994388</v>
      </c>
      <c r="AR50" s="2">
        <f t="shared" si="15"/>
        <v>6.3667773071078701E-3</v>
      </c>
      <c r="AS50" s="2">
        <f t="shared" si="16"/>
        <v>7.7050027837429411E-2</v>
      </c>
      <c r="AT50" s="2">
        <f t="shared" si="17"/>
        <v>9.8510326837562383E-3</v>
      </c>
      <c r="AU50" s="2">
        <f t="shared" si="18"/>
        <v>1.7668937125087242E-2</v>
      </c>
      <c r="AV50" s="2">
        <f t="shared" si="19"/>
        <v>0</v>
      </c>
      <c r="AW50" s="2">
        <f t="shared" si="20"/>
        <v>0</v>
      </c>
      <c r="AX50" s="2">
        <f t="shared" si="21"/>
        <v>1.6974470396523628E-2</v>
      </c>
      <c r="AY50" s="2">
        <f t="shared" si="22"/>
        <v>7.3792206067195181E-3</v>
      </c>
      <c r="AZ50" s="2">
        <f t="shared" si="23"/>
        <v>9.2900252998355665E-3</v>
      </c>
      <c r="BA50" s="2">
        <f t="shared" si="24"/>
        <v>0</v>
      </c>
      <c r="BC50" s="2">
        <f t="shared" si="25"/>
        <v>9.6694622185935664E-2</v>
      </c>
      <c r="BD50" s="2">
        <f t="shared" si="26"/>
        <v>0.1527144680727785</v>
      </c>
      <c r="BF50" s="6">
        <f t="shared" si="27"/>
        <v>2.2910184203764579</v>
      </c>
      <c r="BG50" s="2">
        <f t="shared" si="28"/>
        <v>5.7789528685545957</v>
      </c>
      <c r="BK50" s="2">
        <f t="shared" si="29"/>
        <v>6.3667773071078701E-3</v>
      </c>
      <c r="BL50" s="2">
        <f t="shared" si="30"/>
        <v>0.10218679746576742</v>
      </c>
      <c r="BM50" s="2">
        <f t="shared" si="31"/>
        <v>9.582002015865955E-2</v>
      </c>
      <c r="BO50" s="6">
        <f t="shared" si="32"/>
        <v>0.24591682770375675</v>
      </c>
      <c r="BP50" s="2">
        <f t="shared" si="33"/>
        <v>-0.13736325293088147</v>
      </c>
    </row>
    <row r="51" spans="1:68">
      <c r="A51" s="2" t="s">
        <v>84</v>
      </c>
      <c r="C51" s="2">
        <v>3</v>
      </c>
      <c r="D51" s="2">
        <v>12</v>
      </c>
      <c r="E51" s="2">
        <v>1</v>
      </c>
      <c r="F51" s="2">
        <v>1</v>
      </c>
      <c r="G51" s="2">
        <v>2</v>
      </c>
      <c r="H51" s="2">
        <v>9</v>
      </c>
      <c r="I51" s="2">
        <v>1</v>
      </c>
      <c r="J51" s="2">
        <v>8</v>
      </c>
      <c r="K51" s="2">
        <v>55</v>
      </c>
      <c r="L51" s="2">
        <v>11</v>
      </c>
      <c r="M51" s="2">
        <v>27</v>
      </c>
      <c r="N51" s="2">
        <v>0</v>
      </c>
      <c r="O51" s="2">
        <v>9</v>
      </c>
      <c r="P51" s="2">
        <v>0</v>
      </c>
      <c r="Q51" s="2">
        <v>2</v>
      </c>
      <c r="R51" s="2">
        <v>191</v>
      </c>
      <c r="S51" s="2">
        <v>306</v>
      </c>
      <c r="T51" s="2">
        <v>664</v>
      </c>
      <c r="U51" s="2">
        <v>21</v>
      </c>
      <c r="V51" s="2">
        <v>66</v>
      </c>
      <c r="W51" s="2">
        <v>3</v>
      </c>
      <c r="X51" s="2">
        <v>69</v>
      </c>
      <c r="Y51" s="2">
        <v>135</v>
      </c>
      <c r="Z51" s="2">
        <v>85</v>
      </c>
      <c r="AA51" s="2">
        <v>71</v>
      </c>
      <c r="AC51" s="2">
        <f t="shared" si="0"/>
        <v>0.60216780409474102</v>
      </c>
      <c r="AD51" s="2">
        <f t="shared" si="1"/>
        <v>0.49716203339271658</v>
      </c>
      <c r="AE51" s="2">
        <f t="shared" si="2"/>
        <v>0.24962556165751373</v>
      </c>
      <c r="AF51" s="2">
        <f t="shared" si="3"/>
        <v>0.2852253280091272</v>
      </c>
      <c r="AG51" s="2">
        <f t="shared" si="4"/>
        <v>0.26406126221283338</v>
      </c>
      <c r="AH51" s="2">
        <f t="shared" si="5"/>
        <v>0.49075740225748404</v>
      </c>
      <c r="AI51" s="2">
        <f t="shared" si="6"/>
        <v>8.866034222892101E-2</v>
      </c>
      <c r="AJ51" s="2">
        <f t="shared" si="7"/>
        <v>0.21088148460565162</v>
      </c>
      <c r="AK51" s="2">
        <f t="shared" si="8"/>
        <v>3.5181986822746754</v>
      </c>
      <c r="AL51" s="2">
        <f t="shared" si="9"/>
        <v>1.1240547721234417</v>
      </c>
      <c r="AM51" s="2">
        <f t="shared" si="10"/>
        <v>0.22809448180312911</v>
      </c>
      <c r="AN51" s="2">
        <f t="shared" si="11"/>
        <v>0</v>
      </c>
      <c r="AO51" s="2">
        <f t="shared" si="12"/>
        <v>0.20994681347391994</v>
      </c>
      <c r="AP51" s="2">
        <f t="shared" si="13"/>
        <v>0</v>
      </c>
      <c r="AQ51" s="2">
        <f t="shared" si="14"/>
        <v>3.6689842417126819E-2</v>
      </c>
      <c r="AR51" s="2">
        <f t="shared" si="15"/>
        <v>0.40535148855253439</v>
      </c>
      <c r="AS51" s="2">
        <f t="shared" si="16"/>
        <v>0.76055833929849681</v>
      </c>
      <c r="AT51" s="2">
        <f t="shared" si="17"/>
        <v>0.65410857020141422</v>
      </c>
      <c r="AU51" s="2">
        <f t="shared" si="18"/>
        <v>0.18552383981341602</v>
      </c>
      <c r="AV51" s="2">
        <f t="shared" si="19"/>
        <v>0.29601191223695306</v>
      </c>
      <c r="AW51" s="2">
        <f t="shared" si="20"/>
        <v>0.39614419648752147</v>
      </c>
      <c r="AX51" s="2">
        <f t="shared" si="21"/>
        <v>0.58561922868006522</v>
      </c>
      <c r="AY51" s="2">
        <f t="shared" si="22"/>
        <v>0.3320649273023783</v>
      </c>
      <c r="AZ51" s="2">
        <f t="shared" si="23"/>
        <v>0.26321738349534107</v>
      </c>
      <c r="BA51" s="2">
        <f t="shared" si="24"/>
        <v>0.81918980974028222</v>
      </c>
      <c r="BC51" s="2">
        <f t="shared" si="25"/>
        <v>0.50013262025438732</v>
      </c>
      <c r="BD51" s="2">
        <f t="shared" si="26"/>
        <v>0.67066721977716715</v>
      </c>
      <c r="BF51" s="2">
        <f t="shared" si="27"/>
        <v>3.6070047322452314</v>
      </c>
      <c r="BG51" s="2">
        <f t="shared" si="28"/>
        <v>16.914623254156268</v>
      </c>
      <c r="BK51" s="2">
        <f t="shared" si="29"/>
        <v>0.21088148460565162</v>
      </c>
      <c r="BL51" s="2">
        <f t="shared" si="30"/>
        <v>0.58561922868006522</v>
      </c>
      <c r="BM51" s="2">
        <f t="shared" si="31"/>
        <v>0.37473774407441363</v>
      </c>
      <c r="BO51" s="2">
        <f t="shared" si="32"/>
        <v>1.1477258447916856</v>
      </c>
      <c r="BP51" s="2">
        <f t="shared" si="33"/>
        <v>-0.35122513150596879</v>
      </c>
    </row>
    <row r="52" spans="1:68">
      <c r="A52" s="2" t="s">
        <v>85</v>
      </c>
      <c r="C52" s="2">
        <v>3</v>
      </c>
      <c r="D52" s="2">
        <v>11</v>
      </c>
      <c r="E52" s="2">
        <v>0</v>
      </c>
      <c r="F52" s="2">
        <v>2</v>
      </c>
      <c r="G52" s="2">
        <v>5</v>
      </c>
      <c r="H52" s="2">
        <v>6</v>
      </c>
      <c r="I52" s="2">
        <v>2</v>
      </c>
      <c r="J52" s="2">
        <v>23</v>
      </c>
      <c r="K52" s="2">
        <v>18</v>
      </c>
      <c r="L52" s="2">
        <v>2</v>
      </c>
      <c r="M52" s="2">
        <v>22</v>
      </c>
      <c r="N52" s="2">
        <v>3</v>
      </c>
      <c r="O52" s="2">
        <v>16</v>
      </c>
      <c r="P52" s="2">
        <v>0</v>
      </c>
      <c r="Q52" s="2">
        <v>9</v>
      </c>
      <c r="R52" s="2">
        <v>250</v>
      </c>
      <c r="S52" s="2">
        <v>81</v>
      </c>
      <c r="T52" s="2">
        <v>432</v>
      </c>
      <c r="U52" s="2">
        <v>134</v>
      </c>
      <c r="V52" s="2">
        <v>21</v>
      </c>
      <c r="W52" s="2">
        <v>5</v>
      </c>
      <c r="X52" s="2">
        <v>178</v>
      </c>
      <c r="Y52" s="2">
        <v>212</v>
      </c>
      <c r="Z52" s="2">
        <v>158</v>
      </c>
      <c r="AA52" s="2">
        <v>19</v>
      </c>
      <c r="AC52" s="2">
        <f t="shared" si="0"/>
        <v>0.60216780409474102</v>
      </c>
      <c r="AD52" s="2">
        <f t="shared" si="1"/>
        <v>0.45573186394332355</v>
      </c>
      <c r="AE52" s="2">
        <f t="shared" si="2"/>
        <v>0</v>
      </c>
      <c r="AF52" s="2">
        <f t="shared" si="3"/>
        <v>0.5704506560182544</v>
      </c>
      <c r="AG52" s="2">
        <f t="shared" si="4"/>
        <v>0.66015315553208342</v>
      </c>
      <c r="AH52" s="2">
        <f t="shared" si="5"/>
        <v>0.32717160150498936</v>
      </c>
      <c r="AI52" s="2">
        <f t="shared" si="6"/>
        <v>0.17732068445784202</v>
      </c>
      <c r="AJ52" s="2">
        <f t="shared" si="7"/>
        <v>0.60628426824124837</v>
      </c>
      <c r="AK52" s="2">
        <f t="shared" si="8"/>
        <v>1.1514104778353482</v>
      </c>
      <c r="AL52" s="2">
        <f t="shared" si="9"/>
        <v>0.20437359493153484</v>
      </c>
      <c r="AM52" s="2">
        <f t="shared" si="10"/>
        <v>0.1858547629506978</v>
      </c>
      <c r="AN52" s="2">
        <f t="shared" si="11"/>
        <v>2.8713354581215725E-2</v>
      </c>
      <c r="AO52" s="2">
        <f t="shared" si="12"/>
        <v>0.37323877950919099</v>
      </c>
      <c r="AP52" s="2">
        <f t="shared" si="13"/>
        <v>0</v>
      </c>
      <c r="AQ52" s="2">
        <f t="shared" si="14"/>
        <v>0.16510429087707068</v>
      </c>
      <c r="AR52" s="2">
        <f t="shared" si="15"/>
        <v>0.53056477559232251</v>
      </c>
      <c r="AS52" s="2">
        <f t="shared" si="16"/>
        <v>0.20132426628489622</v>
      </c>
      <c r="AT52" s="2">
        <f t="shared" si="17"/>
        <v>0.4255646119382695</v>
      </c>
      <c r="AU52" s="2">
        <f t="shared" si="18"/>
        <v>1.183818787380845</v>
      </c>
      <c r="AV52" s="2">
        <f t="shared" si="19"/>
        <v>9.418560843903051E-2</v>
      </c>
      <c r="AW52" s="2">
        <f t="shared" si="20"/>
        <v>0.66024032747920247</v>
      </c>
      <c r="AX52" s="2">
        <f t="shared" si="21"/>
        <v>1.5107278652906029</v>
      </c>
      <c r="AY52" s="2">
        <f t="shared" si="22"/>
        <v>0.52146492287484592</v>
      </c>
      <c r="AZ52" s="2">
        <f t="shared" si="23"/>
        <v>0.48927466579133982</v>
      </c>
      <c r="BA52" s="2">
        <f t="shared" si="24"/>
        <v>0.21921980824035722</v>
      </c>
      <c r="BC52" s="2">
        <f t="shared" si="25"/>
        <v>0.45377443735157014</v>
      </c>
      <c r="BD52" s="2">
        <f t="shared" si="26"/>
        <v>0.37149789457180266</v>
      </c>
      <c r="BF52" s="2">
        <f t="shared" si="27"/>
        <v>1.1816020435293064</v>
      </c>
      <c r="BG52" s="2">
        <f t="shared" si="28"/>
        <v>1.6019859477268081</v>
      </c>
      <c r="BK52" s="2">
        <f t="shared" si="29"/>
        <v>0.1858547629506978</v>
      </c>
      <c r="BL52" s="2">
        <f t="shared" si="30"/>
        <v>0.60216780409474102</v>
      </c>
      <c r="BM52" s="2">
        <f t="shared" si="31"/>
        <v>0.41631304114404322</v>
      </c>
      <c r="BO52" s="2">
        <f t="shared" si="32"/>
        <v>1.2266373658108058</v>
      </c>
      <c r="BP52" s="2">
        <f t="shared" si="33"/>
        <v>-0.43861479876536702</v>
      </c>
    </row>
    <row r="53" spans="1:68">
      <c r="A53" s="2" t="s">
        <v>86</v>
      </c>
      <c r="C53" s="2">
        <v>3</v>
      </c>
      <c r="D53" s="2">
        <v>7</v>
      </c>
      <c r="E53" s="2">
        <v>0</v>
      </c>
      <c r="F53" s="2">
        <v>0</v>
      </c>
      <c r="G53" s="2">
        <v>0</v>
      </c>
      <c r="H53" s="2">
        <v>5</v>
      </c>
      <c r="I53" s="2">
        <v>5</v>
      </c>
      <c r="J53" s="2">
        <v>9</v>
      </c>
      <c r="K53" s="2">
        <v>11</v>
      </c>
      <c r="L53" s="2">
        <v>1</v>
      </c>
      <c r="M53" s="2">
        <v>3</v>
      </c>
      <c r="N53" s="2">
        <v>0</v>
      </c>
      <c r="O53" s="2">
        <v>5</v>
      </c>
      <c r="P53" s="2">
        <v>1</v>
      </c>
      <c r="Q53" s="2">
        <v>5</v>
      </c>
      <c r="R53" s="2">
        <v>102</v>
      </c>
      <c r="S53" s="2">
        <v>5</v>
      </c>
      <c r="T53" s="2">
        <v>130</v>
      </c>
      <c r="U53" s="2">
        <v>3</v>
      </c>
      <c r="V53" s="2">
        <v>2</v>
      </c>
      <c r="W53" s="2">
        <v>1</v>
      </c>
      <c r="X53" s="2">
        <v>35</v>
      </c>
      <c r="Y53" s="2">
        <v>55</v>
      </c>
      <c r="Z53" s="2">
        <v>58</v>
      </c>
      <c r="AA53" s="2">
        <v>19</v>
      </c>
      <c r="AC53" s="3">
        <f t="shared" si="0"/>
        <v>0.60216780409474102</v>
      </c>
      <c r="AD53" s="2">
        <f t="shared" si="1"/>
        <v>0.29001118614575133</v>
      </c>
      <c r="AE53" s="2">
        <f t="shared" si="2"/>
        <v>0</v>
      </c>
      <c r="AF53" s="2">
        <f t="shared" si="3"/>
        <v>0</v>
      </c>
      <c r="AG53" s="2">
        <f t="shared" si="4"/>
        <v>0</v>
      </c>
      <c r="AH53" s="2">
        <f t="shared" si="5"/>
        <v>0.2726430012541578</v>
      </c>
      <c r="AI53" s="2">
        <f t="shared" si="6"/>
        <v>0.44330171114460504</v>
      </c>
      <c r="AJ53" s="2">
        <f t="shared" si="7"/>
        <v>0.23724167018135808</v>
      </c>
      <c r="AK53" s="3">
        <f t="shared" si="8"/>
        <v>0.70363973645493505</v>
      </c>
      <c r="AL53" s="2">
        <f t="shared" si="9"/>
        <v>0.10218679746576742</v>
      </c>
      <c r="AM53" s="2">
        <f t="shared" si="10"/>
        <v>2.534383131145879E-2</v>
      </c>
      <c r="AN53" s="2">
        <f t="shared" si="11"/>
        <v>0</v>
      </c>
      <c r="AO53" s="2">
        <f t="shared" si="12"/>
        <v>0.11663711859662219</v>
      </c>
      <c r="AP53" s="2">
        <f t="shared" si="13"/>
        <v>2.9337557941676935E-2</v>
      </c>
      <c r="AQ53" s="2">
        <f t="shared" si="14"/>
        <v>9.1724606042817042E-2</v>
      </c>
      <c r="AR53" s="2">
        <f t="shared" si="15"/>
        <v>0.21647042844166758</v>
      </c>
      <c r="AS53" s="2">
        <f t="shared" si="16"/>
        <v>1.2427423844746679E-2</v>
      </c>
      <c r="AT53" s="2">
        <f t="shared" si="17"/>
        <v>0.1280634248888311</v>
      </c>
      <c r="AU53" s="2">
        <f t="shared" si="18"/>
        <v>2.6503405687630859E-2</v>
      </c>
      <c r="AV53" s="2">
        <f t="shared" si="19"/>
        <v>8.9700579465743346E-3</v>
      </c>
      <c r="AW53" s="2">
        <f t="shared" si="20"/>
        <v>0.1320480654958405</v>
      </c>
      <c r="AX53" s="2">
        <f t="shared" si="21"/>
        <v>0.2970532319391635</v>
      </c>
      <c r="AY53" s="2">
        <f t="shared" si="22"/>
        <v>0.13528571112319118</v>
      </c>
      <c r="AZ53" s="2">
        <f t="shared" si="23"/>
        <v>0.17960715579682096</v>
      </c>
      <c r="BA53" s="2">
        <f t="shared" si="24"/>
        <v>0.21921980824035722</v>
      </c>
      <c r="BC53" s="2">
        <f t="shared" si="25"/>
        <v>0.17079534936154858</v>
      </c>
      <c r="BD53" s="2">
        <f t="shared" si="26"/>
        <v>0.18353580008818632</v>
      </c>
      <c r="BF53" s="6">
        <f t="shared" si="27"/>
        <v>1.4159522828120417</v>
      </c>
      <c r="BG53" s="2">
        <f t="shared" si="28"/>
        <v>2.1243557192565268</v>
      </c>
      <c r="BK53" s="2">
        <f t="shared" si="29"/>
        <v>2.534383131145879E-2</v>
      </c>
      <c r="BL53" s="2">
        <f t="shared" si="30"/>
        <v>0.23724167018135808</v>
      </c>
      <c r="BM53" s="2">
        <f t="shared" si="31"/>
        <v>0.2118978388698993</v>
      </c>
      <c r="BO53" s="6">
        <f t="shared" si="32"/>
        <v>0.55508842848620699</v>
      </c>
      <c r="BP53" s="2">
        <f t="shared" si="33"/>
        <v>-0.29250292699339014</v>
      </c>
    </row>
    <row r="54" spans="1:68">
      <c r="A54" s="2" t="s">
        <v>87</v>
      </c>
      <c r="C54" s="2">
        <v>3</v>
      </c>
      <c r="D54" s="2">
        <v>6</v>
      </c>
      <c r="E54" s="2">
        <v>2</v>
      </c>
      <c r="F54" s="2">
        <v>7</v>
      </c>
      <c r="G54" s="2">
        <v>1</v>
      </c>
      <c r="H54" s="2">
        <v>1</v>
      </c>
      <c r="I54" s="2">
        <v>1</v>
      </c>
      <c r="J54" s="2">
        <v>4</v>
      </c>
      <c r="K54" s="2">
        <v>0</v>
      </c>
      <c r="L54" s="2">
        <v>7</v>
      </c>
      <c r="M54" s="2">
        <v>0</v>
      </c>
      <c r="N54" s="2">
        <v>0</v>
      </c>
      <c r="O54" s="2">
        <v>2</v>
      </c>
      <c r="P54" s="2">
        <v>0</v>
      </c>
      <c r="Q54" s="2">
        <v>4</v>
      </c>
      <c r="R54" s="2">
        <v>17</v>
      </c>
      <c r="S54" s="2">
        <v>1</v>
      </c>
      <c r="T54" s="2">
        <v>17</v>
      </c>
      <c r="U54" s="2">
        <v>1</v>
      </c>
      <c r="V54" s="2">
        <v>3</v>
      </c>
      <c r="W54" s="2">
        <v>2</v>
      </c>
      <c r="X54" s="2">
        <v>4</v>
      </c>
      <c r="Y54" s="2">
        <v>10</v>
      </c>
      <c r="Z54" s="2">
        <v>2</v>
      </c>
      <c r="AA54" s="2">
        <v>3</v>
      </c>
      <c r="AC54" s="3">
        <f t="shared" si="0"/>
        <v>0.60216780409474102</v>
      </c>
      <c r="AD54" s="2">
        <f t="shared" si="1"/>
        <v>0.24858101669635829</v>
      </c>
      <c r="AE54" s="3">
        <f t="shared" si="2"/>
        <v>0.49925112331502747</v>
      </c>
      <c r="AF54" s="3">
        <f t="shared" si="3"/>
        <v>1.9965772960638906</v>
      </c>
      <c r="AG54" s="2">
        <f t="shared" si="4"/>
        <v>0.13203063110641669</v>
      </c>
      <c r="AH54" s="2">
        <f t="shared" si="5"/>
        <v>5.452860025083156E-2</v>
      </c>
      <c r="AI54" s="2">
        <f t="shared" si="6"/>
        <v>8.866034222892101E-2</v>
      </c>
      <c r="AJ54" s="2">
        <f t="shared" si="7"/>
        <v>0.10544074230282581</v>
      </c>
      <c r="AK54" s="2">
        <f t="shared" si="8"/>
        <v>0</v>
      </c>
      <c r="AL54" s="3">
        <f t="shared" si="9"/>
        <v>0.71530758226037194</v>
      </c>
      <c r="AM54" s="2">
        <f t="shared" si="10"/>
        <v>0</v>
      </c>
      <c r="AN54" s="2">
        <f t="shared" si="11"/>
        <v>0</v>
      </c>
      <c r="AO54" s="2">
        <f t="shared" si="12"/>
        <v>4.6654847438648873E-2</v>
      </c>
      <c r="AP54" s="2">
        <f t="shared" si="13"/>
        <v>0</v>
      </c>
      <c r="AQ54" s="2">
        <f t="shared" si="14"/>
        <v>7.3379684834253639E-2</v>
      </c>
      <c r="AR54" s="2">
        <f t="shared" si="15"/>
        <v>3.6078404740277931E-2</v>
      </c>
      <c r="AS54" s="2">
        <f t="shared" si="16"/>
        <v>2.4854847689493357E-3</v>
      </c>
      <c r="AT54" s="2">
        <f t="shared" si="17"/>
        <v>1.6746755562385605E-2</v>
      </c>
      <c r="AU54" s="2">
        <f t="shared" si="18"/>
        <v>8.8344685625436209E-3</v>
      </c>
      <c r="AV54" s="2">
        <f t="shared" si="19"/>
        <v>1.3455086919861503E-2</v>
      </c>
      <c r="AW54" s="2">
        <f t="shared" si="20"/>
        <v>0.264096130991681</v>
      </c>
      <c r="AX54" s="2">
        <f t="shared" si="21"/>
        <v>3.3948940793047257E-2</v>
      </c>
      <c r="AY54" s="2">
        <f t="shared" si="22"/>
        <v>2.4597402022398393E-2</v>
      </c>
      <c r="AZ54" s="2">
        <f t="shared" si="23"/>
        <v>6.1933501998903779E-3</v>
      </c>
      <c r="BA54" s="2">
        <f t="shared" si="24"/>
        <v>3.4613653932687984E-2</v>
      </c>
      <c r="BC54" s="2">
        <f t="shared" si="25"/>
        <v>0.20014517396344036</v>
      </c>
      <c r="BD54" s="2">
        <f t="shared" si="26"/>
        <v>0.41432919844254967</v>
      </c>
      <c r="BF54" s="6">
        <f t="shared" si="27"/>
        <v>3.334419039916666</v>
      </c>
      <c r="BG54" s="2">
        <f t="shared" si="28"/>
        <v>14.222065222291961</v>
      </c>
      <c r="BK54" s="2">
        <f t="shared" si="29"/>
        <v>8.8344685625436209E-3</v>
      </c>
      <c r="BL54" s="2">
        <f t="shared" si="30"/>
        <v>0.13203063110641669</v>
      </c>
      <c r="BM54" s="2">
        <f t="shared" si="31"/>
        <v>0.12319616254387307</v>
      </c>
      <c r="BO54" s="6">
        <f t="shared" si="32"/>
        <v>0.31682487492222633</v>
      </c>
      <c r="BP54" s="2">
        <f t="shared" si="33"/>
        <v>-0.175959775253266</v>
      </c>
    </row>
    <row r="55" spans="1:68">
      <c r="A55" s="2" t="s">
        <v>88</v>
      </c>
      <c r="C55" s="2">
        <v>3</v>
      </c>
      <c r="D55" s="2">
        <v>0</v>
      </c>
      <c r="E55" s="2">
        <v>1</v>
      </c>
      <c r="F55" s="2">
        <v>0</v>
      </c>
      <c r="G55" s="2">
        <v>1</v>
      </c>
      <c r="H55" s="2">
        <v>1</v>
      </c>
      <c r="I55" s="2">
        <v>0</v>
      </c>
      <c r="J55" s="2">
        <v>10</v>
      </c>
      <c r="K55" s="2">
        <v>1</v>
      </c>
      <c r="L55" s="2">
        <v>0</v>
      </c>
      <c r="M55" s="2">
        <v>7</v>
      </c>
      <c r="N55" s="2">
        <v>1</v>
      </c>
      <c r="O55" s="2">
        <v>5</v>
      </c>
      <c r="P55" s="2">
        <v>1</v>
      </c>
      <c r="Q55" s="2">
        <v>1</v>
      </c>
      <c r="R55" s="2">
        <v>97</v>
      </c>
      <c r="S55" s="2">
        <v>75</v>
      </c>
      <c r="T55" s="2">
        <v>97</v>
      </c>
      <c r="U55" s="2">
        <v>1</v>
      </c>
      <c r="V55" s="2">
        <v>15</v>
      </c>
      <c r="W55" s="2">
        <v>2</v>
      </c>
      <c r="X55" s="2">
        <v>19</v>
      </c>
      <c r="Y55" s="2">
        <v>78</v>
      </c>
      <c r="Z55" s="2">
        <v>72</v>
      </c>
      <c r="AA55" s="2">
        <v>15</v>
      </c>
      <c r="AC55" s="2">
        <f t="shared" si="0"/>
        <v>0.60216780409474102</v>
      </c>
      <c r="AD55" s="2">
        <f t="shared" si="1"/>
        <v>0</v>
      </c>
      <c r="AE55" s="2">
        <f t="shared" si="2"/>
        <v>0.24962556165751373</v>
      </c>
      <c r="AF55" s="2">
        <f t="shared" si="3"/>
        <v>0</v>
      </c>
      <c r="AG55" s="2">
        <f t="shared" si="4"/>
        <v>0.13203063110641669</v>
      </c>
      <c r="AH55" s="2">
        <f t="shared" si="5"/>
        <v>5.452860025083156E-2</v>
      </c>
      <c r="AI55" s="2">
        <f t="shared" si="6"/>
        <v>0</v>
      </c>
      <c r="AJ55" s="2">
        <f t="shared" si="7"/>
        <v>0.26360185575706452</v>
      </c>
      <c r="AK55" s="2">
        <f t="shared" si="8"/>
        <v>6.3967248768630455E-2</v>
      </c>
      <c r="AL55" s="2">
        <f t="shared" si="9"/>
        <v>0</v>
      </c>
      <c r="AM55" s="2">
        <f t="shared" si="10"/>
        <v>5.9135606393403845E-2</v>
      </c>
      <c r="AN55" s="2">
        <f t="shared" si="11"/>
        <v>9.5711181937385738E-3</v>
      </c>
      <c r="AO55" s="2">
        <f t="shared" si="12"/>
        <v>0.11663711859662219</v>
      </c>
      <c r="AP55" s="2">
        <f t="shared" si="13"/>
        <v>2.9337557941676935E-2</v>
      </c>
      <c r="AQ55" s="2">
        <f t="shared" si="14"/>
        <v>1.834492120856341E-2</v>
      </c>
      <c r="AR55" s="2">
        <f t="shared" si="15"/>
        <v>0.20585913292982114</v>
      </c>
      <c r="AS55" s="2">
        <f t="shared" si="16"/>
        <v>0.18641135767120018</v>
      </c>
      <c r="AT55" s="2">
        <f t="shared" si="17"/>
        <v>9.5555017032435505E-2</v>
      </c>
      <c r="AU55" s="2">
        <f t="shared" si="18"/>
        <v>8.8344685625436209E-3</v>
      </c>
      <c r="AV55" s="2">
        <f t="shared" si="19"/>
        <v>6.7275434599307515E-2</v>
      </c>
      <c r="AW55" s="2">
        <f t="shared" si="20"/>
        <v>0.264096130991681</v>
      </c>
      <c r="AX55" s="2">
        <f t="shared" si="21"/>
        <v>0.16125746876697447</v>
      </c>
      <c r="AY55" s="2">
        <f t="shared" si="22"/>
        <v>0.19185973577470747</v>
      </c>
      <c r="AZ55" s="2">
        <f t="shared" si="23"/>
        <v>0.2229606071960536</v>
      </c>
      <c r="BA55" s="2">
        <f t="shared" si="24"/>
        <v>0.17306826966343991</v>
      </c>
      <c r="BC55" s="2">
        <f t="shared" si="25"/>
        <v>0.12704502588629468</v>
      </c>
      <c r="BD55" s="2">
        <f t="shared" si="26"/>
        <v>0.13219201484516199</v>
      </c>
      <c r="BF55" s="2">
        <f t="shared" si="27"/>
        <v>1.7545301215001734</v>
      </c>
      <c r="BG55" s="2">
        <f t="shared" si="28"/>
        <v>5.2727519735953479</v>
      </c>
      <c r="BK55" s="2">
        <f t="shared" si="29"/>
        <v>1.834492120856341E-2</v>
      </c>
      <c r="BL55" s="2">
        <f t="shared" si="30"/>
        <v>0.19185973577470747</v>
      </c>
      <c r="BM55" s="2">
        <f t="shared" si="31"/>
        <v>0.17351481456614407</v>
      </c>
      <c r="BO55" s="6">
        <f t="shared" si="32"/>
        <v>0.45213195762392355</v>
      </c>
      <c r="BP55" s="2">
        <f t="shared" si="33"/>
        <v>-0.24192730064065271</v>
      </c>
    </row>
    <row r="56" spans="1:68">
      <c r="A56" s="2" t="s">
        <v>89</v>
      </c>
      <c r="C56" s="2">
        <v>3</v>
      </c>
      <c r="D56" s="2">
        <v>0</v>
      </c>
      <c r="E56" s="2">
        <v>0</v>
      </c>
      <c r="F56" s="2">
        <v>0</v>
      </c>
      <c r="G56" s="2">
        <v>0</v>
      </c>
      <c r="H56" s="2">
        <v>3</v>
      </c>
      <c r="I56" s="2">
        <v>0</v>
      </c>
      <c r="J56" s="2">
        <v>0</v>
      </c>
      <c r="K56" s="2">
        <v>1</v>
      </c>
      <c r="L56" s="2">
        <v>0</v>
      </c>
      <c r="M56" s="2">
        <v>1</v>
      </c>
      <c r="N56" s="2">
        <v>1</v>
      </c>
      <c r="O56" s="2">
        <v>0</v>
      </c>
      <c r="P56" s="2">
        <v>0</v>
      </c>
      <c r="Q56" s="2">
        <v>0</v>
      </c>
      <c r="R56" s="2">
        <v>25</v>
      </c>
      <c r="S56" s="2">
        <v>1</v>
      </c>
      <c r="T56" s="2">
        <v>57</v>
      </c>
      <c r="U56" s="2">
        <v>4</v>
      </c>
      <c r="V56" s="2">
        <v>1</v>
      </c>
      <c r="W56" s="2">
        <v>0</v>
      </c>
      <c r="X56" s="2">
        <v>2</v>
      </c>
      <c r="Y56" s="2">
        <v>7</v>
      </c>
      <c r="Z56" s="2">
        <v>5</v>
      </c>
      <c r="AA56" s="2">
        <v>1</v>
      </c>
      <c r="AC56" s="3">
        <f t="shared" si="0"/>
        <v>0.60216780409474102</v>
      </c>
      <c r="AD56" s="2">
        <f t="shared" si="1"/>
        <v>0</v>
      </c>
      <c r="AE56" s="2">
        <f t="shared" si="2"/>
        <v>0</v>
      </c>
      <c r="AF56" s="2">
        <f t="shared" si="3"/>
        <v>0</v>
      </c>
      <c r="AG56" s="2">
        <f t="shared" si="4"/>
        <v>0</v>
      </c>
      <c r="AH56" s="3">
        <f t="shared" si="5"/>
        <v>0.16358580075249468</v>
      </c>
      <c r="AI56" s="2">
        <f t="shared" si="6"/>
        <v>0</v>
      </c>
      <c r="AJ56" s="2">
        <f t="shared" si="7"/>
        <v>0</v>
      </c>
      <c r="AK56" s="2">
        <f t="shared" si="8"/>
        <v>6.3967248768630455E-2</v>
      </c>
      <c r="AL56" s="2">
        <f t="shared" si="9"/>
        <v>0</v>
      </c>
      <c r="AM56" s="2">
        <f t="shared" si="10"/>
        <v>8.4479437704862645E-3</v>
      </c>
      <c r="AN56" s="2">
        <f t="shared" si="11"/>
        <v>9.5711181937385738E-3</v>
      </c>
      <c r="AO56" s="2">
        <f t="shared" si="12"/>
        <v>0</v>
      </c>
      <c r="AP56" s="2">
        <f t="shared" si="13"/>
        <v>0</v>
      </c>
      <c r="AQ56" s="2">
        <f t="shared" si="14"/>
        <v>0</v>
      </c>
      <c r="AR56" s="3">
        <f t="shared" si="15"/>
        <v>5.3056477559232249E-2</v>
      </c>
      <c r="AS56" s="2">
        <f t="shared" si="16"/>
        <v>2.4854847689493357E-3</v>
      </c>
      <c r="AT56" s="3">
        <f t="shared" si="17"/>
        <v>5.6150886297410559E-2</v>
      </c>
      <c r="AU56" s="2">
        <f t="shared" si="18"/>
        <v>3.5337874250174484E-2</v>
      </c>
      <c r="AV56" s="2">
        <f t="shared" si="19"/>
        <v>4.4850289732871673E-3</v>
      </c>
      <c r="AW56" s="2">
        <f t="shared" si="20"/>
        <v>0</v>
      </c>
      <c r="AX56" s="2">
        <f t="shared" si="21"/>
        <v>1.6974470396523628E-2</v>
      </c>
      <c r="AY56" s="2">
        <f t="shared" si="22"/>
        <v>1.7218181415678876E-2</v>
      </c>
      <c r="AZ56" s="2">
        <f t="shared" si="23"/>
        <v>1.5483375499725944E-2</v>
      </c>
      <c r="BA56" s="2">
        <f t="shared" si="24"/>
        <v>1.1537884644229328E-2</v>
      </c>
      <c r="BC56" s="2">
        <f t="shared" si="25"/>
        <v>4.241878317541211E-2</v>
      </c>
      <c r="BD56" s="2">
        <f t="shared" si="26"/>
        <v>0.11947179729975929</v>
      </c>
      <c r="BF56" s="6">
        <f t="shared" si="27"/>
        <v>4.1297186892845508</v>
      </c>
      <c r="BG56" s="2">
        <f t="shared" si="28"/>
        <v>20.416846639672833</v>
      </c>
      <c r="BK56" s="2">
        <f t="shared" si="29"/>
        <v>0</v>
      </c>
      <c r="BL56" s="2">
        <f t="shared" si="30"/>
        <v>1.7218181415678876E-2</v>
      </c>
      <c r="BM56" s="2">
        <f t="shared" si="31"/>
        <v>1.7218181415678876E-2</v>
      </c>
      <c r="BO56" s="6">
        <f t="shared" si="32"/>
        <v>4.3045453539197184E-2</v>
      </c>
      <c r="BP56" s="2">
        <f t="shared" si="33"/>
        <v>-2.5827272123518312E-2</v>
      </c>
    </row>
    <row r="57" spans="1:68">
      <c r="A57" s="2" t="s">
        <v>90</v>
      </c>
      <c r="C57" s="2">
        <v>3</v>
      </c>
      <c r="D57" s="2">
        <v>1</v>
      </c>
      <c r="E57" s="2">
        <v>2</v>
      </c>
      <c r="F57" s="2">
        <v>0</v>
      </c>
      <c r="G57" s="2">
        <v>1</v>
      </c>
      <c r="H57" s="2">
        <v>6</v>
      </c>
      <c r="I57" s="2">
        <v>24</v>
      </c>
      <c r="J57" s="2">
        <v>116</v>
      </c>
      <c r="K57" s="2">
        <v>31</v>
      </c>
      <c r="L57" s="2">
        <v>5</v>
      </c>
      <c r="M57" s="2">
        <v>51</v>
      </c>
      <c r="N57" s="2">
        <v>141</v>
      </c>
      <c r="O57" s="2">
        <v>61</v>
      </c>
      <c r="P57" s="2">
        <v>9</v>
      </c>
      <c r="Q57" s="2">
        <v>21</v>
      </c>
      <c r="R57" s="2">
        <v>583</v>
      </c>
      <c r="S57" s="2">
        <v>63</v>
      </c>
      <c r="T57" s="2">
        <v>645</v>
      </c>
      <c r="U57" s="2">
        <v>33</v>
      </c>
      <c r="V57" s="2">
        <v>67</v>
      </c>
      <c r="W57" s="2">
        <v>0</v>
      </c>
      <c r="X57" s="2">
        <v>57</v>
      </c>
      <c r="Y57" s="2">
        <v>202</v>
      </c>
      <c r="Z57" s="2">
        <v>127</v>
      </c>
      <c r="AA57" s="2">
        <v>42</v>
      </c>
      <c r="AC57" s="2">
        <f t="shared" si="0"/>
        <v>0.60216780409474102</v>
      </c>
      <c r="AD57" s="2">
        <f t="shared" si="1"/>
        <v>4.1430169449393046E-2</v>
      </c>
      <c r="AE57" s="2">
        <f t="shared" si="2"/>
        <v>0.49925112331502747</v>
      </c>
      <c r="AF57" s="2">
        <f t="shared" si="3"/>
        <v>0</v>
      </c>
      <c r="AG57" s="2">
        <f t="shared" si="4"/>
        <v>0.13203063110641669</v>
      </c>
      <c r="AH57" s="2">
        <f t="shared" si="5"/>
        <v>0.32717160150498936</v>
      </c>
      <c r="AI57" s="2">
        <f t="shared" si="6"/>
        <v>2.1278482134941039</v>
      </c>
      <c r="AJ57" s="2">
        <f t="shared" si="7"/>
        <v>3.0577815267819486</v>
      </c>
      <c r="AK57" s="2">
        <f t="shared" si="8"/>
        <v>1.9829847118275443</v>
      </c>
      <c r="AL57" s="2">
        <f t="shared" si="9"/>
        <v>0.5109339873288371</v>
      </c>
      <c r="AM57" s="2">
        <f t="shared" si="10"/>
        <v>0.43084513229479943</v>
      </c>
      <c r="AN57" s="2">
        <f t="shared" si="11"/>
        <v>1.3495276653171391</v>
      </c>
      <c r="AO57" s="2">
        <f t="shared" si="12"/>
        <v>1.4229728468787908</v>
      </c>
      <c r="AP57" s="2">
        <f t="shared" si="13"/>
        <v>0.26403802147509242</v>
      </c>
      <c r="AQ57" s="2">
        <f t="shared" si="14"/>
        <v>0.38524334537983157</v>
      </c>
      <c r="AR57" s="2">
        <f t="shared" si="15"/>
        <v>1.2372770566812961</v>
      </c>
      <c r="AS57" s="2">
        <f t="shared" si="16"/>
        <v>0.15658554044380815</v>
      </c>
      <c r="AT57" s="2">
        <f t="shared" si="17"/>
        <v>0.63539160810227735</v>
      </c>
      <c r="AU57" s="2">
        <f t="shared" si="18"/>
        <v>0.29153746256393948</v>
      </c>
      <c r="AV57" s="2">
        <f t="shared" si="19"/>
        <v>0.30049694121024023</v>
      </c>
      <c r="AW57" s="2">
        <f t="shared" si="20"/>
        <v>0</v>
      </c>
      <c r="AX57" s="2">
        <f t="shared" si="21"/>
        <v>0.48377240630092339</v>
      </c>
      <c r="AY57" s="2">
        <f t="shared" si="22"/>
        <v>0.49686752085244756</v>
      </c>
      <c r="AZ57" s="2">
        <f t="shared" si="23"/>
        <v>0.39327773769303898</v>
      </c>
      <c r="BA57" s="2">
        <f t="shared" si="24"/>
        <v>0.48459115505763173</v>
      </c>
      <c r="BC57" s="2">
        <f t="shared" si="25"/>
        <v>0.70456096836617033</v>
      </c>
      <c r="BD57" s="2">
        <f t="shared" si="26"/>
        <v>0.73901479441779083</v>
      </c>
      <c r="BF57" s="6">
        <f t="shared" si="27"/>
        <v>1.6891947936931677</v>
      </c>
      <c r="BG57" s="2">
        <f t="shared" si="28"/>
        <v>3.0336389446480805</v>
      </c>
      <c r="BK57" s="2">
        <f t="shared" si="29"/>
        <v>0.29153746256393948</v>
      </c>
      <c r="BL57" s="2">
        <f t="shared" si="30"/>
        <v>0.63539160810227735</v>
      </c>
      <c r="BM57" s="2">
        <f t="shared" si="31"/>
        <v>0.34385414553833787</v>
      </c>
      <c r="BO57" s="2">
        <f t="shared" si="32"/>
        <v>1.151172826409784</v>
      </c>
      <c r="BP57" s="2">
        <f t="shared" si="33"/>
        <v>-0.22424375574356731</v>
      </c>
    </row>
    <row r="58" spans="1:68">
      <c r="A58" s="2" t="s">
        <v>91</v>
      </c>
      <c r="C58" s="2">
        <v>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C58" s="3">
        <f t="shared" si="0"/>
        <v>0.60216780409474102</v>
      </c>
      <c r="AD58" s="2">
        <f t="shared" si="1"/>
        <v>0</v>
      </c>
      <c r="AE58" s="2">
        <f t="shared" si="2"/>
        <v>0</v>
      </c>
      <c r="AF58" s="2">
        <f t="shared" si="3"/>
        <v>0</v>
      </c>
      <c r="AG58" s="2">
        <f t="shared" si="4"/>
        <v>0</v>
      </c>
      <c r="AH58" s="2">
        <f t="shared" si="5"/>
        <v>0</v>
      </c>
      <c r="AI58" s="2">
        <f t="shared" si="6"/>
        <v>0</v>
      </c>
      <c r="AJ58" s="2">
        <f t="shared" si="7"/>
        <v>0</v>
      </c>
      <c r="AK58" s="2">
        <f t="shared" si="8"/>
        <v>0</v>
      </c>
      <c r="AL58" s="2">
        <f t="shared" si="9"/>
        <v>0</v>
      </c>
      <c r="AM58" s="2">
        <f t="shared" si="10"/>
        <v>0</v>
      </c>
      <c r="AN58" s="2">
        <f t="shared" si="11"/>
        <v>0</v>
      </c>
      <c r="AO58" s="2">
        <f t="shared" si="12"/>
        <v>0</v>
      </c>
      <c r="AP58" s="3">
        <f t="shared" si="13"/>
        <v>2.9337557941676935E-2</v>
      </c>
      <c r="AQ58" s="2">
        <f t="shared" si="14"/>
        <v>0</v>
      </c>
      <c r="AR58" s="2">
        <f t="shared" si="15"/>
        <v>0</v>
      </c>
      <c r="AS58" s="2">
        <f t="shared" si="16"/>
        <v>0</v>
      </c>
      <c r="AT58" s="2">
        <f t="shared" si="17"/>
        <v>0</v>
      </c>
      <c r="AU58" s="2">
        <f t="shared" si="18"/>
        <v>0</v>
      </c>
      <c r="AV58" s="2">
        <f t="shared" si="19"/>
        <v>0</v>
      </c>
      <c r="AW58" s="2">
        <f t="shared" si="20"/>
        <v>0</v>
      </c>
      <c r="AX58" s="2">
        <f t="shared" si="21"/>
        <v>0</v>
      </c>
      <c r="AY58" s="2">
        <f t="shared" si="22"/>
        <v>0</v>
      </c>
      <c r="AZ58" s="2">
        <f t="shared" si="23"/>
        <v>0</v>
      </c>
      <c r="BA58" s="2">
        <f t="shared" si="24"/>
        <v>0</v>
      </c>
      <c r="BC58" s="2">
        <f t="shared" si="25"/>
        <v>2.5260214481456718E-2</v>
      </c>
      <c r="BD58" s="2">
        <f t="shared" si="26"/>
        <v>0.11790077110910409</v>
      </c>
      <c r="BF58" s="6">
        <f t="shared" si="27"/>
        <v>4.6772399706479462</v>
      </c>
      <c r="BG58" s="2">
        <f t="shared" si="28"/>
        <v>24.865618424685906</v>
      </c>
      <c r="BK58" s="2">
        <f t="shared" si="29"/>
        <v>0</v>
      </c>
      <c r="BL58" s="2">
        <f t="shared" si="30"/>
        <v>0</v>
      </c>
      <c r="BM58" s="2">
        <f t="shared" si="31"/>
        <v>0</v>
      </c>
      <c r="BO58" s="6">
        <f t="shared" si="32"/>
        <v>0</v>
      </c>
      <c r="BP58" s="2">
        <f t="shared" si="33"/>
        <v>0</v>
      </c>
    </row>
    <row r="59" spans="1:68">
      <c r="A59" s="2" t="s">
        <v>92</v>
      </c>
      <c r="C59" s="2">
        <v>3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</v>
      </c>
      <c r="M59" s="2">
        <v>0</v>
      </c>
      <c r="N59" s="2">
        <v>0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C59" s="3">
        <f t="shared" si="0"/>
        <v>0.60216780409474102</v>
      </c>
      <c r="AD59" s="2">
        <f t="shared" si="1"/>
        <v>0</v>
      </c>
      <c r="AE59" s="2">
        <f t="shared" si="2"/>
        <v>0</v>
      </c>
      <c r="AF59" s="2">
        <f t="shared" si="3"/>
        <v>0</v>
      </c>
      <c r="AG59" s="2">
        <f t="shared" si="4"/>
        <v>0</v>
      </c>
      <c r="AH59" s="2">
        <f t="shared" si="5"/>
        <v>0</v>
      </c>
      <c r="AI59" s="2">
        <f t="shared" si="6"/>
        <v>0</v>
      </c>
      <c r="AJ59" s="2">
        <f t="shared" si="7"/>
        <v>0</v>
      </c>
      <c r="AK59" s="2">
        <f t="shared" si="8"/>
        <v>0</v>
      </c>
      <c r="AL59" s="3">
        <f t="shared" si="9"/>
        <v>0.20437359493153484</v>
      </c>
      <c r="AM59" s="2">
        <f t="shared" si="10"/>
        <v>0</v>
      </c>
      <c r="AN59" s="2">
        <f t="shared" si="11"/>
        <v>0</v>
      </c>
      <c r="AO59" s="2">
        <f t="shared" si="12"/>
        <v>0</v>
      </c>
      <c r="AP59" s="3">
        <f t="shared" si="13"/>
        <v>2.9337557941676935E-2</v>
      </c>
      <c r="AQ59" s="2">
        <f t="shared" si="14"/>
        <v>0</v>
      </c>
      <c r="AR59" s="2">
        <f t="shared" si="15"/>
        <v>0</v>
      </c>
      <c r="AS59" s="2">
        <f t="shared" si="16"/>
        <v>0</v>
      </c>
      <c r="AT59" s="2">
        <f t="shared" si="17"/>
        <v>0</v>
      </c>
      <c r="AU59" s="2">
        <f t="shared" si="18"/>
        <v>0</v>
      </c>
      <c r="AV59" s="2">
        <f t="shared" si="19"/>
        <v>0</v>
      </c>
      <c r="AW59" s="2">
        <f t="shared" si="20"/>
        <v>0</v>
      </c>
      <c r="AX59" s="2">
        <f t="shared" si="21"/>
        <v>0</v>
      </c>
      <c r="AY59" s="2">
        <f t="shared" si="22"/>
        <v>0</v>
      </c>
      <c r="AZ59" s="2">
        <f t="shared" si="23"/>
        <v>0</v>
      </c>
      <c r="BA59" s="2">
        <f t="shared" si="24"/>
        <v>0</v>
      </c>
      <c r="BC59" s="2">
        <f t="shared" si="25"/>
        <v>3.3435158278718111E-2</v>
      </c>
      <c r="BD59" s="2">
        <f t="shared" si="26"/>
        <v>0.12284747904152195</v>
      </c>
      <c r="BF59" s="6">
        <f t="shared" si="27"/>
        <v>4.0590647530892099</v>
      </c>
      <c r="BG59" s="2">
        <f t="shared" si="28"/>
        <v>19.435950489753402</v>
      </c>
      <c r="BK59" s="2">
        <f t="shared" si="29"/>
        <v>0</v>
      </c>
      <c r="BL59" s="2">
        <f t="shared" si="30"/>
        <v>0</v>
      </c>
      <c r="BM59" s="2">
        <f t="shared" si="31"/>
        <v>0</v>
      </c>
      <c r="BO59" s="6">
        <f t="shared" si="32"/>
        <v>0</v>
      </c>
      <c r="BP59" s="2">
        <f t="shared" si="33"/>
        <v>0</v>
      </c>
    </row>
    <row r="60" spans="1:68">
      <c r="A60" s="2" t="s">
        <v>93</v>
      </c>
      <c r="C60" s="2">
        <v>3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C60" s="2">
        <f t="shared" si="0"/>
        <v>0.60216780409474102</v>
      </c>
      <c r="AD60" s="2">
        <f t="shared" si="1"/>
        <v>0</v>
      </c>
      <c r="AE60" s="2">
        <f t="shared" si="2"/>
        <v>0</v>
      </c>
      <c r="AF60" s="2">
        <f t="shared" si="3"/>
        <v>0</v>
      </c>
      <c r="AG60" s="2">
        <f t="shared" si="4"/>
        <v>0</v>
      </c>
      <c r="AH60" s="2">
        <f t="shared" si="5"/>
        <v>0</v>
      </c>
      <c r="AI60" s="2">
        <f t="shared" si="6"/>
        <v>0</v>
      </c>
      <c r="AJ60" s="2">
        <f t="shared" si="7"/>
        <v>0</v>
      </c>
      <c r="AK60" s="2">
        <f t="shared" si="8"/>
        <v>0</v>
      </c>
      <c r="AL60" s="2">
        <f t="shared" si="9"/>
        <v>0</v>
      </c>
      <c r="AM60" s="2">
        <f t="shared" si="10"/>
        <v>0</v>
      </c>
      <c r="AN60" s="2">
        <f t="shared" si="11"/>
        <v>0</v>
      </c>
      <c r="AO60" s="2">
        <f t="shared" si="12"/>
        <v>0</v>
      </c>
      <c r="AP60" s="2">
        <f t="shared" si="13"/>
        <v>0</v>
      </c>
      <c r="AQ60" s="2">
        <f t="shared" si="14"/>
        <v>0</v>
      </c>
      <c r="AR60" s="2">
        <f t="shared" si="15"/>
        <v>0</v>
      </c>
      <c r="AS60" s="2">
        <f t="shared" si="16"/>
        <v>0</v>
      </c>
      <c r="AT60" s="2">
        <f t="shared" si="17"/>
        <v>0</v>
      </c>
      <c r="AU60" s="2">
        <f t="shared" si="18"/>
        <v>0</v>
      </c>
      <c r="AV60" s="2">
        <f t="shared" si="19"/>
        <v>0</v>
      </c>
      <c r="AW60" s="2">
        <f t="shared" si="20"/>
        <v>0</v>
      </c>
      <c r="AX60" s="2">
        <f t="shared" si="21"/>
        <v>0</v>
      </c>
      <c r="AY60" s="2">
        <f t="shared" si="22"/>
        <v>0</v>
      </c>
      <c r="AZ60" s="2">
        <f t="shared" si="23"/>
        <v>0</v>
      </c>
      <c r="BA60" s="2">
        <f t="shared" si="24"/>
        <v>0</v>
      </c>
      <c r="BC60" s="2">
        <f t="shared" si="25"/>
        <v>2.4086712163789641E-2</v>
      </c>
      <c r="BD60" s="2">
        <f t="shared" si="26"/>
        <v>0.11800030876514707</v>
      </c>
      <c r="BF60" s="2">
        <f t="shared" si="27"/>
        <v>4.6948553403344286</v>
      </c>
      <c r="BG60" s="2">
        <f t="shared" si="28"/>
        <v>25.000000000000142</v>
      </c>
      <c r="BK60" s="2">
        <f t="shared" si="29"/>
        <v>0</v>
      </c>
      <c r="BL60" s="2">
        <f t="shared" si="30"/>
        <v>0</v>
      </c>
      <c r="BM60" s="2">
        <f t="shared" si="31"/>
        <v>0</v>
      </c>
      <c r="BO60" s="2">
        <f t="shared" si="32"/>
        <v>0</v>
      </c>
      <c r="BP60" s="2">
        <f t="shared" si="33"/>
        <v>0</v>
      </c>
    </row>
    <row r="61" spans="1:68">
      <c r="A61" s="2" t="s">
        <v>94</v>
      </c>
      <c r="C61" s="2">
        <v>3</v>
      </c>
      <c r="D61" s="2">
        <v>9</v>
      </c>
      <c r="E61" s="2">
        <v>1</v>
      </c>
      <c r="F61" s="2">
        <v>7</v>
      </c>
      <c r="G61" s="2">
        <v>8</v>
      </c>
      <c r="H61" s="2">
        <v>21</v>
      </c>
      <c r="I61" s="2">
        <v>8</v>
      </c>
      <c r="J61" s="2">
        <v>33</v>
      </c>
      <c r="K61" s="2">
        <v>14</v>
      </c>
      <c r="L61" s="2">
        <v>9</v>
      </c>
      <c r="M61" s="2">
        <v>205</v>
      </c>
      <c r="N61" s="2">
        <v>99</v>
      </c>
      <c r="O61" s="2">
        <v>33</v>
      </c>
      <c r="P61" s="2">
        <v>119</v>
      </c>
      <c r="Q61" s="2">
        <v>68</v>
      </c>
      <c r="R61" s="2">
        <v>89</v>
      </c>
      <c r="S61" s="2">
        <v>113</v>
      </c>
      <c r="T61" s="2">
        <v>108</v>
      </c>
      <c r="U61" s="2">
        <v>12</v>
      </c>
      <c r="V61" s="2">
        <v>57</v>
      </c>
      <c r="W61" s="2">
        <v>3</v>
      </c>
      <c r="X61" s="2">
        <v>32</v>
      </c>
      <c r="Y61" s="2">
        <v>67</v>
      </c>
      <c r="Z61" s="2">
        <v>88</v>
      </c>
      <c r="AA61" s="2">
        <v>157</v>
      </c>
      <c r="AC61" s="2">
        <f t="shared" si="0"/>
        <v>0.60216780409474102</v>
      </c>
      <c r="AD61" s="2">
        <f t="shared" si="1"/>
        <v>0.37287152504453741</v>
      </c>
      <c r="AE61" s="2">
        <f t="shared" si="2"/>
        <v>0.24962556165751373</v>
      </c>
      <c r="AF61" s="2">
        <f t="shared" si="3"/>
        <v>1.9965772960638906</v>
      </c>
      <c r="AG61" s="2">
        <f t="shared" si="4"/>
        <v>1.0562450488513335</v>
      </c>
      <c r="AH61" s="2">
        <f t="shared" si="5"/>
        <v>1.1451006052674628</v>
      </c>
      <c r="AI61" s="2">
        <f t="shared" si="6"/>
        <v>0.70928273783136808</v>
      </c>
      <c r="AJ61" s="2">
        <f t="shared" si="7"/>
        <v>0.869886123998313</v>
      </c>
      <c r="AK61" s="2">
        <f t="shared" si="8"/>
        <v>0.89554148276082646</v>
      </c>
      <c r="AL61" s="2">
        <f t="shared" si="9"/>
        <v>0.91968117719190678</v>
      </c>
      <c r="AM61" s="2">
        <f t="shared" si="10"/>
        <v>1.731828472949684</v>
      </c>
      <c r="AN61" s="2">
        <f t="shared" si="11"/>
        <v>0.94754070118011891</v>
      </c>
      <c r="AO61" s="2">
        <f t="shared" si="12"/>
        <v>0.76980498273770648</v>
      </c>
      <c r="AP61" s="2">
        <f t="shared" si="13"/>
        <v>3.491169395059555</v>
      </c>
      <c r="AQ61" s="2">
        <f t="shared" si="14"/>
        <v>1.2474546421823118</v>
      </c>
      <c r="AR61" s="2">
        <f t="shared" si="15"/>
        <v>0.18888106011086681</v>
      </c>
      <c r="AS61" s="2">
        <f t="shared" si="16"/>
        <v>0.28085977889127495</v>
      </c>
      <c r="AT61" s="2">
        <f t="shared" si="17"/>
        <v>0.10639115298456737</v>
      </c>
      <c r="AU61" s="2">
        <f t="shared" si="18"/>
        <v>0.10601362275052344</v>
      </c>
      <c r="AV61" s="2">
        <f t="shared" si="19"/>
        <v>0.25564665147736854</v>
      </c>
      <c r="AW61" s="2">
        <f t="shared" si="20"/>
        <v>0.39614419648752147</v>
      </c>
      <c r="AX61" s="2">
        <f t="shared" si="21"/>
        <v>0.27159152634437805</v>
      </c>
      <c r="AY61" s="2">
        <f t="shared" si="22"/>
        <v>0.16480259355006924</v>
      </c>
      <c r="AZ61" s="2">
        <f t="shared" si="23"/>
        <v>0.2725074087951766</v>
      </c>
      <c r="BA61" s="2">
        <f t="shared" si="24"/>
        <v>1.8114478891440042</v>
      </c>
      <c r="BC61" s="2">
        <f t="shared" si="25"/>
        <v>0.83436253749628109</v>
      </c>
      <c r="BD61" s="2">
        <f t="shared" si="26"/>
        <v>0.76238441461328044</v>
      </c>
      <c r="BF61" s="2">
        <f t="shared" si="27"/>
        <v>1.7724569441733879</v>
      </c>
      <c r="BG61" s="2">
        <f t="shared" si="28"/>
        <v>4.5858943610651721</v>
      </c>
      <c r="BK61" s="2">
        <f t="shared" si="29"/>
        <v>0.27159152634437805</v>
      </c>
      <c r="BL61" s="2">
        <f t="shared" si="30"/>
        <v>1.0562450488513335</v>
      </c>
      <c r="BM61" s="2">
        <f t="shared" si="31"/>
        <v>0.78465352250695553</v>
      </c>
      <c r="BO61" s="2">
        <f t="shared" si="32"/>
        <v>2.2332253326117666</v>
      </c>
      <c r="BP61" s="2">
        <f t="shared" si="33"/>
        <v>-0.90538875741605529</v>
      </c>
    </row>
    <row r="62" spans="1:68">
      <c r="A62" s="2" t="s">
        <v>95</v>
      </c>
      <c r="C62" s="2">
        <v>3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2</v>
      </c>
      <c r="K62" s="2">
        <v>1</v>
      </c>
      <c r="L62" s="2">
        <v>1</v>
      </c>
      <c r="M62" s="2">
        <v>2</v>
      </c>
      <c r="N62" s="2">
        <v>0</v>
      </c>
      <c r="O62" s="2">
        <v>0</v>
      </c>
      <c r="P62" s="2">
        <v>4</v>
      </c>
      <c r="Q62" s="2">
        <v>1</v>
      </c>
      <c r="R62" s="2">
        <v>3</v>
      </c>
      <c r="S62" s="2">
        <v>3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1</v>
      </c>
      <c r="Z62" s="2">
        <v>0</v>
      </c>
      <c r="AA62" s="2">
        <v>0</v>
      </c>
      <c r="AC62" s="3">
        <f t="shared" si="0"/>
        <v>0.60216780409474102</v>
      </c>
      <c r="AD62" s="2">
        <f t="shared" si="1"/>
        <v>0</v>
      </c>
      <c r="AE62" s="2">
        <f t="shared" si="2"/>
        <v>0</v>
      </c>
      <c r="AF62" s="2">
        <f t="shared" si="3"/>
        <v>0</v>
      </c>
      <c r="AG62" s="2">
        <f t="shared" si="4"/>
        <v>0</v>
      </c>
      <c r="AH62" s="2">
        <f t="shared" si="5"/>
        <v>0</v>
      </c>
      <c r="AI62" s="2">
        <f t="shared" si="6"/>
        <v>0</v>
      </c>
      <c r="AJ62" s="3">
        <f t="shared" si="7"/>
        <v>5.2720371151412905E-2</v>
      </c>
      <c r="AK62" s="3">
        <f t="shared" si="8"/>
        <v>6.3967248768630455E-2</v>
      </c>
      <c r="AL62" s="3">
        <f t="shared" si="9"/>
        <v>0.10218679746576742</v>
      </c>
      <c r="AM62" s="2">
        <f t="shared" si="10"/>
        <v>1.6895887540972529E-2</v>
      </c>
      <c r="AN62" s="2">
        <f t="shared" si="11"/>
        <v>0</v>
      </c>
      <c r="AO62" s="2">
        <f t="shared" si="12"/>
        <v>0</v>
      </c>
      <c r="AP62" s="3">
        <f t="shared" si="13"/>
        <v>0.11735023176670774</v>
      </c>
      <c r="AQ62" s="2">
        <f t="shared" si="14"/>
        <v>1.834492120856341E-2</v>
      </c>
      <c r="AR62" s="2">
        <f t="shared" si="15"/>
        <v>6.3667773071078701E-3</v>
      </c>
      <c r="AS62" s="2">
        <f t="shared" si="16"/>
        <v>7.4564543068480075E-3</v>
      </c>
      <c r="AT62" s="2">
        <f t="shared" si="17"/>
        <v>9.8510326837562378E-4</v>
      </c>
      <c r="AU62" s="2">
        <f t="shared" si="18"/>
        <v>0</v>
      </c>
      <c r="AV62" s="2">
        <f t="shared" si="19"/>
        <v>0</v>
      </c>
      <c r="AW62" s="2">
        <f t="shared" si="20"/>
        <v>0</v>
      </c>
      <c r="AX62" s="2">
        <f t="shared" si="21"/>
        <v>0</v>
      </c>
      <c r="AY62" s="2">
        <f t="shared" si="22"/>
        <v>2.4597402022398392E-3</v>
      </c>
      <c r="AZ62" s="2">
        <f t="shared" si="23"/>
        <v>0</v>
      </c>
      <c r="BA62" s="2">
        <f t="shared" si="24"/>
        <v>0</v>
      </c>
      <c r="BC62" s="2">
        <f t="shared" si="25"/>
        <v>3.9636053483254677E-2</v>
      </c>
      <c r="BD62" s="2">
        <f t="shared" si="26"/>
        <v>0.11918729349739308</v>
      </c>
      <c r="BF62" s="6">
        <f t="shared" si="27"/>
        <v>4.1973651868903836</v>
      </c>
      <c r="BG62" s="2">
        <f t="shared" si="28"/>
        <v>21.085104042434054</v>
      </c>
      <c r="BK62" s="2">
        <f t="shared" si="29"/>
        <v>0</v>
      </c>
      <c r="BL62" s="2">
        <f t="shared" si="30"/>
        <v>1.6895887540972529E-2</v>
      </c>
      <c r="BM62" s="2">
        <f t="shared" si="31"/>
        <v>1.6895887540972529E-2</v>
      </c>
      <c r="BO62" s="6">
        <f t="shared" si="32"/>
        <v>4.2239718852431322E-2</v>
      </c>
      <c r="BP62" s="2">
        <f t="shared" si="33"/>
        <v>-2.5343831311458793E-2</v>
      </c>
    </row>
    <row r="63" spans="1:68">
      <c r="A63" s="2" t="s">
        <v>96</v>
      </c>
      <c r="C63" s="2">
        <v>3</v>
      </c>
      <c r="D63" s="2">
        <v>0</v>
      </c>
      <c r="E63" s="2">
        <v>0</v>
      </c>
      <c r="F63" s="2">
        <v>0</v>
      </c>
      <c r="G63" s="2">
        <v>2</v>
      </c>
      <c r="H63" s="2">
        <v>5</v>
      </c>
      <c r="I63" s="2">
        <v>4</v>
      </c>
      <c r="J63" s="2">
        <v>6</v>
      </c>
      <c r="K63" s="2">
        <v>0</v>
      </c>
      <c r="L63" s="2">
        <v>1</v>
      </c>
      <c r="M63" s="2">
        <v>11</v>
      </c>
      <c r="N63" s="2">
        <v>16</v>
      </c>
      <c r="O63" s="2">
        <v>1</v>
      </c>
      <c r="P63" s="2">
        <v>0</v>
      </c>
      <c r="Q63" s="2">
        <v>3</v>
      </c>
      <c r="R63" s="2">
        <v>1</v>
      </c>
      <c r="S63" s="2">
        <v>0</v>
      </c>
      <c r="T63" s="2">
        <v>3</v>
      </c>
      <c r="U63" s="2">
        <v>0</v>
      </c>
      <c r="V63" s="2">
        <v>0</v>
      </c>
      <c r="W63" s="2">
        <v>0</v>
      </c>
      <c r="X63" s="2">
        <v>0</v>
      </c>
      <c r="Y63" s="2">
        <v>2</v>
      </c>
      <c r="Z63" s="2">
        <v>0</v>
      </c>
      <c r="AA63" s="2">
        <v>0</v>
      </c>
      <c r="AC63" s="3">
        <f t="shared" si="0"/>
        <v>0.60216780409474102</v>
      </c>
      <c r="AD63" s="2">
        <f t="shared" si="1"/>
        <v>0</v>
      </c>
      <c r="AE63" s="2">
        <f t="shared" si="2"/>
        <v>0</v>
      </c>
      <c r="AF63" s="2">
        <f t="shared" si="3"/>
        <v>0</v>
      </c>
      <c r="AG63" s="3">
        <f t="shared" si="4"/>
        <v>0.26406126221283338</v>
      </c>
      <c r="AH63" s="3">
        <f t="shared" si="5"/>
        <v>0.2726430012541578</v>
      </c>
      <c r="AI63" s="3">
        <f t="shared" si="6"/>
        <v>0.35464136891568404</v>
      </c>
      <c r="AJ63" s="2">
        <f t="shared" si="7"/>
        <v>0.15816111345423872</v>
      </c>
      <c r="AK63" s="2">
        <f t="shared" si="8"/>
        <v>0</v>
      </c>
      <c r="AL63" s="2">
        <f t="shared" si="9"/>
        <v>0.10218679746576742</v>
      </c>
      <c r="AM63" s="2">
        <f t="shared" si="10"/>
        <v>9.2927381475348902E-2</v>
      </c>
      <c r="AN63" s="2">
        <f t="shared" si="11"/>
        <v>0.15313789109981718</v>
      </c>
      <c r="AO63" s="2">
        <f t="shared" si="12"/>
        <v>2.3327423719324437E-2</v>
      </c>
      <c r="AP63" s="2">
        <f t="shared" si="13"/>
        <v>0</v>
      </c>
      <c r="AQ63" s="2">
        <f t="shared" si="14"/>
        <v>5.5034763625690229E-2</v>
      </c>
      <c r="AR63" s="2">
        <f t="shared" si="15"/>
        <v>2.1222591023692902E-3</v>
      </c>
      <c r="AS63" s="2">
        <f t="shared" si="16"/>
        <v>0</v>
      </c>
      <c r="AT63" s="2">
        <f t="shared" si="17"/>
        <v>2.9553098051268716E-3</v>
      </c>
      <c r="AU63" s="2">
        <f t="shared" si="18"/>
        <v>0</v>
      </c>
      <c r="AV63" s="2">
        <f t="shared" si="19"/>
        <v>0</v>
      </c>
      <c r="AW63" s="2">
        <f t="shared" si="20"/>
        <v>0</v>
      </c>
      <c r="AX63" s="2">
        <f t="shared" si="21"/>
        <v>0</v>
      </c>
      <c r="AY63" s="2">
        <f t="shared" si="22"/>
        <v>4.9194804044796784E-3</v>
      </c>
      <c r="AZ63" s="2">
        <f t="shared" si="23"/>
        <v>0</v>
      </c>
      <c r="BA63" s="2">
        <f t="shared" si="24"/>
        <v>0</v>
      </c>
      <c r="BC63" s="2">
        <f t="shared" si="25"/>
        <v>8.3531434265183169E-2</v>
      </c>
      <c r="BD63" s="2">
        <f t="shared" si="26"/>
        <v>0.14548619628606477</v>
      </c>
      <c r="BF63" s="6">
        <f t="shared" si="27"/>
        <v>2.1309985741370774</v>
      </c>
      <c r="BG63" s="2">
        <f t="shared" si="28"/>
        <v>5.4894609051839769</v>
      </c>
      <c r="BK63" s="2">
        <f t="shared" si="29"/>
        <v>0</v>
      </c>
      <c r="BL63" s="2">
        <f t="shared" si="30"/>
        <v>0.10218679746576742</v>
      </c>
      <c r="BM63" s="2">
        <f t="shared" si="31"/>
        <v>0.10218679746576742</v>
      </c>
      <c r="BO63" s="6">
        <f t="shared" si="32"/>
        <v>0.25546699366441855</v>
      </c>
      <c r="BP63" s="2">
        <f t="shared" si="33"/>
        <v>-0.15328019619865113</v>
      </c>
    </row>
    <row r="64" spans="1:68">
      <c r="A64" s="2" t="s">
        <v>97</v>
      </c>
      <c r="C64" s="2">
        <v>3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1</v>
      </c>
      <c r="L64" s="2">
        <v>1</v>
      </c>
      <c r="M64" s="2">
        <v>3</v>
      </c>
      <c r="N64" s="2">
        <v>2</v>
      </c>
      <c r="O64" s="2">
        <v>0</v>
      </c>
      <c r="P64" s="2">
        <v>0</v>
      </c>
      <c r="Q64" s="2">
        <v>3</v>
      </c>
      <c r="R64" s="2">
        <v>13</v>
      </c>
      <c r="S64" s="2">
        <v>1</v>
      </c>
      <c r="T64" s="2">
        <v>8</v>
      </c>
      <c r="U64" s="2">
        <v>0</v>
      </c>
      <c r="V64" s="2">
        <v>2</v>
      </c>
      <c r="W64" s="2">
        <v>0</v>
      </c>
      <c r="X64" s="2">
        <v>0</v>
      </c>
      <c r="Y64" s="2">
        <v>1</v>
      </c>
      <c r="Z64" s="2">
        <v>1</v>
      </c>
      <c r="AA64" s="2">
        <v>0</v>
      </c>
      <c r="AC64" s="3">
        <f t="shared" si="0"/>
        <v>0.60216780409474102</v>
      </c>
      <c r="AD64" s="2">
        <f t="shared" si="1"/>
        <v>0</v>
      </c>
      <c r="AE64" s="2">
        <f t="shared" si="2"/>
        <v>0</v>
      </c>
      <c r="AF64" s="2">
        <f t="shared" si="3"/>
        <v>0</v>
      </c>
      <c r="AG64" s="2">
        <f t="shared" si="4"/>
        <v>0</v>
      </c>
      <c r="AH64" s="2">
        <f t="shared" si="5"/>
        <v>0</v>
      </c>
      <c r="AI64" s="2">
        <f t="shared" si="6"/>
        <v>0</v>
      </c>
      <c r="AJ64" s="2">
        <f t="shared" si="7"/>
        <v>0</v>
      </c>
      <c r="AK64" s="3">
        <f t="shared" si="8"/>
        <v>6.3967248768630455E-2</v>
      </c>
      <c r="AL64" s="2">
        <f t="shared" si="9"/>
        <v>0.10218679746576742</v>
      </c>
      <c r="AM64" s="2">
        <f t="shared" si="10"/>
        <v>2.534383131145879E-2</v>
      </c>
      <c r="AN64" s="2">
        <f t="shared" si="11"/>
        <v>1.9142236387477148E-2</v>
      </c>
      <c r="AO64" s="2">
        <f t="shared" si="12"/>
        <v>0</v>
      </c>
      <c r="AP64" s="2">
        <f t="shared" si="13"/>
        <v>0</v>
      </c>
      <c r="AQ64" s="3">
        <f t="shared" si="14"/>
        <v>5.5034763625690229E-2</v>
      </c>
      <c r="AR64" s="2">
        <f t="shared" si="15"/>
        <v>2.7589368330800772E-2</v>
      </c>
      <c r="AS64" s="2">
        <f t="shared" si="16"/>
        <v>2.4854847689493357E-3</v>
      </c>
      <c r="AT64" s="2">
        <f t="shared" si="17"/>
        <v>7.8808261470049903E-3</v>
      </c>
      <c r="AU64" s="2">
        <f t="shared" si="18"/>
        <v>0</v>
      </c>
      <c r="AV64" s="2">
        <f t="shared" si="19"/>
        <v>8.9700579465743346E-3</v>
      </c>
      <c r="AW64" s="2">
        <f t="shared" si="20"/>
        <v>0</v>
      </c>
      <c r="AX64" s="2">
        <f t="shared" si="21"/>
        <v>0</v>
      </c>
      <c r="AY64" s="2">
        <f t="shared" si="22"/>
        <v>2.4597402022398392E-3</v>
      </c>
      <c r="AZ64" s="2">
        <f t="shared" si="23"/>
        <v>3.096675099945189E-3</v>
      </c>
      <c r="BA64" s="2">
        <f t="shared" si="24"/>
        <v>0</v>
      </c>
      <c r="BC64" s="2">
        <f t="shared" si="25"/>
        <v>3.6812993365971186E-2</v>
      </c>
      <c r="BD64" s="2">
        <f t="shared" si="26"/>
        <v>0.11802088339452949</v>
      </c>
      <c r="BF64" s="6">
        <f t="shared" si="27"/>
        <v>4.384344834359732</v>
      </c>
      <c r="BG64" s="2">
        <f t="shared" si="28"/>
        <v>22.571506553675121</v>
      </c>
      <c r="BK64" s="2">
        <f t="shared" si="29"/>
        <v>0</v>
      </c>
      <c r="BL64" s="2">
        <f t="shared" si="30"/>
        <v>1.9142236387477148E-2</v>
      </c>
      <c r="BM64" s="2">
        <f t="shared" si="31"/>
        <v>1.9142236387477148E-2</v>
      </c>
      <c r="BO64" s="6">
        <f t="shared" si="32"/>
        <v>4.7855590968692865E-2</v>
      </c>
      <c r="BP64" s="2">
        <f t="shared" si="33"/>
        <v>-2.8713354581215721E-2</v>
      </c>
    </row>
    <row r="65" spans="1:68">
      <c r="A65" s="2" t="s">
        <v>98</v>
      </c>
      <c r="C65" s="2">
        <v>3</v>
      </c>
      <c r="D65" s="2">
        <v>0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4</v>
      </c>
      <c r="K65" s="2">
        <v>5</v>
      </c>
      <c r="L65" s="2">
        <v>1</v>
      </c>
      <c r="M65" s="2">
        <v>11</v>
      </c>
      <c r="N65" s="2">
        <v>17</v>
      </c>
      <c r="O65" s="2">
        <v>0</v>
      </c>
      <c r="P65" s="2">
        <v>0</v>
      </c>
      <c r="Q65" s="2">
        <v>8</v>
      </c>
      <c r="R65" s="2">
        <v>0</v>
      </c>
      <c r="S65" s="2">
        <v>3</v>
      </c>
      <c r="T65" s="2">
        <v>4</v>
      </c>
      <c r="U65" s="2">
        <v>1</v>
      </c>
      <c r="V65" s="2">
        <v>0</v>
      </c>
      <c r="W65" s="2">
        <v>1</v>
      </c>
      <c r="X65" s="2">
        <v>1</v>
      </c>
      <c r="Y65" s="2">
        <v>5</v>
      </c>
      <c r="Z65" s="2">
        <v>0</v>
      </c>
      <c r="AA65" s="2">
        <v>2</v>
      </c>
      <c r="AC65" s="3">
        <f t="shared" si="0"/>
        <v>0.60216780409474102</v>
      </c>
      <c r="AD65" s="2">
        <f t="shared" si="1"/>
        <v>0</v>
      </c>
      <c r="AE65" s="2">
        <f t="shared" si="2"/>
        <v>0</v>
      </c>
      <c r="AF65" s="2">
        <f t="shared" si="3"/>
        <v>0</v>
      </c>
      <c r="AG65" s="2">
        <f t="shared" si="4"/>
        <v>0</v>
      </c>
      <c r="AH65" s="2">
        <f t="shared" si="5"/>
        <v>5.452860025083156E-2</v>
      </c>
      <c r="AI65" s="2">
        <f t="shared" si="6"/>
        <v>0</v>
      </c>
      <c r="AJ65" s="2">
        <f t="shared" si="7"/>
        <v>0.10544074230282581</v>
      </c>
      <c r="AK65" s="3">
        <f t="shared" si="8"/>
        <v>0.31983624384315229</v>
      </c>
      <c r="AL65" s="2">
        <f t="shared" si="9"/>
        <v>0.10218679746576742</v>
      </c>
      <c r="AM65" s="2">
        <f t="shared" si="10"/>
        <v>9.2927381475348902E-2</v>
      </c>
      <c r="AN65" s="2">
        <f t="shared" si="11"/>
        <v>0.16270900929355578</v>
      </c>
      <c r="AO65" s="2">
        <f t="shared" si="12"/>
        <v>0</v>
      </c>
      <c r="AP65" s="2">
        <f t="shared" si="13"/>
        <v>0</v>
      </c>
      <c r="AQ65" s="2">
        <f t="shared" si="14"/>
        <v>0.14675936966850728</v>
      </c>
      <c r="AR65" s="2">
        <f t="shared" si="15"/>
        <v>0</v>
      </c>
      <c r="AS65" s="2">
        <f t="shared" si="16"/>
        <v>7.4564543068480075E-3</v>
      </c>
      <c r="AT65" s="2">
        <f t="shared" si="17"/>
        <v>3.9404130735024951E-3</v>
      </c>
      <c r="AU65" s="2">
        <f t="shared" si="18"/>
        <v>8.8344685625436209E-3</v>
      </c>
      <c r="AV65" s="2">
        <f t="shared" si="19"/>
        <v>0</v>
      </c>
      <c r="AW65" s="2">
        <f t="shared" si="20"/>
        <v>0.1320480654958405</v>
      </c>
      <c r="AX65" s="2">
        <f t="shared" si="21"/>
        <v>8.4872351982618142E-3</v>
      </c>
      <c r="AY65" s="2">
        <f t="shared" si="22"/>
        <v>1.2298701011199197E-2</v>
      </c>
      <c r="AZ65" s="2">
        <f t="shared" si="23"/>
        <v>0</v>
      </c>
      <c r="BA65" s="2">
        <f t="shared" si="24"/>
        <v>2.3075769288458656E-2</v>
      </c>
      <c r="BC65" s="2">
        <f t="shared" si="25"/>
        <v>7.1307882213255375E-2</v>
      </c>
      <c r="BD65" s="2">
        <f t="shared" si="26"/>
        <v>0.13225791096736164</v>
      </c>
      <c r="BF65" s="6">
        <f t="shared" si="27"/>
        <v>2.7913662920786106</v>
      </c>
      <c r="BG65" s="2">
        <f t="shared" si="28"/>
        <v>10.078047774273404</v>
      </c>
      <c r="BK65" s="2">
        <f t="shared" si="29"/>
        <v>0</v>
      </c>
      <c r="BL65" s="2">
        <f t="shared" si="30"/>
        <v>0.10218679746576742</v>
      </c>
      <c r="BM65" s="2">
        <f t="shared" si="31"/>
        <v>0.10218679746576742</v>
      </c>
      <c r="BO65" s="6">
        <f t="shared" si="32"/>
        <v>0.25546699366441855</v>
      </c>
      <c r="BP65" s="2">
        <f t="shared" si="33"/>
        <v>-0.15328019619865113</v>
      </c>
    </row>
    <row r="66" spans="1:68">
      <c r="A66" s="2" t="s">
        <v>99</v>
      </c>
      <c r="C66" s="2">
        <v>3</v>
      </c>
      <c r="D66" s="2">
        <v>2</v>
      </c>
      <c r="E66" s="2">
        <v>0</v>
      </c>
      <c r="F66" s="2">
        <v>0</v>
      </c>
      <c r="G66" s="2">
        <v>13</v>
      </c>
      <c r="H66" s="2">
        <v>16</v>
      </c>
      <c r="I66" s="2">
        <v>5</v>
      </c>
      <c r="J66" s="2">
        <v>9</v>
      </c>
      <c r="K66" s="2">
        <v>3</v>
      </c>
      <c r="L66" s="2">
        <v>3</v>
      </c>
      <c r="M66" s="2">
        <v>93</v>
      </c>
      <c r="N66" s="2">
        <v>41</v>
      </c>
      <c r="O66" s="2">
        <v>45</v>
      </c>
      <c r="P66" s="2">
        <v>0</v>
      </c>
      <c r="Q66" s="2">
        <v>5</v>
      </c>
      <c r="R66" s="2">
        <v>73</v>
      </c>
      <c r="S66" s="2">
        <v>19</v>
      </c>
      <c r="T66" s="2">
        <v>22</v>
      </c>
      <c r="U66" s="2">
        <v>1</v>
      </c>
      <c r="V66" s="2">
        <v>4</v>
      </c>
      <c r="W66" s="2">
        <v>0</v>
      </c>
      <c r="X66" s="2">
        <v>1</v>
      </c>
      <c r="Y66" s="2">
        <v>5</v>
      </c>
      <c r="Z66" s="2">
        <v>1</v>
      </c>
      <c r="AA66" s="2">
        <v>1</v>
      </c>
      <c r="AC66" s="2">
        <f t="shared" si="0"/>
        <v>0.60216780409474102</v>
      </c>
      <c r="AD66" s="2">
        <f t="shared" si="1"/>
        <v>8.2860338898786093E-2</v>
      </c>
      <c r="AE66" s="2">
        <f t="shared" si="2"/>
        <v>0</v>
      </c>
      <c r="AF66" s="2">
        <f t="shared" si="3"/>
        <v>0</v>
      </c>
      <c r="AG66" s="2">
        <f t="shared" si="4"/>
        <v>1.7163982043834169</v>
      </c>
      <c r="AH66" s="2">
        <f t="shared" si="5"/>
        <v>0.87245760401330497</v>
      </c>
      <c r="AI66" s="2">
        <f t="shared" si="6"/>
        <v>0.44330171114460504</v>
      </c>
      <c r="AJ66" s="2">
        <f t="shared" si="7"/>
        <v>0.23724167018135808</v>
      </c>
      <c r="AK66" s="2">
        <f t="shared" si="8"/>
        <v>0.19190174630589138</v>
      </c>
      <c r="AL66" s="2">
        <f t="shared" si="9"/>
        <v>0.30656039239730226</v>
      </c>
      <c r="AM66" s="2">
        <f t="shared" si="10"/>
        <v>0.78565877065522249</v>
      </c>
      <c r="AN66" s="2">
        <f t="shared" si="11"/>
        <v>0.39241584594328155</v>
      </c>
      <c r="AO66" s="2">
        <f t="shared" si="12"/>
        <v>1.0497340673695996</v>
      </c>
      <c r="AP66" s="2">
        <f t="shared" si="13"/>
        <v>0</v>
      </c>
      <c r="AQ66" s="2">
        <f t="shared" si="14"/>
        <v>9.1724606042817042E-2</v>
      </c>
      <c r="AR66" s="2">
        <f t="shared" si="15"/>
        <v>0.15492491447295817</v>
      </c>
      <c r="AS66" s="2">
        <f t="shared" si="16"/>
        <v>4.7224210610037384E-2</v>
      </c>
      <c r="AT66" s="2">
        <f t="shared" si="17"/>
        <v>2.1672271904263723E-2</v>
      </c>
      <c r="AU66" s="2">
        <f t="shared" si="18"/>
        <v>8.8344685625436209E-3</v>
      </c>
      <c r="AV66" s="2">
        <f t="shared" si="19"/>
        <v>1.7940115893148669E-2</v>
      </c>
      <c r="AW66" s="2">
        <f t="shared" si="20"/>
        <v>0</v>
      </c>
      <c r="AX66" s="2">
        <f t="shared" si="21"/>
        <v>8.4872351982618142E-3</v>
      </c>
      <c r="AY66" s="2">
        <f t="shared" si="22"/>
        <v>1.2298701011199197E-2</v>
      </c>
      <c r="AZ66" s="2">
        <f t="shared" si="23"/>
        <v>3.096675099945189E-3</v>
      </c>
      <c r="BA66" s="2">
        <f t="shared" si="24"/>
        <v>1.1537884644229328E-2</v>
      </c>
      <c r="BC66" s="2">
        <f t="shared" si="25"/>
        <v>0.28233756955307654</v>
      </c>
      <c r="BD66" s="2">
        <f t="shared" si="26"/>
        <v>0.41840135353872571</v>
      </c>
      <c r="BF66" s="2">
        <f t="shared" si="27"/>
        <v>1.9185162545401409</v>
      </c>
      <c r="BG66" s="2">
        <f t="shared" si="28"/>
        <v>4.3788225700327033</v>
      </c>
      <c r="BK66" s="2">
        <f t="shared" si="29"/>
        <v>8.8344685625436209E-3</v>
      </c>
      <c r="BL66" s="2">
        <f t="shared" si="30"/>
        <v>0.39241584594328155</v>
      </c>
      <c r="BM66" s="2">
        <f t="shared" si="31"/>
        <v>0.38358137738073794</v>
      </c>
      <c r="BO66" s="2">
        <f t="shared" si="32"/>
        <v>0.96778791201438841</v>
      </c>
      <c r="BP66" s="2">
        <f t="shared" si="33"/>
        <v>-0.56653759750856325</v>
      </c>
    </row>
    <row r="67" spans="1:68">
      <c r="A67" s="2" t="s">
        <v>100</v>
      </c>
      <c r="C67" s="2">
        <v>3</v>
      </c>
      <c r="D67" s="2">
        <v>1</v>
      </c>
      <c r="E67" s="2">
        <v>0</v>
      </c>
      <c r="F67" s="2">
        <v>0</v>
      </c>
      <c r="G67" s="2">
        <v>2</v>
      </c>
      <c r="H67" s="2">
        <v>0</v>
      </c>
      <c r="I67" s="2">
        <v>0</v>
      </c>
      <c r="J67" s="2">
        <v>0</v>
      </c>
      <c r="K67" s="2">
        <v>2</v>
      </c>
      <c r="L67" s="2">
        <v>1</v>
      </c>
      <c r="M67" s="2">
        <v>7</v>
      </c>
      <c r="N67" s="2">
        <v>8</v>
      </c>
      <c r="O67" s="2">
        <v>1</v>
      </c>
      <c r="P67" s="2">
        <v>4</v>
      </c>
      <c r="Q67" s="2">
        <v>0</v>
      </c>
      <c r="R67" s="2">
        <v>78</v>
      </c>
      <c r="S67" s="2">
        <v>44</v>
      </c>
      <c r="T67" s="2">
        <v>164</v>
      </c>
      <c r="U67" s="2">
        <v>11</v>
      </c>
      <c r="V67" s="2">
        <v>51</v>
      </c>
      <c r="W67" s="2">
        <v>1</v>
      </c>
      <c r="X67" s="2">
        <v>20</v>
      </c>
      <c r="Y67" s="2">
        <v>104</v>
      </c>
      <c r="Z67" s="2">
        <v>71</v>
      </c>
      <c r="AA67" s="2">
        <v>5</v>
      </c>
      <c r="AC67" s="2">
        <f t="shared" si="0"/>
        <v>0.60216780409474102</v>
      </c>
      <c r="AD67" s="2">
        <f t="shared" si="1"/>
        <v>4.1430169449393046E-2</v>
      </c>
      <c r="AE67" s="2">
        <f t="shared" si="2"/>
        <v>0</v>
      </c>
      <c r="AF67" s="2">
        <f t="shared" si="3"/>
        <v>0</v>
      </c>
      <c r="AG67" s="2">
        <f t="shared" si="4"/>
        <v>0.26406126221283338</v>
      </c>
      <c r="AH67" s="2">
        <f t="shared" si="5"/>
        <v>0</v>
      </c>
      <c r="AI67" s="2">
        <f t="shared" si="6"/>
        <v>0</v>
      </c>
      <c r="AJ67" s="2">
        <f t="shared" si="7"/>
        <v>0</v>
      </c>
      <c r="AK67" s="2">
        <f t="shared" si="8"/>
        <v>0.12793449753726091</v>
      </c>
      <c r="AL67" s="2">
        <f t="shared" si="9"/>
        <v>0.10218679746576742</v>
      </c>
      <c r="AM67" s="2">
        <f t="shared" si="10"/>
        <v>5.9135606393403845E-2</v>
      </c>
      <c r="AN67" s="2">
        <f t="shared" si="11"/>
        <v>7.656894554990859E-2</v>
      </c>
      <c r="AO67" s="2">
        <f t="shared" si="12"/>
        <v>2.3327423719324437E-2</v>
      </c>
      <c r="AP67" s="2">
        <f t="shared" si="13"/>
        <v>0.11735023176670774</v>
      </c>
      <c r="AQ67" s="2">
        <f t="shared" si="14"/>
        <v>0</v>
      </c>
      <c r="AR67" s="2">
        <f t="shared" si="15"/>
        <v>0.16553620998480462</v>
      </c>
      <c r="AS67" s="2">
        <f t="shared" si="16"/>
        <v>0.10936132983377078</v>
      </c>
      <c r="AT67" s="2">
        <f t="shared" si="17"/>
        <v>0.1615569360136023</v>
      </c>
      <c r="AU67" s="2">
        <f t="shared" si="18"/>
        <v>9.7179154187979816E-2</v>
      </c>
      <c r="AV67" s="2">
        <f t="shared" si="19"/>
        <v>0.22873647763764554</v>
      </c>
      <c r="AW67" s="2">
        <f t="shared" si="20"/>
        <v>0.1320480654958405</v>
      </c>
      <c r="AX67" s="2">
        <f t="shared" si="21"/>
        <v>0.16974470396523628</v>
      </c>
      <c r="AY67" s="2">
        <f t="shared" si="22"/>
        <v>0.25581298103294331</v>
      </c>
      <c r="AZ67" s="2">
        <f t="shared" si="23"/>
        <v>0.21986393209610841</v>
      </c>
      <c r="BA67" s="2">
        <f t="shared" si="24"/>
        <v>5.7689423221146632E-2</v>
      </c>
      <c r="BC67" s="2">
        <f t="shared" si="25"/>
        <v>0.12046767806633675</v>
      </c>
      <c r="BD67" s="2">
        <f t="shared" si="26"/>
        <v>0.12842261230817076</v>
      </c>
      <c r="BF67" s="2">
        <f t="shared" si="27"/>
        <v>2.0257312693477734</v>
      </c>
      <c r="BG67" s="2">
        <f t="shared" si="28"/>
        <v>6.7905927829303909</v>
      </c>
      <c r="BK67" s="2">
        <f t="shared" si="29"/>
        <v>2.3327423719324437E-2</v>
      </c>
      <c r="BL67" s="2">
        <f t="shared" si="30"/>
        <v>0.16553620998480462</v>
      </c>
      <c r="BM67" s="2">
        <f t="shared" si="31"/>
        <v>0.14220878626548017</v>
      </c>
      <c r="BO67" s="2">
        <f t="shared" si="32"/>
        <v>0.37884938938302487</v>
      </c>
      <c r="BP67" s="2">
        <f t="shared" si="33"/>
        <v>-0.18998575567889581</v>
      </c>
    </row>
    <row r="68" spans="1:68">
      <c r="A68" s="2" t="s">
        <v>101</v>
      </c>
      <c r="C68" s="2">
        <v>3</v>
      </c>
      <c r="D68" s="2">
        <v>0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3</v>
      </c>
      <c r="K68" s="2">
        <v>3</v>
      </c>
      <c r="L68" s="2">
        <v>1</v>
      </c>
      <c r="M68" s="2">
        <v>1</v>
      </c>
      <c r="N68" s="2">
        <v>0</v>
      </c>
      <c r="O68" s="2">
        <v>4</v>
      </c>
      <c r="P68" s="2">
        <v>0</v>
      </c>
      <c r="Q68" s="2">
        <v>0</v>
      </c>
      <c r="R68" s="2">
        <v>34</v>
      </c>
      <c r="S68" s="2">
        <v>5</v>
      </c>
      <c r="T68" s="2">
        <v>2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C68" s="3">
        <f t="shared" si="0"/>
        <v>0.60216780409474102</v>
      </c>
      <c r="AD68" s="2">
        <f t="shared" si="1"/>
        <v>0</v>
      </c>
      <c r="AE68" s="2">
        <f t="shared" si="2"/>
        <v>0</v>
      </c>
      <c r="AF68" s="2">
        <f t="shared" si="3"/>
        <v>0</v>
      </c>
      <c r="AG68" s="2">
        <f t="shared" si="4"/>
        <v>0</v>
      </c>
      <c r="AH68" s="2">
        <f t="shared" si="5"/>
        <v>5.452860025083156E-2</v>
      </c>
      <c r="AI68" s="2">
        <f t="shared" si="6"/>
        <v>0</v>
      </c>
      <c r="AJ68" s="2">
        <f t="shared" si="7"/>
        <v>7.9080556727119361E-2</v>
      </c>
      <c r="AK68" s="3">
        <f t="shared" si="8"/>
        <v>0.19190174630589138</v>
      </c>
      <c r="AL68" s="2">
        <f t="shared" si="9"/>
        <v>0.10218679746576742</v>
      </c>
      <c r="AM68" s="2">
        <f t="shared" si="10"/>
        <v>8.4479437704862645E-3</v>
      </c>
      <c r="AN68" s="2">
        <f t="shared" si="11"/>
        <v>0</v>
      </c>
      <c r="AO68" s="2">
        <f t="shared" si="12"/>
        <v>9.3309694877297747E-2</v>
      </c>
      <c r="AP68" s="2">
        <f t="shared" si="13"/>
        <v>0</v>
      </c>
      <c r="AQ68" s="2">
        <f t="shared" si="14"/>
        <v>0</v>
      </c>
      <c r="AR68" s="2">
        <f t="shared" si="15"/>
        <v>7.2156809480555861E-2</v>
      </c>
      <c r="AS68" s="2">
        <f t="shared" si="16"/>
        <v>1.2427423844746679E-2</v>
      </c>
      <c r="AT68" s="2">
        <f t="shared" si="17"/>
        <v>1.9702065367512476E-3</v>
      </c>
      <c r="AU68" s="2">
        <f t="shared" si="18"/>
        <v>0</v>
      </c>
      <c r="AV68" s="2">
        <f t="shared" si="19"/>
        <v>0</v>
      </c>
      <c r="AW68" s="2">
        <f t="shared" si="20"/>
        <v>0</v>
      </c>
      <c r="AX68" s="2">
        <f t="shared" si="21"/>
        <v>0</v>
      </c>
      <c r="AY68" s="2">
        <f t="shared" si="22"/>
        <v>0</v>
      </c>
      <c r="AZ68" s="2">
        <f t="shared" si="23"/>
        <v>0</v>
      </c>
      <c r="BA68" s="2">
        <f t="shared" si="24"/>
        <v>0</v>
      </c>
      <c r="BC68" s="2">
        <f t="shared" si="25"/>
        <v>4.8727103334167542E-2</v>
      </c>
      <c r="BD68" s="2">
        <f t="shared" si="26"/>
        <v>0.12229248847866893</v>
      </c>
      <c r="BF68" s="6">
        <f t="shared" si="27"/>
        <v>3.7351382396501402</v>
      </c>
      <c r="BG68" s="2">
        <f t="shared" si="28"/>
        <v>17.392144917380435</v>
      </c>
      <c r="BK68" s="2">
        <f t="shared" si="29"/>
        <v>0</v>
      </c>
      <c r="BL68" s="2">
        <f t="shared" si="30"/>
        <v>5.452860025083156E-2</v>
      </c>
      <c r="BM68" s="2">
        <f t="shared" si="31"/>
        <v>5.452860025083156E-2</v>
      </c>
      <c r="BO68" s="6">
        <f t="shared" si="32"/>
        <v>0.1363215006270789</v>
      </c>
      <c r="BP68" s="2">
        <f t="shared" si="33"/>
        <v>-8.1792900376247341E-2</v>
      </c>
    </row>
    <row r="69" spans="1:68">
      <c r="A69" s="2" t="s">
        <v>102</v>
      </c>
      <c r="C69" s="2">
        <v>3</v>
      </c>
      <c r="D69" s="2">
        <v>7</v>
      </c>
      <c r="E69" s="2">
        <v>2</v>
      </c>
      <c r="F69" s="2">
        <v>1</v>
      </c>
      <c r="G69" s="2">
        <v>0</v>
      </c>
      <c r="H69" s="2">
        <v>1</v>
      </c>
      <c r="I69" s="2">
        <v>5</v>
      </c>
      <c r="J69" s="2">
        <v>9</v>
      </c>
      <c r="K69" s="2">
        <v>4</v>
      </c>
      <c r="L69" s="2">
        <v>1</v>
      </c>
      <c r="M69" s="2">
        <v>19</v>
      </c>
      <c r="N69" s="2">
        <v>37</v>
      </c>
      <c r="O69" s="2">
        <v>3</v>
      </c>
      <c r="P69" s="2">
        <v>58</v>
      </c>
      <c r="Q69" s="2">
        <v>8</v>
      </c>
      <c r="R69" s="2">
        <v>4</v>
      </c>
      <c r="S69" s="2">
        <v>6</v>
      </c>
      <c r="T69" s="2">
        <v>13</v>
      </c>
      <c r="U69" s="2">
        <v>5</v>
      </c>
      <c r="V69" s="2">
        <v>5</v>
      </c>
      <c r="W69" s="2">
        <v>0</v>
      </c>
      <c r="X69" s="2">
        <v>0</v>
      </c>
      <c r="Y69" s="2">
        <v>2</v>
      </c>
      <c r="Z69" s="2">
        <v>8</v>
      </c>
      <c r="AA69" s="2">
        <v>1</v>
      </c>
      <c r="AC69" s="2">
        <f t="shared" si="0"/>
        <v>0.60216780409474102</v>
      </c>
      <c r="AD69" s="2">
        <f t="shared" si="1"/>
        <v>0.29001118614575133</v>
      </c>
      <c r="AE69" s="2">
        <f t="shared" si="2"/>
        <v>0.49925112331502747</v>
      </c>
      <c r="AF69" s="2">
        <f t="shared" si="3"/>
        <v>0.2852253280091272</v>
      </c>
      <c r="AG69" s="2">
        <f t="shared" si="4"/>
        <v>0</v>
      </c>
      <c r="AH69" s="2">
        <f t="shared" si="5"/>
        <v>5.452860025083156E-2</v>
      </c>
      <c r="AI69" s="2">
        <f t="shared" si="6"/>
        <v>0.44330171114460504</v>
      </c>
      <c r="AJ69" s="2">
        <f t="shared" si="7"/>
        <v>0.23724167018135808</v>
      </c>
      <c r="AK69" s="2">
        <f t="shared" si="8"/>
        <v>0.25586899507452182</v>
      </c>
      <c r="AL69" s="2">
        <f t="shared" si="9"/>
        <v>0.10218679746576742</v>
      </c>
      <c r="AM69" s="2">
        <f t="shared" si="10"/>
        <v>0.16051093163923902</v>
      </c>
      <c r="AN69" s="2">
        <f t="shared" si="11"/>
        <v>0.35413137316832727</v>
      </c>
      <c r="AO69" s="2">
        <f t="shared" si="12"/>
        <v>6.9982271157973314E-2</v>
      </c>
      <c r="AP69" s="2">
        <f t="shared" si="13"/>
        <v>1.7015783606172623</v>
      </c>
      <c r="AQ69" s="2">
        <f t="shared" si="14"/>
        <v>0.14675936966850728</v>
      </c>
      <c r="AR69" s="2">
        <f t="shared" si="15"/>
        <v>8.4890364094771607E-3</v>
      </c>
      <c r="AS69" s="2">
        <f t="shared" si="16"/>
        <v>1.4912908613696015E-2</v>
      </c>
      <c r="AT69" s="2">
        <f t="shared" si="17"/>
        <v>1.2806342488883109E-2</v>
      </c>
      <c r="AU69" s="2">
        <f t="shared" si="18"/>
        <v>4.4172342812718098E-2</v>
      </c>
      <c r="AV69" s="2">
        <f t="shared" si="19"/>
        <v>2.2425144866435837E-2</v>
      </c>
      <c r="AW69" s="2">
        <f t="shared" si="20"/>
        <v>0</v>
      </c>
      <c r="AX69" s="2">
        <f t="shared" si="21"/>
        <v>0</v>
      </c>
      <c r="AY69" s="2">
        <f t="shared" si="22"/>
        <v>4.9194804044796784E-3</v>
      </c>
      <c r="AZ69" s="2">
        <f t="shared" si="23"/>
        <v>2.4773400799561512E-2</v>
      </c>
      <c r="BA69" s="2">
        <f t="shared" si="24"/>
        <v>1.1537884644229328E-2</v>
      </c>
      <c r="BC69" s="2">
        <f t="shared" si="25"/>
        <v>0.21387128251890083</v>
      </c>
      <c r="BD69" s="2">
        <f t="shared" si="26"/>
        <v>0.34883464179958001</v>
      </c>
      <c r="BF69" s="2">
        <f t="shared" si="27"/>
        <v>3.1014361301581572</v>
      </c>
      <c r="BG69" s="2">
        <f t="shared" si="28"/>
        <v>13.077348863633601</v>
      </c>
      <c r="BK69" s="2">
        <f t="shared" si="29"/>
        <v>1.2806342488883109E-2</v>
      </c>
      <c r="BL69" s="2">
        <f t="shared" si="30"/>
        <v>0.2852253280091272</v>
      </c>
      <c r="BM69" s="2">
        <f t="shared" si="31"/>
        <v>0.27241898552024407</v>
      </c>
      <c r="BO69" s="2">
        <f t="shared" si="32"/>
        <v>0.69385380628949322</v>
      </c>
      <c r="BP69" s="2">
        <f t="shared" si="33"/>
        <v>-0.39582213579148295</v>
      </c>
    </row>
    <row r="70" spans="1:68">
      <c r="A70" s="2" t="s">
        <v>103</v>
      </c>
      <c r="C70" s="2">
        <v>3</v>
      </c>
      <c r="D70" s="2">
        <v>42</v>
      </c>
      <c r="E70" s="2">
        <v>5</v>
      </c>
      <c r="F70" s="2">
        <v>7</v>
      </c>
      <c r="G70" s="2">
        <v>4</v>
      </c>
      <c r="H70" s="2">
        <v>35</v>
      </c>
      <c r="I70" s="2">
        <v>13</v>
      </c>
      <c r="J70" s="2">
        <v>45</v>
      </c>
      <c r="K70" s="2">
        <v>43</v>
      </c>
      <c r="L70" s="2">
        <v>13</v>
      </c>
      <c r="M70" s="2">
        <v>122</v>
      </c>
      <c r="N70" s="2">
        <v>152</v>
      </c>
      <c r="O70" s="2">
        <v>34</v>
      </c>
      <c r="P70" s="2">
        <v>168</v>
      </c>
      <c r="Q70" s="2">
        <v>105</v>
      </c>
      <c r="R70" s="2">
        <v>201</v>
      </c>
      <c r="S70" s="2">
        <v>140</v>
      </c>
      <c r="T70" s="2">
        <v>219</v>
      </c>
      <c r="U70" s="2">
        <v>20</v>
      </c>
      <c r="V70" s="2">
        <v>61</v>
      </c>
      <c r="W70" s="2">
        <v>0</v>
      </c>
      <c r="X70" s="2">
        <v>56</v>
      </c>
      <c r="Y70" s="2">
        <v>187</v>
      </c>
      <c r="Z70" s="2">
        <v>163</v>
      </c>
      <c r="AA70" s="2">
        <v>102</v>
      </c>
      <c r="AC70" s="2">
        <f t="shared" si="0"/>
        <v>0.60216780409474102</v>
      </c>
      <c r="AD70" s="2">
        <f t="shared" si="1"/>
        <v>1.7400671168745081</v>
      </c>
      <c r="AE70" s="2">
        <f t="shared" si="2"/>
        <v>1.2481278082875686</v>
      </c>
      <c r="AF70" s="2">
        <f t="shared" si="3"/>
        <v>1.9965772960638906</v>
      </c>
      <c r="AG70" s="2">
        <f t="shared" si="4"/>
        <v>0.52812252442566676</v>
      </c>
      <c r="AH70" s="2">
        <f t="shared" si="5"/>
        <v>1.9085010087791046</v>
      </c>
      <c r="AI70" s="2">
        <f t="shared" si="6"/>
        <v>1.1525844489759731</v>
      </c>
      <c r="AJ70" s="2">
        <f t="shared" si="7"/>
        <v>1.1862083509067904</v>
      </c>
      <c r="AK70" s="2">
        <f t="shared" si="8"/>
        <v>2.7505916970511097</v>
      </c>
      <c r="AL70" s="2">
        <f t="shared" si="9"/>
        <v>1.3284283670549766</v>
      </c>
      <c r="AM70" s="2">
        <f t="shared" si="10"/>
        <v>1.0306491399993241</v>
      </c>
      <c r="AN70" s="2">
        <f t="shared" si="11"/>
        <v>1.4548099654482634</v>
      </c>
      <c r="AO70" s="2">
        <f t="shared" si="12"/>
        <v>0.79313240645703087</v>
      </c>
      <c r="AP70" s="2">
        <f t="shared" si="13"/>
        <v>4.9287097342017248</v>
      </c>
      <c r="AQ70" s="2">
        <f t="shared" si="14"/>
        <v>1.9262167268991579</v>
      </c>
      <c r="AR70" s="2">
        <f t="shared" si="15"/>
        <v>0.42657407957622728</v>
      </c>
      <c r="AS70" s="2">
        <f t="shared" si="16"/>
        <v>0.34796786765290705</v>
      </c>
      <c r="AT70" s="2">
        <f t="shared" si="17"/>
        <v>0.21573761577426162</v>
      </c>
      <c r="AU70" s="2">
        <f t="shared" si="18"/>
        <v>0.17668937125087239</v>
      </c>
      <c r="AV70" s="2">
        <f t="shared" si="19"/>
        <v>0.27358676737051724</v>
      </c>
      <c r="AW70" s="2">
        <f t="shared" si="20"/>
        <v>0</v>
      </c>
      <c r="AX70" s="2">
        <f t="shared" si="21"/>
        <v>0.47528517110266161</v>
      </c>
      <c r="AY70" s="2">
        <f t="shared" si="22"/>
        <v>0.45997141781884998</v>
      </c>
      <c r="AZ70" s="2">
        <f t="shared" si="23"/>
        <v>0.50475804129106583</v>
      </c>
      <c r="BA70" s="2">
        <f t="shared" si="24"/>
        <v>1.1768642337113913</v>
      </c>
      <c r="BC70" s="2">
        <f t="shared" si="25"/>
        <v>1.1452931584427437</v>
      </c>
      <c r="BD70" s="2">
        <f t="shared" si="26"/>
        <v>1.0290317399820219</v>
      </c>
      <c r="BF70" s="2">
        <f t="shared" si="27"/>
        <v>1.9822174698795931</v>
      </c>
      <c r="BG70" s="2">
        <f t="shared" si="28"/>
        <v>6.1904915715088062</v>
      </c>
      <c r="BK70" s="2">
        <f t="shared" si="29"/>
        <v>0.45997141781884998</v>
      </c>
      <c r="BL70" s="2">
        <f t="shared" si="30"/>
        <v>1.4548099654482634</v>
      </c>
      <c r="BM70" s="2">
        <f t="shared" si="31"/>
        <v>0.99483854762941337</v>
      </c>
      <c r="BO70" s="2">
        <f t="shared" si="32"/>
        <v>2.9470677868923834</v>
      </c>
      <c r="BP70" s="2">
        <f t="shared" si="33"/>
        <v>-1.0322864036252701</v>
      </c>
    </row>
    <row r="71" spans="1:68">
      <c r="A71" s="2" t="s">
        <v>104</v>
      </c>
      <c r="C71" s="2">
        <v>3</v>
      </c>
      <c r="D71" s="2">
        <v>41</v>
      </c>
      <c r="E71" s="2">
        <v>6</v>
      </c>
      <c r="F71" s="2">
        <v>2</v>
      </c>
      <c r="G71" s="2">
        <v>39</v>
      </c>
      <c r="H71" s="2">
        <v>28</v>
      </c>
      <c r="I71" s="2">
        <v>26</v>
      </c>
      <c r="J71" s="2">
        <v>54</v>
      </c>
      <c r="K71" s="2">
        <v>118</v>
      </c>
      <c r="L71" s="2">
        <v>19</v>
      </c>
      <c r="M71" s="2">
        <v>306</v>
      </c>
      <c r="N71" s="2">
        <v>219</v>
      </c>
      <c r="O71" s="2">
        <v>86</v>
      </c>
      <c r="P71" s="2">
        <v>59</v>
      </c>
      <c r="Q71" s="2">
        <v>39</v>
      </c>
      <c r="R71" s="2">
        <v>954</v>
      </c>
      <c r="S71" s="2">
        <v>434</v>
      </c>
      <c r="T71" s="2">
        <v>1066</v>
      </c>
      <c r="U71" s="2">
        <v>265</v>
      </c>
      <c r="V71" s="2">
        <v>354</v>
      </c>
      <c r="W71" s="2">
        <v>13</v>
      </c>
      <c r="X71" s="2">
        <v>161</v>
      </c>
      <c r="Y71" s="2">
        <v>1226</v>
      </c>
      <c r="Z71" s="2">
        <v>354</v>
      </c>
      <c r="AA71" s="2">
        <v>47</v>
      </c>
      <c r="AC71" s="2">
        <f t="shared" si="0"/>
        <v>0.60216780409474102</v>
      </c>
      <c r="AD71" s="2">
        <f t="shared" si="1"/>
        <v>1.6986369474251151</v>
      </c>
      <c r="AE71" s="2">
        <f t="shared" si="2"/>
        <v>1.4977533699450825</v>
      </c>
      <c r="AF71" s="2">
        <f t="shared" si="3"/>
        <v>0.5704506560182544</v>
      </c>
      <c r="AG71" s="2">
        <f t="shared" si="4"/>
        <v>5.1491946131502511</v>
      </c>
      <c r="AH71" s="2">
        <f t="shared" si="5"/>
        <v>1.5268008070232837</v>
      </c>
      <c r="AI71" s="2">
        <f t="shared" si="6"/>
        <v>2.3051688979519462</v>
      </c>
      <c r="AJ71" s="2">
        <f t="shared" si="7"/>
        <v>1.4234500210881484</v>
      </c>
      <c r="AK71" s="2">
        <f t="shared" si="8"/>
        <v>7.5481353546983945</v>
      </c>
      <c r="AL71" s="2">
        <f t="shared" si="9"/>
        <v>1.9415491518495811</v>
      </c>
      <c r="AM71" s="2">
        <f t="shared" si="10"/>
        <v>2.5850707937687969</v>
      </c>
      <c r="AN71" s="2">
        <f t="shared" si="11"/>
        <v>2.0960748844287478</v>
      </c>
      <c r="AO71" s="2">
        <f t="shared" si="12"/>
        <v>2.0061584398619017</v>
      </c>
      <c r="AP71" s="2">
        <f t="shared" si="13"/>
        <v>1.7309159185589391</v>
      </c>
      <c r="AQ71" s="2">
        <f t="shared" si="14"/>
        <v>0.71545192713397299</v>
      </c>
      <c r="AR71" s="2">
        <f t="shared" si="15"/>
        <v>2.0246351836603029</v>
      </c>
      <c r="AS71" s="2">
        <f t="shared" si="16"/>
        <v>1.0787003897240117</v>
      </c>
      <c r="AT71" s="2">
        <f t="shared" si="17"/>
        <v>1.0501200840884151</v>
      </c>
      <c r="AU71" s="2">
        <f t="shared" si="18"/>
        <v>2.3411341690740595</v>
      </c>
      <c r="AV71" s="2">
        <f t="shared" si="19"/>
        <v>1.5877002565436573</v>
      </c>
      <c r="AW71" s="2">
        <f t="shared" si="20"/>
        <v>1.7166248514459264</v>
      </c>
      <c r="AX71" s="2">
        <f t="shared" si="21"/>
        <v>1.3664448669201521</v>
      </c>
      <c r="AY71" s="2">
        <f t="shared" si="22"/>
        <v>3.0156414879460431</v>
      </c>
      <c r="AZ71" s="2">
        <f t="shared" si="23"/>
        <v>1.0962229853805969</v>
      </c>
      <c r="BA71" s="2">
        <f t="shared" si="24"/>
        <v>0.5422805782787784</v>
      </c>
      <c r="BC71" s="2">
        <f t="shared" si="25"/>
        <v>1.9686593776023642</v>
      </c>
      <c r="BD71" s="2">
        <f t="shared" si="26"/>
        <v>1.4728914106457645</v>
      </c>
      <c r="BF71" s="2">
        <f t="shared" si="27"/>
        <v>2.4331320803546981</v>
      </c>
      <c r="BG71" s="2">
        <f t="shared" si="28"/>
        <v>7.99893875642314</v>
      </c>
      <c r="BK71" s="2">
        <f t="shared" si="29"/>
        <v>1.0962229853805969</v>
      </c>
      <c r="BL71" s="2">
        <f t="shared" si="30"/>
        <v>2.0960748844287478</v>
      </c>
      <c r="BM71" s="2">
        <f t="shared" si="31"/>
        <v>0.99985189904815086</v>
      </c>
      <c r="BO71" s="2">
        <f t="shared" si="32"/>
        <v>3.595852733000974</v>
      </c>
      <c r="BP71" s="2">
        <f t="shared" si="33"/>
        <v>-0.40355486319162925</v>
      </c>
    </row>
    <row r="72" spans="1:68">
      <c r="A72" s="2" t="s">
        <v>105</v>
      </c>
      <c r="C72" s="2">
        <v>3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2</v>
      </c>
      <c r="N72" s="2">
        <v>2</v>
      </c>
      <c r="O72" s="2">
        <v>0</v>
      </c>
      <c r="P72" s="2">
        <v>1</v>
      </c>
      <c r="Q72" s="2">
        <v>3</v>
      </c>
      <c r="R72" s="2">
        <v>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C72" s="3">
        <f t="shared" si="0"/>
        <v>0.60216780409474102</v>
      </c>
      <c r="AD72" s="2">
        <f t="shared" si="1"/>
        <v>0</v>
      </c>
      <c r="AE72" s="2">
        <f t="shared" si="2"/>
        <v>0</v>
      </c>
      <c r="AF72" s="2">
        <f t="shared" si="3"/>
        <v>0</v>
      </c>
      <c r="AG72" s="2">
        <f t="shared" si="4"/>
        <v>0</v>
      </c>
      <c r="AH72" s="2">
        <f t="shared" si="5"/>
        <v>0</v>
      </c>
      <c r="AI72" s="2">
        <f t="shared" si="6"/>
        <v>0</v>
      </c>
      <c r="AJ72" s="2">
        <f t="shared" si="7"/>
        <v>0</v>
      </c>
      <c r="AK72" s="2">
        <f t="shared" si="8"/>
        <v>0</v>
      </c>
      <c r="AL72" s="2">
        <f t="shared" si="9"/>
        <v>0</v>
      </c>
      <c r="AM72" s="3">
        <f t="shared" si="10"/>
        <v>1.6895887540972529E-2</v>
      </c>
      <c r="AN72" s="3">
        <f t="shared" si="11"/>
        <v>1.9142236387477148E-2</v>
      </c>
      <c r="AO72" s="2">
        <f t="shared" si="12"/>
        <v>0</v>
      </c>
      <c r="AP72" s="3">
        <f t="shared" si="13"/>
        <v>2.9337557941676935E-2</v>
      </c>
      <c r="AQ72" s="3">
        <f t="shared" si="14"/>
        <v>5.5034763625690229E-2</v>
      </c>
      <c r="AR72" s="3">
        <f t="shared" si="15"/>
        <v>2.1222591023692902E-3</v>
      </c>
      <c r="AS72" s="2">
        <f t="shared" si="16"/>
        <v>0</v>
      </c>
      <c r="AT72" s="2">
        <f t="shared" si="17"/>
        <v>0</v>
      </c>
      <c r="AU72" s="2">
        <f t="shared" si="18"/>
        <v>0</v>
      </c>
      <c r="AV72" s="2">
        <f t="shared" si="19"/>
        <v>0</v>
      </c>
      <c r="AW72" s="2">
        <f t="shared" si="20"/>
        <v>0</v>
      </c>
      <c r="AX72" s="2">
        <f t="shared" si="21"/>
        <v>0</v>
      </c>
      <c r="AY72" s="2">
        <f t="shared" si="22"/>
        <v>0</v>
      </c>
      <c r="AZ72" s="2">
        <f t="shared" si="23"/>
        <v>0</v>
      </c>
      <c r="BA72" s="2">
        <f t="shared" si="24"/>
        <v>0</v>
      </c>
      <c r="BC72" s="2">
        <f t="shared" si="25"/>
        <v>2.8988020347717084E-2</v>
      </c>
      <c r="BD72" s="2">
        <f t="shared" si="26"/>
        <v>0.117668066852994</v>
      </c>
      <c r="BF72" s="6">
        <f t="shared" si="27"/>
        <v>4.6118774568669245</v>
      </c>
      <c r="BG72" s="2">
        <f t="shared" si="28"/>
        <v>24.361708937989846</v>
      </c>
      <c r="BK72" s="2">
        <f t="shared" si="29"/>
        <v>0</v>
      </c>
      <c r="BL72" s="2">
        <f t="shared" si="30"/>
        <v>0</v>
      </c>
      <c r="BM72" s="2">
        <f t="shared" si="31"/>
        <v>0</v>
      </c>
      <c r="BO72" s="6">
        <f t="shared" si="32"/>
        <v>0</v>
      </c>
      <c r="BP72" s="2">
        <f t="shared" si="33"/>
        <v>0</v>
      </c>
    </row>
    <row r="73" spans="1:68">
      <c r="A73" s="2" t="s">
        <v>106</v>
      </c>
      <c r="C73" s="2">
        <v>3</v>
      </c>
      <c r="D73" s="2">
        <v>1</v>
      </c>
      <c r="E73" s="2">
        <v>2</v>
      </c>
      <c r="F73" s="2">
        <v>0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2</v>
      </c>
      <c r="S73" s="2">
        <v>0</v>
      </c>
      <c r="T73" s="2">
        <v>8</v>
      </c>
      <c r="U73" s="2">
        <v>16</v>
      </c>
      <c r="V73" s="2">
        <v>2</v>
      </c>
      <c r="W73" s="2">
        <v>0</v>
      </c>
      <c r="X73" s="2">
        <v>0</v>
      </c>
      <c r="Y73" s="2">
        <v>1</v>
      </c>
      <c r="Z73" s="2">
        <v>1</v>
      </c>
      <c r="AA73" s="2">
        <v>0</v>
      </c>
      <c r="AC73" s="3">
        <f t="shared" si="0"/>
        <v>0.60216780409474102</v>
      </c>
      <c r="AD73" s="3">
        <f t="shared" si="1"/>
        <v>4.1430169449393046E-2</v>
      </c>
      <c r="AE73" s="3">
        <f t="shared" si="2"/>
        <v>0.49925112331502747</v>
      </c>
      <c r="AF73" s="2">
        <f t="shared" si="3"/>
        <v>0</v>
      </c>
      <c r="AG73" s="3">
        <f t="shared" si="4"/>
        <v>0.13203063110641669</v>
      </c>
      <c r="AH73" s="2">
        <f t="shared" si="5"/>
        <v>0</v>
      </c>
      <c r="AI73" s="2">
        <f t="shared" si="6"/>
        <v>0</v>
      </c>
      <c r="AJ73" s="2">
        <f t="shared" si="7"/>
        <v>0</v>
      </c>
      <c r="AK73" s="2">
        <f t="shared" si="8"/>
        <v>0</v>
      </c>
      <c r="AL73" s="2">
        <f t="shared" si="9"/>
        <v>0</v>
      </c>
      <c r="AM73" s="2">
        <f t="shared" si="10"/>
        <v>0</v>
      </c>
      <c r="AN73" s="2">
        <f t="shared" si="11"/>
        <v>0</v>
      </c>
      <c r="AO73" s="2">
        <f t="shared" si="12"/>
        <v>0</v>
      </c>
      <c r="AP73" s="2">
        <f t="shared" si="13"/>
        <v>0</v>
      </c>
      <c r="AQ73" s="2">
        <f t="shared" si="14"/>
        <v>0</v>
      </c>
      <c r="AR73" s="2">
        <f t="shared" si="15"/>
        <v>4.2445182047385803E-3</v>
      </c>
      <c r="AS73" s="2">
        <f t="shared" si="16"/>
        <v>0</v>
      </c>
      <c r="AT73" s="2">
        <f t="shared" si="17"/>
        <v>7.8808261470049903E-3</v>
      </c>
      <c r="AU73" s="3">
        <f t="shared" si="18"/>
        <v>0.14135149700069793</v>
      </c>
      <c r="AV73" s="2">
        <f t="shared" si="19"/>
        <v>8.9700579465743346E-3</v>
      </c>
      <c r="AW73" s="2">
        <f t="shared" si="20"/>
        <v>0</v>
      </c>
      <c r="AX73" s="2">
        <f t="shared" si="21"/>
        <v>0</v>
      </c>
      <c r="AY73" s="2">
        <f t="shared" si="22"/>
        <v>2.4597402022398392E-3</v>
      </c>
      <c r="AZ73" s="2">
        <f t="shared" si="23"/>
        <v>3.096675099945189E-3</v>
      </c>
      <c r="BA73" s="2">
        <f t="shared" si="24"/>
        <v>0</v>
      </c>
      <c r="BC73" s="2">
        <f t="shared" si="25"/>
        <v>5.7715321702671171E-2</v>
      </c>
      <c r="BD73" s="2">
        <f t="shared" si="26"/>
        <v>0.15071646315482362</v>
      </c>
      <c r="BF73" s="6">
        <f t="shared" si="27"/>
        <v>2.8607794206150232</v>
      </c>
      <c r="BG73" s="2">
        <f t="shared" si="28"/>
        <v>8.6457901706962268</v>
      </c>
      <c r="BK73" s="2">
        <f t="shared" si="29"/>
        <v>0</v>
      </c>
      <c r="BL73" s="2">
        <f t="shared" si="30"/>
        <v>7.8808261470049903E-3</v>
      </c>
      <c r="BM73" s="2">
        <f t="shared" si="31"/>
        <v>7.8808261470049903E-3</v>
      </c>
      <c r="BO73" s="6">
        <f t="shared" si="32"/>
        <v>1.9702065367512477E-2</v>
      </c>
      <c r="BP73" s="2">
        <f t="shared" si="33"/>
        <v>-1.1821239220507485E-2</v>
      </c>
    </row>
    <row r="74" spans="1:68">
      <c r="A74" s="2" t="s">
        <v>107</v>
      </c>
      <c r="C74" s="2">
        <v>3</v>
      </c>
      <c r="D74" s="2">
        <v>32</v>
      </c>
      <c r="E74" s="2">
        <v>19</v>
      </c>
      <c r="F74" s="2">
        <v>10</v>
      </c>
      <c r="G74" s="2">
        <v>5</v>
      </c>
      <c r="H74" s="2">
        <v>3</v>
      </c>
      <c r="I74" s="2">
        <v>0</v>
      </c>
      <c r="J74" s="2">
        <v>10</v>
      </c>
      <c r="K74" s="2">
        <v>0</v>
      </c>
      <c r="L74" s="2">
        <v>3</v>
      </c>
      <c r="M74" s="2">
        <v>54</v>
      </c>
      <c r="N74" s="2">
        <v>38</v>
      </c>
      <c r="O74" s="2">
        <v>19</v>
      </c>
      <c r="P74" s="2">
        <v>24</v>
      </c>
      <c r="Q74" s="2">
        <v>60</v>
      </c>
      <c r="R74" s="2">
        <v>20</v>
      </c>
      <c r="S74" s="2">
        <v>13</v>
      </c>
      <c r="T74" s="2">
        <v>70</v>
      </c>
      <c r="U74" s="2">
        <v>1</v>
      </c>
      <c r="V74" s="2">
        <v>1</v>
      </c>
      <c r="W74" s="2">
        <v>0</v>
      </c>
      <c r="X74" s="2">
        <v>11</v>
      </c>
      <c r="Y74" s="2">
        <v>16</v>
      </c>
      <c r="Z74" s="2">
        <v>17</v>
      </c>
      <c r="AA74" s="2">
        <v>17</v>
      </c>
      <c r="AC74" s="2">
        <f t="shared" si="0"/>
        <v>0.60216780409474102</v>
      </c>
      <c r="AD74" s="2">
        <f t="shared" si="1"/>
        <v>1.3257654223805775</v>
      </c>
      <c r="AE74" s="2">
        <f t="shared" si="2"/>
        <v>4.7428856714927612</v>
      </c>
      <c r="AF74" s="2">
        <f t="shared" si="3"/>
        <v>2.8522532800912721</v>
      </c>
      <c r="AG74" s="2">
        <f t="shared" si="4"/>
        <v>0.66015315553208342</v>
      </c>
      <c r="AH74" s="2">
        <f t="shared" si="5"/>
        <v>0.16358580075249468</v>
      </c>
      <c r="AI74" s="2">
        <f t="shared" si="6"/>
        <v>0</v>
      </c>
      <c r="AJ74" s="2">
        <f t="shared" si="7"/>
        <v>0.26360185575706452</v>
      </c>
      <c r="AK74" s="2">
        <f t="shared" si="8"/>
        <v>0</v>
      </c>
      <c r="AL74" s="2">
        <f t="shared" si="9"/>
        <v>0.30656039239730226</v>
      </c>
      <c r="AM74" s="2">
        <f t="shared" si="10"/>
        <v>0.45618896360625821</v>
      </c>
      <c r="AN74" s="2">
        <f t="shared" si="11"/>
        <v>0.36370249136206584</v>
      </c>
      <c r="AO74" s="2">
        <f t="shared" si="12"/>
        <v>0.44322105066716433</v>
      </c>
      <c r="AP74" s="2">
        <f t="shared" si="13"/>
        <v>0.70410139060024646</v>
      </c>
      <c r="AQ74" s="2">
        <f t="shared" si="14"/>
        <v>1.1006952725138046</v>
      </c>
      <c r="AR74" s="2">
        <f t="shared" si="15"/>
        <v>4.2445182047385802E-2</v>
      </c>
      <c r="AS74" s="2">
        <f t="shared" si="16"/>
        <v>3.2311301996341364E-2</v>
      </c>
      <c r="AT74" s="2">
        <f t="shared" si="17"/>
        <v>6.8957228786293664E-2</v>
      </c>
      <c r="AU74" s="2">
        <f t="shared" si="18"/>
        <v>8.8344685625436209E-3</v>
      </c>
      <c r="AV74" s="2">
        <f t="shared" si="19"/>
        <v>4.4850289732871673E-3</v>
      </c>
      <c r="AW74" s="2">
        <f t="shared" si="20"/>
        <v>0</v>
      </c>
      <c r="AX74" s="2">
        <f t="shared" si="21"/>
        <v>9.3359587180879958E-2</v>
      </c>
      <c r="AY74" s="2">
        <f t="shared" si="22"/>
        <v>3.9355843235837427E-2</v>
      </c>
      <c r="AZ74" s="2">
        <f t="shared" si="23"/>
        <v>5.2643476699068208E-2</v>
      </c>
      <c r="BA74" s="2">
        <f t="shared" si="24"/>
        <v>0.19614403895189855</v>
      </c>
      <c r="BC74" s="2">
        <f t="shared" si="25"/>
        <v>0.58093674830725472</v>
      </c>
      <c r="BD74" s="2">
        <f t="shared" si="26"/>
        <v>1.0438916146412724</v>
      </c>
      <c r="BF74" s="2">
        <f t="shared" si="27"/>
        <v>2.8948186602128025</v>
      </c>
      <c r="BG74" s="2">
        <f t="shared" si="28"/>
        <v>10.215870604545749</v>
      </c>
      <c r="BK74" s="2">
        <f t="shared" si="29"/>
        <v>3.9355843235837427E-2</v>
      </c>
      <c r="BL74" s="2">
        <f t="shared" si="30"/>
        <v>0.60216780409474102</v>
      </c>
      <c r="BM74" s="2">
        <f t="shared" si="31"/>
        <v>0.56281196085890361</v>
      </c>
      <c r="BO74" s="2">
        <f t="shared" si="32"/>
        <v>1.4463857453830964</v>
      </c>
      <c r="BP74" s="2">
        <f t="shared" si="33"/>
        <v>-0.80486209805251807</v>
      </c>
    </row>
    <row r="75" spans="1:68">
      <c r="A75" s="2" t="s">
        <v>108</v>
      </c>
      <c r="C75" s="2">
        <v>3</v>
      </c>
      <c r="D75" s="2">
        <v>1</v>
      </c>
      <c r="E75" s="2">
        <v>1</v>
      </c>
      <c r="F75" s="2">
        <v>0</v>
      </c>
      <c r="G75" s="2">
        <v>0</v>
      </c>
      <c r="H75" s="2">
        <v>3</v>
      </c>
      <c r="I75" s="2">
        <v>4</v>
      </c>
      <c r="J75" s="2">
        <v>9</v>
      </c>
      <c r="K75" s="2">
        <v>2</v>
      </c>
      <c r="L75" s="2">
        <v>2</v>
      </c>
      <c r="M75" s="2">
        <v>27</v>
      </c>
      <c r="N75" s="2">
        <v>3</v>
      </c>
      <c r="O75" s="2">
        <v>1</v>
      </c>
      <c r="P75" s="2">
        <v>0</v>
      </c>
      <c r="Q75" s="2">
        <v>1</v>
      </c>
      <c r="R75" s="2">
        <v>41</v>
      </c>
      <c r="S75" s="2">
        <v>37</v>
      </c>
      <c r="T75" s="2">
        <v>33</v>
      </c>
      <c r="U75" s="2">
        <v>25</v>
      </c>
      <c r="V75" s="2">
        <v>6</v>
      </c>
      <c r="W75" s="2">
        <v>0</v>
      </c>
      <c r="X75" s="2">
        <v>13</v>
      </c>
      <c r="Y75" s="2">
        <v>76</v>
      </c>
      <c r="Z75" s="2">
        <v>66</v>
      </c>
      <c r="AA75" s="2">
        <v>3</v>
      </c>
      <c r="AC75" s="2">
        <f t="shared" ref="AC75:AC84" si="34">C75*1000/$C$7</f>
        <v>0.60216780409474102</v>
      </c>
      <c r="AD75" s="2">
        <f t="shared" ref="AD75:AD84" si="35">D75*1000/$D$7</f>
        <v>4.1430169449393046E-2</v>
      </c>
      <c r="AE75" s="2">
        <f t="shared" ref="AE75:AE84" si="36">E75*1000/$E$7</f>
        <v>0.24962556165751373</v>
      </c>
      <c r="AF75" s="2">
        <f t="shared" ref="AF75:AF84" si="37">F75*1000/$F$7</f>
        <v>0</v>
      </c>
      <c r="AG75" s="2">
        <f t="shared" ref="AG75:AG84" si="38">G75*1000/$G$7</f>
        <v>0</v>
      </c>
      <c r="AH75" s="2">
        <f t="shared" ref="AH75:AH84" si="39">H75*1000/$H$7</f>
        <v>0.16358580075249468</v>
      </c>
      <c r="AI75" s="2">
        <f t="shared" ref="AI75:AI84" si="40">I75*1000/$I$7</f>
        <v>0.35464136891568404</v>
      </c>
      <c r="AJ75" s="2">
        <f t="shared" ref="AJ75:AJ84" si="41">J75*1000/$J$7</f>
        <v>0.23724167018135808</v>
      </c>
      <c r="AK75" s="2">
        <f t="shared" ref="AK75:AK84" si="42">K75*1000/$K$7</f>
        <v>0.12793449753726091</v>
      </c>
      <c r="AL75" s="2">
        <f t="shared" ref="AL75:AL84" si="43">L75*1000/$L$7</f>
        <v>0.20437359493153484</v>
      </c>
      <c r="AM75" s="2">
        <f t="shared" ref="AM75:AM84" si="44">M75*1000/$M$7</f>
        <v>0.22809448180312911</v>
      </c>
      <c r="AN75" s="2">
        <f t="shared" ref="AN75:AN84" si="45">N75*1000/$N$7</f>
        <v>2.8713354581215725E-2</v>
      </c>
      <c r="AO75" s="2">
        <f t="shared" ref="AO75:AO84" si="46">O75*1000/$O$7</f>
        <v>2.3327423719324437E-2</v>
      </c>
      <c r="AP75" s="2">
        <f t="shared" ref="AP75:AP84" si="47">P75*1000/$P$7</f>
        <v>0</v>
      </c>
      <c r="AQ75" s="2">
        <f t="shared" ref="AQ75:AQ84" si="48">Q75*1000/$Q$7</f>
        <v>1.834492120856341E-2</v>
      </c>
      <c r="AR75" s="2">
        <f t="shared" ref="AR75:AR84" si="49">R75*1000/$R$7</f>
        <v>8.7012623197140898E-2</v>
      </c>
      <c r="AS75" s="2">
        <f t="shared" ref="AS75:AS84" si="50">S75*1000/$S$7</f>
        <v>9.1962936451125424E-2</v>
      </c>
      <c r="AT75" s="2">
        <f t="shared" ref="AT75:AT84" si="51">T75*1000/$T$7</f>
        <v>3.2508407856395583E-2</v>
      </c>
      <c r="AU75" s="2">
        <f t="shared" ref="AU75:AU84" si="52">U75*1000/$U$7</f>
        <v>0.22086171406359051</v>
      </c>
      <c r="AV75" s="2">
        <f t="shared" ref="AV75:AV84" si="53">V75*1000/$V$7</f>
        <v>2.6910173839723005E-2</v>
      </c>
      <c r="AW75" s="2">
        <f t="shared" ref="AW75:AW84" si="54">W75*1000/$W$7</f>
        <v>0</v>
      </c>
      <c r="AX75" s="2">
        <f t="shared" ref="AX75:AX84" si="55">X75*1000/$X$7</f>
        <v>0.11033405757740358</v>
      </c>
      <c r="AY75" s="2">
        <f t="shared" ref="AY75:AY84" si="56">Y75*1000/$Y$7</f>
        <v>0.18694025537022779</v>
      </c>
      <c r="AZ75" s="2">
        <f t="shared" ref="AZ75:AZ84" si="57">Z75*1000/$Z$7</f>
        <v>0.20438055659638246</v>
      </c>
      <c r="BA75" s="2">
        <f t="shared" ref="BA75:BA84" si="58">AA75*1000/$AA$7</f>
        <v>3.4613653932687984E-2</v>
      </c>
      <c r="BC75" s="2">
        <f t="shared" ref="BC75:BC84" si="59">AVERAGE(AC75:BA75)</f>
        <v>0.13100020110867563</v>
      </c>
      <c r="BD75" s="2">
        <f t="shared" ref="BD75:BD84" si="60">_xlfn.STDEV.P(AC75:BA75)</f>
        <v>0.13783622416858052</v>
      </c>
      <c r="BF75" s="2">
        <f t="shared" ref="BF75:BF84" si="61">_xlfn.SKEW.P(AC75:BA75)</f>
        <v>1.5992823774292584</v>
      </c>
      <c r="BG75" s="2">
        <f t="shared" ref="BG75:BG84" si="62">KURT(AC75:BA75)</f>
        <v>4.0035298563864306</v>
      </c>
      <c r="BK75" s="2">
        <f t="shared" ref="BK75:BK84" si="63">QUARTILE(AC75:BA75,1)</f>
        <v>2.6910173839723005E-2</v>
      </c>
      <c r="BL75" s="2">
        <f t="shared" ref="BL75:BL84" si="64">QUARTILE(AC75:BA75,3)</f>
        <v>0.20438055659638246</v>
      </c>
      <c r="BM75" s="2">
        <f t="shared" ref="BM75:BM84" si="65">BL75-BK75</f>
        <v>0.17747038275665947</v>
      </c>
      <c r="BO75" s="2">
        <f t="shared" ref="BO75:BO84" si="66">BL75+(1.5*BM75)</f>
        <v>0.47058613073137168</v>
      </c>
      <c r="BP75" s="2">
        <f t="shared" ref="BP75:BP84" si="67">BK75-(1.5*BM75)</f>
        <v>-0.23929540029526619</v>
      </c>
    </row>
    <row r="76" spans="1:68">
      <c r="A76" s="2" t="s">
        <v>109</v>
      </c>
      <c r="C76" s="2">
        <v>3</v>
      </c>
      <c r="D76" s="2">
        <v>6</v>
      </c>
      <c r="E76" s="2">
        <v>1</v>
      </c>
      <c r="F76" s="2">
        <v>0</v>
      </c>
      <c r="G76" s="2">
        <v>0</v>
      </c>
      <c r="H76" s="2">
        <v>1</v>
      </c>
      <c r="I76" s="2">
        <v>1</v>
      </c>
      <c r="J76" s="2">
        <v>3</v>
      </c>
      <c r="K76" s="2">
        <v>0</v>
      </c>
      <c r="L76" s="2">
        <v>3</v>
      </c>
      <c r="M76" s="2">
        <v>19</v>
      </c>
      <c r="N76" s="2">
        <v>15</v>
      </c>
      <c r="O76" s="2">
        <v>9</v>
      </c>
      <c r="P76" s="2">
        <v>0</v>
      </c>
      <c r="Q76" s="2">
        <v>4</v>
      </c>
      <c r="R76" s="2">
        <v>85</v>
      </c>
      <c r="S76" s="2">
        <v>81</v>
      </c>
      <c r="T76" s="2">
        <v>100</v>
      </c>
      <c r="U76" s="2">
        <v>11</v>
      </c>
      <c r="V76" s="2">
        <v>22</v>
      </c>
      <c r="W76" s="2">
        <v>3</v>
      </c>
      <c r="X76" s="2">
        <v>26</v>
      </c>
      <c r="Y76" s="2">
        <v>72</v>
      </c>
      <c r="Z76" s="2">
        <v>43</v>
      </c>
      <c r="AA76" s="2">
        <v>18</v>
      </c>
      <c r="AC76" s="2">
        <f t="shared" si="34"/>
        <v>0.60216780409474102</v>
      </c>
      <c r="AD76" s="2">
        <f t="shared" si="35"/>
        <v>0.24858101669635829</v>
      </c>
      <c r="AE76" s="2">
        <f t="shared" si="36"/>
        <v>0.24962556165751373</v>
      </c>
      <c r="AF76" s="2">
        <f t="shared" si="37"/>
        <v>0</v>
      </c>
      <c r="AG76" s="2">
        <f t="shared" si="38"/>
        <v>0</v>
      </c>
      <c r="AH76" s="2">
        <f t="shared" si="39"/>
        <v>5.452860025083156E-2</v>
      </c>
      <c r="AI76" s="2">
        <f t="shared" si="40"/>
        <v>8.866034222892101E-2</v>
      </c>
      <c r="AJ76" s="2">
        <f t="shared" si="41"/>
        <v>7.9080556727119361E-2</v>
      </c>
      <c r="AK76" s="2">
        <f t="shared" si="42"/>
        <v>0</v>
      </c>
      <c r="AL76" s="2">
        <f t="shared" si="43"/>
        <v>0.30656039239730226</v>
      </c>
      <c r="AM76" s="2">
        <f t="shared" si="44"/>
        <v>0.16051093163923902</v>
      </c>
      <c r="AN76" s="2">
        <f t="shared" si="45"/>
        <v>0.14356677290607861</v>
      </c>
      <c r="AO76" s="2">
        <f t="shared" si="46"/>
        <v>0.20994681347391994</v>
      </c>
      <c r="AP76" s="2">
        <f t="shared" si="47"/>
        <v>0</v>
      </c>
      <c r="AQ76" s="2">
        <f t="shared" si="48"/>
        <v>7.3379684834253639E-2</v>
      </c>
      <c r="AR76" s="2">
        <f t="shared" si="49"/>
        <v>0.18039202370138965</v>
      </c>
      <c r="AS76" s="2">
        <f t="shared" si="50"/>
        <v>0.20132426628489622</v>
      </c>
      <c r="AT76" s="2">
        <f t="shared" si="51"/>
        <v>9.8510326837562376E-2</v>
      </c>
      <c r="AU76" s="2">
        <f t="shared" si="52"/>
        <v>9.7179154187979816E-2</v>
      </c>
      <c r="AV76" s="2">
        <f t="shared" si="53"/>
        <v>9.8670637412317685E-2</v>
      </c>
      <c r="AW76" s="2">
        <f t="shared" si="54"/>
        <v>0.39614419648752147</v>
      </c>
      <c r="AX76" s="2">
        <f t="shared" si="55"/>
        <v>0.22066811515480717</v>
      </c>
      <c r="AY76" s="2">
        <f t="shared" si="56"/>
        <v>0.17710129456126844</v>
      </c>
      <c r="AZ76" s="2">
        <f t="shared" si="57"/>
        <v>0.13315702929764311</v>
      </c>
      <c r="BA76" s="2">
        <f t="shared" si="58"/>
        <v>0.20768192359612789</v>
      </c>
      <c r="BC76" s="2">
        <f t="shared" si="59"/>
        <v>0.16109749777711169</v>
      </c>
      <c r="BD76" s="2">
        <f t="shared" si="60"/>
        <v>0.13335886339118772</v>
      </c>
      <c r="BF76" s="2">
        <f t="shared" si="61"/>
        <v>1.4069408772420799</v>
      </c>
      <c r="BG76" s="2">
        <f t="shared" si="62"/>
        <v>3.5244303295586388</v>
      </c>
      <c r="BK76" s="2">
        <f t="shared" si="63"/>
        <v>7.9080556727119361E-2</v>
      </c>
      <c r="BL76" s="2">
        <f t="shared" si="64"/>
        <v>0.20994681347391994</v>
      </c>
      <c r="BM76" s="2">
        <f t="shared" si="65"/>
        <v>0.13086625674680058</v>
      </c>
      <c r="BO76" s="2">
        <f t="shared" si="66"/>
        <v>0.40624619859412081</v>
      </c>
      <c r="BP76" s="2">
        <f t="shared" si="67"/>
        <v>-0.11721882839308151</v>
      </c>
    </row>
    <row r="77" spans="1:68">
      <c r="A77" s="2" t="s">
        <v>110</v>
      </c>
      <c r="C77" s="2">
        <v>3</v>
      </c>
      <c r="D77" s="2">
        <v>6</v>
      </c>
      <c r="E77" s="2">
        <v>0</v>
      </c>
      <c r="F77" s="2">
        <v>2</v>
      </c>
      <c r="G77" s="2">
        <v>1</v>
      </c>
      <c r="H77" s="2">
        <v>5</v>
      </c>
      <c r="I77" s="2">
        <v>1</v>
      </c>
      <c r="J77" s="2">
        <v>27</v>
      </c>
      <c r="K77" s="2">
        <v>7</v>
      </c>
      <c r="L77" s="2">
        <v>3</v>
      </c>
      <c r="M77" s="2">
        <v>4</v>
      </c>
      <c r="N77" s="2">
        <v>37</v>
      </c>
      <c r="O77" s="2">
        <v>18</v>
      </c>
      <c r="P77" s="2">
        <v>21</v>
      </c>
      <c r="Q77" s="2">
        <v>16</v>
      </c>
      <c r="R77" s="2">
        <v>70</v>
      </c>
      <c r="S77" s="2">
        <v>7</v>
      </c>
      <c r="T77" s="2">
        <v>92</v>
      </c>
      <c r="U77" s="2">
        <v>9</v>
      </c>
      <c r="V77" s="2">
        <v>45</v>
      </c>
      <c r="W77" s="2">
        <v>0</v>
      </c>
      <c r="X77" s="2">
        <v>5</v>
      </c>
      <c r="Y77" s="2">
        <v>33</v>
      </c>
      <c r="Z77" s="2">
        <v>12</v>
      </c>
      <c r="AA77" s="2">
        <v>4</v>
      </c>
      <c r="AC77" s="2">
        <f t="shared" si="34"/>
        <v>0.60216780409474102</v>
      </c>
      <c r="AD77" s="2">
        <f t="shared" si="35"/>
        <v>0.24858101669635829</v>
      </c>
      <c r="AE77" s="2">
        <f t="shared" si="36"/>
        <v>0</v>
      </c>
      <c r="AF77" s="2">
        <f t="shared" si="37"/>
        <v>0.5704506560182544</v>
      </c>
      <c r="AG77" s="2">
        <f t="shared" si="38"/>
        <v>0.13203063110641669</v>
      </c>
      <c r="AH77" s="2">
        <f t="shared" si="39"/>
        <v>0.2726430012541578</v>
      </c>
      <c r="AI77" s="2">
        <f t="shared" si="40"/>
        <v>8.866034222892101E-2</v>
      </c>
      <c r="AJ77" s="2">
        <f t="shared" si="41"/>
        <v>0.71172501054407422</v>
      </c>
      <c r="AK77" s="2">
        <f t="shared" si="42"/>
        <v>0.44777074138041323</v>
      </c>
      <c r="AL77" s="2">
        <f t="shared" si="43"/>
        <v>0.30656039239730226</v>
      </c>
      <c r="AM77" s="2">
        <f t="shared" si="44"/>
        <v>3.3791775081945058E-2</v>
      </c>
      <c r="AN77" s="2">
        <f t="shared" si="45"/>
        <v>0.35413137316832727</v>
      </c>
      <c r="AO77" s="2">
        <f t="shared" si="46"/>
        <v>0.41989362694783988</v>
      </c>
      <c r="AP77" s="2">
        <f t="shared" si="47"/>
        <v>0.61608871677521559</v>
      </c>
      <c r="AQ77" s="2">
        <f t="shared" si="48"/>
        <v>0.29351873933701456</v>
      </c>
      <c r="AR77" s="2">
        <f t="shared" si="49"/>
        <v>0.14855813716585031</v>
      </c>
      <c r="AS77" s="2">
        <f t="shared" si="50"/>
        <v>1.7398393382645351E-2</v>
      </c>
      <c r="AT77" s="2">
        <f t="shared" si="51"/>
        <v>9.0629500690557391E-2</v>
      </c>
      <c r="AU77" s="2">
        <f t="shared" si="52"/>
        <v>7.9510217062892588E-2</v>
      </c>
      <c r="AV77" s="2">
        <f t="shared" si="53"/>
        <v>0.20182630379792255</v>
      </c>
      <c r="AW77" s="2">
        <f t="shared" si="54"/>
        <v>0</v>
      </c>
      <c r="AX77" s="2">
        <f t="shared" si="55"/>
        <v>4.2436175991309069E-2</v>
      </c>
      <c r="AY77" s="2">
        <f t="shared" si="56"/>
        <v>8.1171426673914707E-2</v>
      </c>
      <c r="AZ77" s="2">
        <f t="shared" si="57"/>
        <v>3.7160101199342266E-2</v>
      </c>
      <c r="BA77" s="2">
        <f t="shared" si="58"/>
        <v>4.6151538576917311E-2</v>
      </c>
      <c r="BC77" s="2">
        <f t="shared" si="59"/>
        <v>0.23371422486289334</v>
      </c>
      <c r="BD77" s="2">
        <f t="shared" si="60"/>
        <v>0.21382550588779572</v>
      </c>
      <c r="BF77" s="2">
        <f t="shared" si="61"/>
        <v>0.78666938302983969</v>
      </c>
      <c r="BG77" s="2">
        <f t="shared" si="62"/>
        <v>-0.47998662594279073</v>
      </c>
      <c r="BK77" s="2">
        <f t="shared" si="63"/>
        <v>4.6151538576917311E-2</v>
      </c>
      <c r="BL77" s="2">
        <f t="shared" si="64"/>
        <v>0.35413137316832727</v>
      </c>
      <c r="BM77" s="2">
        <f t="shared" si="65"/>
        <v>0.30797983459140998</v>
      </c>
      <c r="BO77" s="2">
        <f t="shared" si="66"/>
        <v>0.81610112505544219</v>
      </c>
      <c r="BP77" s="2">
        <f t="shared" si="67"/>
        <v>-0.41581821331019764</v>
      </c>
    </row>
    <row r="78" spans="1:68">
      <c r="A78" s="2" t="s">
        <v>111</v>
      </c>
      <c r="C78" s="2">
        <v>3</v>
      </c>
      <c r="D78" s="2">
        <v>54</v>
      </c>
      <c r="E78" s="2">
        <v>8</v>
      </c>
      <c r="F78" s="2">
        <v>5</v>
      </c>
      <c r="G78" s="2">
        <v>34</v>
      </c>
      <c r="H78" s="2">
        <v>2</v>
      </c>
      <c r="I78" s="2">
        <v>1</v>
      </c>
      <c r="J78" s="2">
        <v>11</v>
      </c>
      <c r="K78" s="2">
        <v>2</v>
      </c>
      <c r="L78" s="2">
        <v>21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C78" s="2">
        <f t="shared" si="34"/>
        <v>0.60216780409474102</v>
      </c>
      <c r="AD78" s="2">
        <f t="shared" si="35"/>
        <v>2.2372291502672246</v>
      </c>
      <c r="AE78" s="2">
        <f t="shared" si="36"/>
        <v>1.9970044932601099</v>
      </c>
      <c r="AF78" s="2">
        <f t="shared" si="37"/>
        <v>1.4261266400456361</v>
      </c>
      <c r="AG78" s="2">
        <f t="shared" si="38"/>
        <v>4.4890414576181676</v>
      </c>
      <c r="AH78" s="2">
        <f t="shared" si="39"/>
        <v>0.10905720050166312</v>
      </c>
      <c r="AI78" s="2">
        <f t="shared" si="40"/>
        <v>8.866034222892101E-2</v>
      </c>
      <c r="AJ78" s="2">
        <f t="shared" si="41"/>
        <v>0.28996204133277098</v>
      </c>
      <c r="AK78" s="2">
        <f t="shared" si="42"/>
        <v>0.12793449753726091</v>
      </c>
      <c r="AL78" s="2">
        <f t="shared" si="43"/>
        <v>2.1459227467811157</v>
      </c>
      <c r="AM78" s="2">
        <f t="shared" si="44"/>
        <v>0</v>
      </c>
      <c r="AN78" s="2">
        <f t="shared" si="45"/>
        <v>0</v>
      </c>
      <c r="AO78" s="2">
        <f t="shared" si="46"/>
        <v>0</v>
      </c>
      <c r="AP78" s="2">
        <f t="shared" si="47"/>
        <v>0</v>
      </c>
      <c r="AQ78" s="2">
        <f t="shared" si="48"/>
        <v>0</v>
      </c>
      <c r="AR78" s="2">
        <f t="shared" si="49"/>
        <v>0</v>
      </c>
      <c r="AS78" s="2">
        <f t="shared" si="50"/>
        <v>0</v>
      </c>
      <c r="AT78" s="2">
        <f t="shared" si="51"/>
        <v>0</v>
      </c>
      <c r="AU78" s="2">
        <f t="shared" si="52"/>
        <v>0</v>
      </c>
      <c r="AV78" s="2">
        <f t="shared" si="53"/>
        <v>0</v>
      </c>
      <c r="AW78" s="2">
        <f t="shared" si="54"/>
        <v>0</v>
      </c>
      <c r="AX78" s="2">
        <f t="shared" si="55"/>
        <v>0</v>
      </c>
      <c r="AY78" s="2">
        <f t="shared" si="56"/>
        <v>0</v>
      </c>
      <c r="AZ78" s="2">
        <f t="shared" si="57"/>
        <v>0</v>
      </c>
      <c r="BA78" s="2">
        <f t="shared" si="58"/>
        <v>0</v>
      </c>
      <c r="BC78" s="2">
        <f t="shared" si="59"/>
        <v>0.54052425494670442</v>
      </c>
      <c r="BD78" s="2">
        <f t="shared" si="60"/>
        <v>1.0763304272147474</v>
      </c>
      <c r="BF78" s="2">
        <f t="shared" si="61"/>
        <v>2.3013492009297836</v>
      </c>
      <c r="BG78" s="2">
        <f t="shared" si="62"/>
        <v>6.3068480518134766</v>
      </c>
      <c r="BK78" s="2">
        <f t="shared" si="63"/>
        <v>0</v>
      </c>
      <c r="BL78" s="2">
        <f t="shared" si="64"/>
        <v>0.28996204133277098</v>
      </c>
      <c r="BM78" s="2">
        <f t="shared" si="65"/>
        <v>0.28996204133277098</v>
      </c>
      <c r="BO78" s="2">
        <f t="shared" si="66"/>
        <v>0.72490510333192737</v>
      </c>
      <c r="BP78" s="2">
        <f t="shared" si="67"/>
        <v>-0.43494306199915644</v>
      </c>
    </row>
    <row r="79" spans="1:68">
      <c r="A79" s="2" t="s">
        <v>112</v>
      </c>
      <c r="C79" s="2">
        <v>3</v>
      </c>
      <c r="D79" s="2">
        <v>3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28</v>
      </c>
      <c r="K79" s="2">
        <v>3</v>
      </c>
      <c r="L79" s="2">
        <v>10</v>
      </c>
      <c r="M79" s="2">
        <v>4</v>
      </c>
      <c r="N79" s="2">
        <v>1</v>
      </c>
      <c r="O79" s="2">
        <v>26</v>
      </c>
      <c r="P79" s="2">
        <v>0</v>
      </c>
      <c r="Q79" s="2">
        <v>4</v>
      </c>
      <c r="R79" s="2">
        <v>1261</v>
      </c>
      <c r="S79" s="2">
        <v>180</v>
      </c>
      <c r="T79" s="2">
        <v>882</v>
      </c>
      <c r="U79" s="2">
        <v>515</v>
      </c>
      <c r="V79" s="2">
        <v>513</v>
      </c>
      <c r="W79" s="2">
        <v>8</v>
      </c>
      <c r="X79" s="2">
        <v>258</v>
      </c>
      <c r="Y79" s="2">
        <v>949</v>
      </c>
      <c r="Z79" s="2">
        <v>401</v>
      </c>
      <c r="AA79" s="2">
        <v>3</v>
      </c>
      <c r="AC79" s="2">
        <f t="shared" si="34"/>
        <v>0.60216780409474102</v>
      </c>
      <c r="AD79" s="2">
        <f t="shared" si="35"/>
        <v>0.12429050834817915</v>
      </c>
      <c r="AE79" s="2">
        <f t="shared" si="36"/>
        <v>0</v>
      </c>
      <c r="AF79" s="2">
        <f t="shared" si="37"/>
        <v>0</v>
      </c>
      <c r="AG79" s="2">
        <f t="shared" si="38"/>
        <v>0</v>
      </c>
      <c r="AH79" s="2">
        <f t="shared" si="39"/>
        <v>0</v>
      </c>
      <c r="AI79" s="2">
        <f t="shared" si="40"/>
        <v>0</v>
      </c>
      <c r="AJ79" s="2">
        <f t="shared" si="41"/>
        <v>0.73808519611978063</v>
      </c>
      <c r="AK79" s="2">
        <f t="shared" si="42"/>
        <v>0.19190174630589138</v>
      </c>
      <c r="AL79" s="2">
        <f t="shared" si="43"/>
        <v>1.0218679746576742</v>
      </c>
      <c r="AM79" s="2">
        <f t="shared" si="44"/>
        <v>3.3791775081945058E-2</v>
      </c>
      <c r="AN79" s="2">
        <f t="shared" si="45"/>
        <v>9.5711181937385738E-3</v>
      </c>
      <c r="AO79" s="2">
        <f t="shared" si="46"/>
        <v>0.6065130167024354</v>
      </c>
      <c r="AP79" s="2">
        <f t="shared" si="47"/>
        <v>0</v>
      </c>
      <c r="AQ79" s="2">
        <f t="shared" si="48"/>
        <v>7.3379684834253639E-2</v>
      </c>
      <c r="AR79" s="2">
        <f t="shared" si="49"/>
        <v>2.6761687280876747</v>
      </c>
      <c r="AS79" s="2">
        <f t="shared" si="50"/>
        <v>0.44738725841088045</v>
      </c>
      <c r="AT79" s="2">
        <f t="shared" si="51"/>
        <v>0.86886108270730023</v>
      </c>
      <c r="AU79" s="2">
        <f t="shared" si="52"/>
        <v>4.549751309709964</v>
      </c>
      <c r="AV79" s="2">
        <f t="shared" si="53"/>
        <v>2.3008198632963168</v>
      </c>
      <c r="AW79" s="2">
        <f t="shared" si="54"/>
        <v>1.056384523966724</v>
      </c>
      <c r="AX79" s="2">
        <f t="shared" si="55"/>
        <v>2.1897066811515482</v>
      </c>
      <c r="AY79" s="2">
        <f t="shared" si="56"/>
        <v>2.3342934519256078</v>
      </c>
      <c r="AZ79" s="2">
        <f t="shared" si="57"/>
        <v>1.2417667150780207</v>
      </c>
      <c r="BA79" s="2">
        <f t="shared" si="58"/>
        <v>3.4613653932687984E-2</v>
      </c>
      <c r="BC79" s="2">
        <f t="shared" si="59"/>
        <v>0.84405288370421461</v>
      </c>
      <c r="BD79" s="2">
        <f t="shared" si="60"/>
        <v>1.1239491798333998</v>
      </c>
      <c r="BF79" s="2">
        <f t="shared" si="61"/>
        <v>1.6763149829404898</v>
      </c>
      <c r="BG79" s="2">
        <f t="shared" si="62"/>
        <v>3.3175268246347773</v>
      </c>
      <c r="BK79" s="2">
        <f t="shared" si="63"/>
        <v>9.5711181937385738E-3</v>
      </c>
      <c r="BL79" s="2">
        <f t="shared" si="64"/>
        <v>1.056384523966724</v>
      </c>
      <c r="BM79" s="2">
        <f t="shared" si="65"/>
        <v>1.0468134057729854</v>
      </c>
      <c r="BO79" s="2">
        <f t="shared" si="66"/>
        <v>2.6266046326262025</v>
      </c>
      <c r="BP79" s="2">
        <f t="shared" si="67"/>
        <v>-1.5606489904657397</v>
      </c>
    </row>
    <row r="80" spans="1:68">
      <c r="A80" s="2" t="s">
        <v>113</v>
      </c>
      <c r="C80" s="2">
        <v>3</v>
      </c>
      <c r="D80" s="2">
        <v>0</v>
      </c>
      <c r="E80" s="2">
        <v>1</v>
      </c>
      <c r="F80" s="2">
        <v>0</v>
      </c>
      <c r="G80" s="2">
        <v>4</v>
      </c>
      <c r="H80" s="2">
        <v>13</v>
      </c>
      <c r="I80" s="2">
        <v>11</v>
      </c>
      <c r="J80" s="2">
        <v>28</v>
      </c>
      <c r="K80" s="2">
        <v>21</v>
      </c>
      <c r="L80" s="2">
        <v>3</v>
      </c>
      <c r="M80" s="2">
        <v>83</v>
      </c>
      <c r="N80" s="2">
        <v>45</v>
      </c>
      <c r="O80" s="2">
        <v>19</v>
      </c>
      <c r="P80" s="2">
        <v>14</v>
      </c>
      <c r="Q80" s="2">
        <v>10</v>
      </c>
      <c r="R80" s="2">
        <v>124</v>
      </c>
      <c r="S80" s="2">
        <v>72</v>
      </c>
      <c r="T80" s="2">
        <v>231</v>
      </c>
      <c r="U80" s="2">
        <v>27</v>
      </c>
      <c r="V80" s="2">
        <v>29</v>
      </c>
      <c r="W80" s="2">
        <v>1</v>
      </c>
      <c r="X80" s="2">
        <v>50</v>
      </c>
      <c r="Y80" s="2">
        <v>77</v>
      </c>
      <c r="Z80" s="2">
        <v>68</v>
      </c>
      <c r="AA80" s="2">
        <v>15</v>
      </c>
      <c r="AC80" s="2">
        <f t="shared" si="34"/>
        <v>0.60216780409474102</v>
      </c>
      <c r="AD80" s="2">
        <f t="shared" si="35"/>
        <v>0</v>
      </c>
      <c r="AE80" s="2">
        <f t="shared" si="36"/>
        <v>0.24962556165751373</v>
      </c>
      <c r="AF80" s="2">
        <f t="shared" si="37"/>
        <v>0</v>
      </c>
      <c r="AG80" s="2">
        <f t="shared" si="38"/>
        <v>0.52812252442566676</v>
      </c>
      <c r="AH80" s="2">
        <f t="shared" si="39"/>
        <v>0.70887180326081034</v>
      </c>
      <c r="AI80" s="2">
        <f t="shared" si="40"/>
        <v>0.97526376451813102</v>
      </c>
      <c r="AJ80" s="2">
        <f t="shared" si="41"/>
        <v>0.73808519611978063</v>
      </c>
      <c r="AK80" s="2">
        <f t="shared" si="42"/>
        <v>1.3433122241412396</v>
      </c>
      <c r="AL80" s="2">
        <f t="shared" si="43"/>
        <v>0.30656039239730226</v>
      </c>
      <c r="AM80" s="2">
        <f t="shared" si="44"/>
        <v>0.70117933295035983</v>
      </c>
      <c r="AN80" s="2">
        <f t="shared" si="45"/>
        <v>0.43070031871823583</v>
      </c>
      <c r="AO80" s="2">
        <f t="shared" si="46"/>
        <v>0.44322105066716433</v>
      </c>
      <c r="AP80" s="2">
        <f t="shared" si="47"/>
        <v>0.41072581118347706</v>
      </c>
      <c r="AQ80" s="2">
        <f t="shared" si="48"/>
        <v>0.18344921208563408</v>
      </c>
      <c r="AR80" s="2">
        <f t="shared" si="49"/>
        <v>0.26316012869379196</v>
      </c>
      <c r="AS80" s="2">
        <f t="shared" si="50"/>
        <v>0.17895490336435219</v>
      </c>
      <c r="AT80" s="2">
        <f t="shared" si="51"/>
        <v>0.22755885499476911</v>
      </c>
      <c r="AU80" s="2">
        <f t="shared" si="52"/>
        <v>0.23853065118867775</v>
      </c>
      <c r="AV80" s="2">
        <f t="shared" si="53"/>
        <v>0.13006584022532786</v>
      </c>
      <c r="AW80" s="2">
        <f t="shared" si="54"/>
        <v>0.1320480654958405</v>
      </c>
      <c r="AX80" s="2">
        <f t="shared" si="55"/>
        <v>0.42436175991309072</v>
      </c>
      <c r="AY80" s="2">
        <f t="shared" si="56"/>
        <v>0.18939999557246764</v>
      </c>
      <c r="AZ80" s="2">
        <f t="shared" si="57"/>
        <v>0.21057390679627283</v>
      </c>
      <c r="BA80" s="2">
        <f t="shared" si="58"/>
        <v>0.17306826966343991</v>
      </c>
      <c r="BC80" s="2">
        <f t="shared" si="59"/>
        <v>0.39156029488512334</v>
      </c>
      <c r="BD80" s="2">
        <f t="shared" si="60"/>
        <v>0.30843032878034593</v>
      </c>
      <c r="BF80" s="2">
        <f t="shared" si="61"/>
        <v>1.314369717128435</v>
      </c>
      <c r="BG80" s="2">
        <f t="shared" si="62"/>
        <v>2.2530927518540951</v>
      </c>
      <c r="BK80" s="2">
        <f t="shared" si="63"/>
        <v>0.18344921208563408</v>
      </c>
      <c r="BL80" s="2">
        <f t="shared" si="64"/>
        <v>0.52812252442566676</v>
      </c>
      <c r="BM80" s="2">
        <f t="shared" si="65"/>
        <v>0.34467331234003268</v>
      </c>
      <c r="BO80" s="2">
        <f t="shared" si="66"/>
        <v>1.0451324929357158</v>
      </c>
      <c r="BP80" s="2">
        <f t="shared" si="67"/>
        <v>-0.33356075642441491</v>
      </c>
    </row>
    <row r="81" spans="1:68">
      <c r="A81" s="2" t="s">
        <v>114</v>
      </c>
      <c r="C81" s="2">
        <v>3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1</v>
      </c>
      <c r="P81" s="2">
        <v>0</v>
      </c>
      <c r="Q81" s="2">
        <v>0</v>
      </c>
      <c r="R81" s="2">
        <v>1</v>
      </c>
      <c r="S81" s="2">
        <v>0</v>
      </c>
      <c r="T81" s="2">
        <v>1</v>
      </c>
      <c r="U81" s="2">
        <v>0</v>
      </c>
      <c r="V81" s="2">
        <v>0</v>
      </c>
      <c r="W81" s="2">
        <v>0</v>
      </c>
      <c r="X81" s="2">
        <v>1</v>
      </c>
      <c r="Y81" s="2">
        <v>0</v>
      </c>
      <c r="Z81" s="2">
        <v>1</v>
      </c>
      <c r="AA81" s="2">
        <v>0</v>
      </c>
      <c r="AC81" s="3">
        <f t="shared" si="34"/>
        <v>0.60216780409474102</v>
      </c>
      <c r="AD81" s="2">
        <f t="shared" si="35"/>
        <v>0</v>
      </c>
      <c r="AE81" s="2">
        <f t="shared" si="36"/>
        <v>0</v>
      </c>
      <c r="AF81" s="2">
        <f t="shared" si="37"/>
        <v>0</v>
      </c>
      <c r="AG81" s="2">
        <f t="shared" si="38"/>
        <v>0</v>
      </c>
      <c r="AH81" s="2">
        <f t="shared" si="39"/>
        <v>0</v>
      </c>
      <c r="AI81" s="2">
        <f t="shared" si="40"/>
        <v>0</v>
      </c>
      <c r="AJ81" s="3">
        <f t="shared" si="41"/>
        <v>2.6360185575706453E-2</v>
      </c>
      <c r="AK81" s="2">
        <f t="shared" si="42"/>
        <v>0</v>
      </c>
      <c r="AL81" s="2">
        <f t="shared" si="43"/>
        <v>0</v>
      </c>
      <c r="AM81" s="2">
        <f t="shared" si="44"/>
        <v>0</v>
      </c>
      <c r="AN81" s="2">
        <f t="shared" si="45"/>
        <v>0</v>
      </c>
      <c r="AO81" s="3">
        <f t="shared" si="46"/>
        <v>2.3327423719324437E-2</v>
      </c>
      <c r="AP81" s="2">
        <f t="shared" si="47"/>
        <v>0</v>
      </c>
      <c r="AQ81" s="2">
        <f t="shared" si="48"/>
        <v>0</v>
      </c>
      <c r="AR81" s="3">
        <f t="shared" si="49"/>
        <v>2.1222591023692902E-3</v>
      </c>
      <c r="AS81" s="2">
        <f t="shared" si="50"/>
        <v>0</v>
      </c>
      <c r="AT81" s="2">
        <f t="shared" si="51"/>
        <v>9.8510326837562378E-4</v>
      </c>
      <c r="AU81" s="2">
        <f t="shared" si="52"/>
        <v>0</v>
      </c>
      <c r="AV81" s="2">
        <f t="shared" si="53"/>
        <v>0</v>
      </c>
      <c r="AW81" s="2">
        <f t="shared" si="54"/>
        <v>0</v>
      </c>
      <c r="AX81" s="3">
        <f t="shared" si="55"/>
        <v>8.4872351982618142E-3</v>
      </c>
      <c r="AY81" s="2">
        <f t="shared" si="56"/>
        <v>0</v>
      </c>
      <c r="AZ81" s="3">
        <f t="shared" si="57"/>
        <v>3.096675099945189E-3</v>
      </c>
      <c r="BA81" s="2">
        <f t="shared" si="58"/>
        <v>0</v>
      </c>
      <c r="BC81" s="2">
        <f t="shared" si="59"/>
        <v>2.6661867442348948E-2</v>
      </c>
      <c r="BD81" s="2">
        <f t="shared" si="60"/>
        <v>0.11767086469496967</v>
      </c>
      <c r="BF81" s="6">
        <f t="shared" si="61"/>
        <v>4.6699105231624332</v>
      </c>
      <c r="BG81" s="2">
        <f t="shared" si="62"/>
        <v>24.811564992508494</v>
      </c>
      <c r="BK81" s="2">
        <f t="shared" si="63"/>
        <v>0</v>
      </c>
      <c r="BL81" s="2">
        <f t="shared" si="64"/>
        <v>9.8510326837562378E-4</v>
      </c>
      <c r="BM81" s="2">
        <f t="shared" si="65"/>
        <v>9.8510326837562378E-4</v>
      </c>
      <c r="BO81" s="6">
        <f t="shared" si="66"/>
        <v>2.4627581709390596E-3</v>
      </c>
      <c r="BP81" s="2">
        <f t="shared" si="67"/>
        <v>-1.4776549025634356E-3</v>
      </c>
    </row>
    <row r="82" spans="1:68">
      <c r="A82" s="2" t="s">
        <v>115</v>
      </c>
      <c r="C82" s="2">
        <v>3</v>
      </c>
      <c r="D82" s="2">
        <v>2</v>
      </c>
      <c r="E82" s="2">
        <v>6</v>
      </c>
      <c r="F82" s="2">
        <v>0</v>
      </c>
      <c r="G82" s="2">
        <v>8</v>
      </c>
      <c r="H82" s="2">
        <v>14</v>
      </c>
      <c r="I82" s="2">
        <v>5</v>
      </c>
      <c r="J82" s="2">
        <v>25</v>
      </c>
      <c r="K82" s="2">
        <v>13</v>
      </c>
      <c r="L82" s="2">
        <v>5</v>
      </c>
      <c r="M82" s="2">
        <v>268</v>
      </c>
      <c r="N82" s="2">
        <v>103</v>
      </c>
      <c r="O82" s="2">
        <v>15</v>
      </c>
      <c r="P82" s="2">
        <v>3</v>
      </c>
      <c r="Q82" s="2">
        <v>1</v>
      </c>
      <c r="R82" s="2">
        <v>19</v>
      </c>
      <c r="S82" s="2">
        <v>17</v>
      </c>
      <c r="T82" s="2">
        <v>17</v>
      </c>
      <c r="U82" s="2">
        <v>3</v>
      </c>
      <c r="V82" s="2">
        <v>18</v>
      </c>
      <c r="W82" s="2">
        <v>0</v>
      </c>
      <c r="X82" s="2">
        <v>45</v>
      </c>
      <c r="Y82" s="2">
        <v>37</v>
      </c>
      <c r="Z82" s="2">
        <v>33</v>
      </c>
      <c r="AA82" s="2">
        <v>3</v>
      </c>
      <c r="AC82" s="2">
        <f t="shared" si="34"/>
        <v>0.60216780409474102</v>
      </c>
      <c r="AD82" s="2">
        <f t="shared" si="35"/>
        <v>8.2860338898786093E-2</v>
      </c>
      <c r="AE82" s="2">
        <f t="shared" si="36"/>
        <v>1.4977533699450825</v>
      </c>
      <c r="AF82" s="2">
        <f t="shared" si="37"/>
        <v>0</v>
      </c>
      <c r="AG82" s="2">
        <f t="shared" si="38"/>
        <v>1.0562450488513335</v>
      </c>
      <c r="AH82" s="2">
        <f t="shared" si="39"/>
        <v>0.76340040351164185</v>
      </c>
      <c r="AI82" s="2">
        <f t="shared" si="40"/>
        <v>0.44330171114460504</v>
      </c>
      <c r="AJ82" s="2">
        <f t="shared" si="41"/>
        <v>0.6590046393926613</v>
      </c>
      <c r="AK82" s="2">
        <f t="shared" si="42"/>
        <v>0.83157423399219599</v>
      </c>
      <c r="AL82" s="2">
        <f t="shared" si="43"/>
        <v>0.5109339873288371</v>
      </c>
      <c r="AM82" s="2">
        <f t="shared" si="44"/>
        <v>2.2640489304903189</v>
      </c>
      <c r="AN82" s="2">
        <f t="shared" si="45"/>
        <v>0.98582517395507319</v>
      </c>
      <c r="AO82" s="2">
        <f t="shared" si="46"/>
        <v>0.34991135578986654</v>
      </c>
      <c r="AP82" s="2">
        <f t="shared" si="47"/>
        <v>8.8012673825030807E-2</v>
      </c>
      <c r="AQ82" s="2">
        <f t="shared" si="48"/>
        <v>1.834492120856341E-2</v>
      </c>
      <c r="AR82" s="2">
        <f t="shared" si="49"/>
        <v>4.0322922945016514E-2</v>
      </c>
      <c r="AS82" s="2">
        <f t="shared" si="50"/>
        <v>4.2253241072138709E-2</v>
      </c>
      <c r="AT82" s="2">
        <f t="shared" si="51"/>
        <v>1.6746755562385605E-2</v>
      </c>
      <c r="AU82" s="2">
        <f t="shared" si="52"/>
        <v>2.6503405687630859E-2</v>
      </c>
      <c r="AV82" s="2">
        <f t="shared" si="53"/>
        <v>8.0730521519169013E-2</v>
      </c>
      <c r="AW82" s="2">
        <f t="shared" si="54"/>
        <v>0</v>
      </c>
      <c r="AX82" s="2">
        <f t="shared" si="55"/>
        <v>0.38192558392178166</v>
      </c>
      <c r="AY82" s="2">
        <f t="shared" si="56"/>
        <v>9.1010387482874058E-2</v>
      </c>
      <c r="AZ82" s="2">
        <f t="shared" si="57"/>
        <v>0.10219027829819123</v>
      </c>
      <c r="BA82" s="2">
        <f t="shared" si="58"/>
        <v>3.4613653932687984E-2</v>
      </c>
      <c r="BC82" s="2">
        <f t="shared" si="59"/>
        <v>0.43878725371402444</v>
      </c>
      <c r="BD82" s="2">
        <f t="shared" si="60"/>
        <v>0.54721766737470345</v>
      </c>
      <c r="BF82" s="2">
        <f t="shared" si="61"/>
        <v>1.7044635102135026</v>
      </c>
      <c r="BG82" s="2">
        <f t="shared" si="62"/>
        <v>3.7076929874693256</v>
      </c>
      <c r="BK82" s="2">
        <f t="shared" si="63"/>
        <v>4.0322922945016514E-2</v>
      </c>
      <c r="BL82" s="2">
        <f t="shared" si="64"/>
        <v>0.6590046393926613</v>
      </c>
      <c r="BM82" s="2">
        <f t="shared" si="65"/>
        <v>0.6186817164476448</v>
      </c>
      <c r="BO82" s="2">
        <f t="shared" si="66"/>
        <v>1.5870272140641286</v>
      </c>
      <c r="BP82" s="2">
        <f t="shared" si="67"/>
        <v>-0.88769965172645071</v>
      </c>
    </row>
    <row r="83" spans="1:68">
      <c r="A83" s="2" t="s">
        <v>116</v>
      </c>
      <c r="C83" s="2">
        <v>3</v>
      </c>
      <c r="D83" s="2">
        <v>2</v>
      </c>
      <c r="E83" s="2">
        <v>2</v>
      </c>
      <c r="F83" s="2">
        <v>1</v>
      </c>
      <c r="G83" s="2">
        <v>2</v>
      </c>
      <c r="H83" s="2">
        <v>0</v>
      </c>
      <c r="I83" s="2">
        <v>0</v>
      </c>
      <c r="J83" s="2">
        <v>0</v>
      </c>
      <c r="K83" s="2">
        <v>0</v>
      </c>
      <c r="L83" s="2">
        <v>2</v>
      </c>
      <c r="M83" s="2">
        <v>0</v>
      </c>
      <c r="N83" s="2">
        <v>0</v>
      </c>
      <c r="O83" s="2">
        <v>1</v>
      </c>
      <c r="P83" s="2">
        <v>1</v>
      </c>
      <c r="Q83" s="2">
        <v>0</v>
      </c>
      <c r="R83" s="2">
        <v>8</v>
      </c>
      <c r="S83" s="2">
        <v>0</v>
      </c>
      <c r="T83" s="2">
        <v>1</v>
      </c>
      <c r="U83" s="2">
        <v>0</v>
      </c>
      <c r="V83" s="2">
        <v>0</v>
      </c>
      <c r="W83" s="2">
        <v>0</v>
      </c>
      <c r="X83" s="2">
        <v>0</v>
      </c>
      <c r="Y83" s="2">
        <v>1</v>
      </c>
      <c r="Z83" s="2">
        <v>0</v>
      </c>
      <c r="AA83" s="2">
        <v>1</v>
      </c>
      <c r="AC83" s="3">
        <f t="shared" si="34"/>
        <v>0.60216780409474102</v>
      </c>
      <c r="AD83" s="3">
        <f t="shared" si="35"/>
        <v>8.2860338898786093E-2</v>
      </c>
      <c r="AE83" s="3">
        <f t="shared" si="36"/>
        <v>0.49925112331502747</v>
      </c>
      <c r="AF83" s="3">
        <f t="shared" si="37"/>
        <v>0.2852253280091272</v>
      </c>
      <c r="AG83" s="3">
        <f t="shared" si="38"/>
        <v>0.26406126221283338</v>
      </c>
      <c r="AH83" s="2">
        <f t="shared" si="39"/>
        <v>0</v>
      </c>
      <c r="AI83" s="2">
        <f t="shared" si="40"/>
        <v>0</v>
      </c>
      <c r="AJ83" s="2">
        <f t="shared" si="41"/>
        <v>0</v>
      </c>
      <c r="AK83" s="2">
        <f t="shared" si="42"/>
        <v>0</v>
      </c>
      <c r="AL83" s="3">
        <f t="shared" si="43"/>
        <v>0.20437359493153484</v>
      </c>
      <c r="AM83" s="2">
        <f t="shared" si="44"/>
        <v>0</v>
      </c>
      <c r="AN83" s="2">
        <f t="shared" si="45"/>
        <v>0</v>
      </c>
      <c r="AO83" s="2">
        <f t="shared" si="46"/>
        <v>2.3327423719324437E-2</v>
      </c>
      <c r="AP83" s="2">
        <f t="shared" si="47"/>
        <v>2.9337557941676935E-2</v>
      </c>
      <c r="AQ83" s="2">
        <f t="shared" si="48"/>
        <v>0</v>
      </c>
      <c r="AR83" s="2">
        <f t="shared" si="49"/>
        <v>1.6978072818954321E-2</v>
      </c>
      <c r="AS83" s="2">
        <f t="shared" si="50"/>
        <v>0</v>
      </c>
      <c r="AT83" s="2">
        <f t="shared" si="51"/>
        <v>9.8510326837562378E-4</v>
      </c>
      <c r="AU83" s="2">
        <f t="shared" si="52"/>
        <v>0</v>
      </c>
      <c r="AV83" s="2">
        <f t="shared" si="53"/>
        <v>0</v>
      </c>
      <c r="AW83" s="2">
        <f t="shared" si="54"/>
        <v>0</v>
      </c>
      <c r="AX83" s="2">
        <f t="shared" si="55"/>
        <v>0</v>
      </c>
      <c r="AY83" s="2">
        <f t="shared" si="56"/>
        <v>2.4597402022398392E-3</v>
      </c>
      <c r="AZ83" s="2">
        <f t="shared" si="57"/>
        <v>0</v>
      </c>
      <c r="BA83" s="2">
        <f t="shared" si="58"/>
        <v>1.1537884644229328E-2</v>
      </c>
      <c r="BC83" s="2">
        <f t="shared" si="59"/>
        <v>8.0902609362274017E-2</v>
      </c>
      <c r="BD83" s="2">
        <f t="shared" si="60"/>
        <v>0.16121742373309092</v>
      </c>
      <c r="BF83" s="6">
        <f t="shared" si="61"/>
        <v>2.1250595016388147</v>
      </c>
      <c r="BG83" s="2">
        <f t="shared" si="62"/>
        <v>4.4898350170536938</v>
      </c>
      <c r="BK83" s="2">
        <f t="shared" si="63"/>
        <v>0</v>
      </c>
      <c r="BL83" s="2">
        <f t="shared" si="64"/>
        <v>2.9337557941676935E-2</v>
      </c>
      <c r="BM83" s="2">
        <f t="shared" si="65"/>
        <v>2.9337557941676935E-2</v>
      </c>
      <c r="BO83" s="6">
        <f t="shared" si="66"/>
        <v>7.3343894854192335E-2</v>
      </c>
      <c r="BP83" s="2">
        <f t="shared" si="67"/>
        <v>-4.4006336912515404E-2</v>
      </c>
    </row>
    <row r="84" spans="1:68">
      <c r="A84" s="2" t="s">
        <v>117</v>
      </c>
      <c r="C84" s="2">
        <v>3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</v>
      </c>
      <c r="N84" s="2">
        <v>0</v>
      </c>
      <c r="O84" s="2">
        <v>0</v>
      </c>
      <c r="P84" s="2">
        <v>1</v>
      </c>
      <c r="Q84" s="2">
        <v>1</v>
      </c>
      <c r="R84" s="2">
        <v>2</v>
      </c>
      <c r="S84" s="2">
        <v>4</v>
      </c>
      <c r="T84" s="2">
        <v>1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2</v>
      </c>
      <c r="AC84" s="3">
        <f t="shared" si="34"/>
        <v>0.60216780409474102</v>
      </c>
      <c r="AD84" s="2">
        <f t="shared" si="35"/>
        <v>0</v>
      </c>
      <c r="AE84" s="2">
        <f t="shared" si="36"/>
        <v>0</v>
      </c>
      <c r="AF84" s="2">
        <f t="shared" si="37"/>
        <v>0</v>
      </c>
      <c r="AG84" s="2">
        <f t="shared" si="38"/>
        <v>0</v>
      </c>
      <c r="AH84" s="2">
        <f t="shared" si="39"/>
        <v>0</v>
      </c>
      <c r="AI84" s="2">
        <f t="shared" si="40"/>
        <v>0</v>
      </c>
      <c r="AJ84" s="2">
        <f t="shared" si="41"/>
        <v>0</v>
      </c>
      <c r="AK84" s="2">
        <f t="shared" si="42"/>
        <v>0</v>
      </c>
      <c r="AL84" s="2">
        <f t="shared" si="43"/>
        <v>0</v>
      </c>
      <c r="AM84" s="2">
        <f t="shared" si="44"/>
        <v>8.4479437704862645E-3</v>
      </c>
      <c r="AN84" s="2">
        <f t="shared" si="45"/>
        <v>0</v>
      </c>
      <c r="AO84" s="2">
        <f t="shared" si="46"/>
        <v>0</v>
      </c>
      <c r="AP84" s="3">
        <f t="shared" si="47"/>
        <v>2.9337557941676935E-2</v>
      </c>
      <c r="AQ84" s="3">
        <f t="shared" si="48"/>
        <v>1.834492120856341E-2</v>
      </c>
      <c r="AR84" s="2">
        <f t="shared" si="49"/>
        <v>4.2445182047385803E-3</v>
      </c>
      <c r="AS84" s="2">
        <f t="shared" si="50"/>
        <v>9.9419390757973427E-3</v>
      </c>
      <c r="AT84" s="2">
        <f t="shared" si="51"/>
        <v>9.8510326837562378E-4</v>
      </c>
      <c r="AU84" s="2">
        <f t="shared" si="52"/>
        <v>0</v>
      </c>
      <c r="AV84" s="2">
        <f t="shared" si="53"/>
        <v>0</v>
      </c>
      <c r="AW84" s="2">
        <f t="shared" si="54"/>
        <v>0</v>
      </c>
      <c r="AX84" s="2">
        <f t="shared" si="55"/>
        <v>0</v>
      </c>
      <c r="AY84" s="2">
        <f t="shared" si="56"/>
        <v>0</v>
      </c>
      <c r="AZ84" s="2">
        <f t="shared" si="57"/>
        <v>0</v>
      </c>
      <c r="BA84" s="2">
        <f t="shared" si="58"/>
        <v>2.3075769288458656E-2</v>
      </c>
      <c r="BC84" s="2">
        <f t="shared" si="59"/>
        <v>2.7861822274113518E-2</v>
      </c>
      <c r="BD84" s="2">
        <f t="shared" si="60"/>
        <v>0.11749348094521413</v>
      </c>
      <c r="BF84" s="6">
        <f t="shared" si="61"/>
        <v>4.661200077419573</v>
      </c>
      <c r="BG84" s="2">
        <f t="shared" si="62"/>
        <v>24.746596383408651</v>
      </c>
      <c r="BK84" s="2">
        <f t="shared" si="63"/>
        <v>0</v>
      </c>
      <c r="BL84" s="2">
        <f t="shared" si="64"/>
        <v>4.2445182047385803E-3</v>
      </c>
      <c r="BM84" s="2">
        <f t="shared" si="65"/>
        <v>4.2445182047385803E-3</v>
      </c>
      <c r="BO84" s="6">
        <f t="shared" si="66"/>
        <v>1.061129551184645E-2</v>
      </c>
      <c r="BP84" s="2">
        <f t="shared" si="67"/>
        <v>-6.3667773071078709E-3</v>
      </c>
    </row>
    <row r="88" spans="1:68">
      <c r="A88" s="2" t="s">
        <v>52</v>
      </c>
      <c r="G88" s="2" t="s">
        <v>48</v>
      </c>
      <c r="M88" s="2" t="s">
        <v>47</v>
      </c>
      <c r="S88" s="2" t="s">
        <v>68</v>
      </c>
      <c r="Y88" s="2" t="s">
        <v>98</v>
      </c>
      <c r="AE88" s="2" t="s">
        <v>105</v>
      </c>
      <c r="AL88" s="2" t="s">
        <v>118</v>
      </c>
    </row>
    <row r="89" spans="1:68">
      <c r="A89" s="1" t="s">
        <v>119</v>
      </c>
      <c r="B89" s="1" t="s">
        <v>120</v>
      </c>
      <c r="C89" s="1" t="s">
        <v>121</v>
      </c>
      <c r="D89" s="1" t="s">
        <v>122</v>
      </c>
      <c r="E89" s="1" t="s">
        <v>123</v>
      </c>
      <c r="G89" s="1" t="s">
        <v>119</v>
      </c>
      <c r="H89" s="1" t="s">
        <v>120</v>
      </c>
      <c r="I89" s="1" t="s">
        <v>121</v>
      </c>
      <c r="J89" s="1" t="s">
        <v>122</v>
      </c>
      <c r="K89" s="1" t="s">
        <v>123</v>
      </c>
      <c r="M89" s="1" t="s">
        <v>119</v>
      </c>
      <c r="N89" s="1" t="s">
        <v>120</v>
      </c>
      <c r="O89" s="1" t="s">
        <v>121</v>
      </c>
      <c r="P89" s="1" t="s">
        <v>122</v>
      </c>
      <c r="Q89" s="1" t="s">
        <v>123</v>
      </c>
      <c r="S89" s="1" t="s">
        <v>119</v>
      </c>
      <c r="T89" s="1" t="s">
        <v>120</v>
      </c>
      <c r="U89" s="1" t="s">
        <v>121</v>
      </c>
      <c r="V89" s="1" t="s">
        <v>122</v>
      </c>
      <c r="W89" s="1" t="s">
        <v>123</v>
      </c>
      <c r="Y89" s="1" t="s">
        <v>119</v>
      </c>
      <c r="Z89" s="1" t="s">
        <v>120</v>
      </c>
      <c r="AA89" s="1" t="s">
        <v>121</v>
      </c>
      <c r="AB89" s="1" t="s">
        <v>122</v>
      </c>
      <c r="AC89" s="1" t="s">
        <v>123</v>
      </c>
      <c r="AE89" s="1" t="s">
        <v>119</v>
      </c>
      <c r="AF89" s="1" t="s">
        <v>120</v>
      </c>
      <c r="AG89" s="1" t="s">
        <v>121</v>
      </c>
      <c r="AH89" s="1" t="s">
        <v>122</v>
      </c>
      <c r="AI89" s="1" t="s">
        <v>123</v>
      </c>
      <c r="AL89" s="1" t="s">
        <v>119</v>
      </c>
      <c r="AM89" s="1" t="s">
        <v>120</v>
      </c>
      <c r="AN89" s="1" t="s">
        <v>121</v>
      </c>
      <c r="AO89" s="1" t="s">
        <v>122</v>
      </c>
      <c r="AP89" s="1" t="s">
        <v>123</v>
      </c>
    </row>
    <row r="90" spans="1:68">
      <c r="A90" s="2">
        <v>0</v>
      </c>
      <c r="B90" s="2">
        <f>ROW()-89</f>
        <v>1</v>
      </c>
      <c r="C90" s="2">
        <f>(B90-0.5)/25</f>
        <v>0.02</v>
      </c>
      <c r="D90" s="2">
        <f>_xlfn.NORM.S.INV(C90)</f>
        <v>-2.0537489106318225</v>
      </c>
      <c r="E90" s="2">
        <f>STANDARDIZE(A90,$BC$20,$BD$20)</f>
        <v>-0.76430524082172635</v>
      </c>
      <c r="G90" s="2">
        <v>0</v>
      </c>
      <c r="H90" s="2">
        <f>ROW()-89</f>
        <v>1</v>
      </c>
      <c r="I90" s="2">
        <f>(H90-0.5)/25</f>
        <v>0.02</v>
      </c>
      <c r="J90" s="2">
        <f>_xlfn.NORM.S.INV(I90)</f>
        <v>-2.0537489106318225</v>
      </c>
      <c r="K90" s="2">
        <f>STANDARDIZE(G90,$BC$16,$BD$16)</f>
        <v>-0.62516218468826401</v>
      </c>
      <c r="M90" s="2">
        <v>0</v>
      </c>
      <c r="N90" s="2">
        <f>ROW()-89</f>
        <v>1</v>
      </c>
      <c r="O90" s="2">
        <f>(N90-0.5)/25</f>
        <v>0.02</v>
      </c>
      <c r="P90" s="2">
        <f>_xlfn.NORM.S.INV(O90)</f>
        <v>-2.0537489106318225</v>
      </c>
      <c r="Q90" s="2">
        <f>STANDARDIZE(M90,$BC$15,$BD$15)</f>
        <v>-0.61262919222226209</v>
      </c>
      <c r="S90" s="2">
        <v>0</v>
      </c>
      <c r="T90" s="2">
        <f>ROW()-89</f>
        <v>1</v>
      </c>
      <c r="U90" s="2">
        <f>(T90-0.5)/25</f>
        <v>0.02</v>
      </c>
      <c r="V90" s="2">
        <f>_xlfn.NORM.S.INV(U90)</f>
        <v>-2.0537489106318225</v>
      </c>
      <c r="W90" s="2">
        <f>STANDARDIZE(S90,$BC$35,$BD$35)</f>
        <v>-0.40724496337838828</v>
      </c>
      <c r="Y90" s="2">
        <v>0</v>
      </c>
      <c r="Z90" s="2">
        <f>ROW()-89</f>
        <v>1</v>
      </c>
      <c r="AA90" s="2">
        <f>(Z90-0.5)/25</f>
        <v>0.02</v>
      </c>
      <c r="AB90" s="2">
        <f>_xlfn.NORM.S.INV(AA90)</f>
        <v>-2.0537489106318225</v>
      </c>
      <c r="AC90" s="2">
        <f>STANDARDIZE(Y90,$BC$65,$BD$65)</f>
        <v>-0.53915778414837201</v>
      </c>
      <c r="AE90" s="2">
        <v>0</v>
      </c>
      <c r="AF90" s="2">
        <f>ROW()-89</f>
        <v>1</v>
      </c>
      <c r="AG90" s="2">
        <f>(AF90-0.5)/25</f>
        <v>0.02</v>
      </c>
      <c r="AH90" s="2">
        <f>_xlfn.NORM.S.INV(AG90)</f>
        <v>-2.0537489106318225</v>
      </c>
      <c r="AI90" s="2">
        <f>STANDARDIZE(AE90,$BC$72,$BD$72)</f>
        <v>-0.24635418192033892</v>
      </c>
      <c r="AL90" s="2">
        <v>0</v>
      </c>
      <c r="AM90" s="2">
        <f>ROW()-89</f>
        <v>1</v>
      </c>
      <c r="AN90" s="2">
        <f>(AM90-0.5)/25</f>
        <v>0.02</v>
      </c>
      <c r="AO90" s="2">
        <f>_xlfn.NORM.S.INV(AN90)</f>
        <v>-2.0537489106318225</v>
      </c>
      <c r="AP90" s="2">
        <f>STANDARDIZE(AL90,0.03,0.16)</f>
        <v>-0.1875</v>
      </c>
    </row>
    <row r="91" spans="1:68">
      <c r="A91" s="2">
        <v>0</v>
      </c>
      <c r="B91" s="2">
        <f t="shared" ref="B91:B114" si="68">ROW()-89</f>
        <v>2</v>
      </c>
      <c r="C91" s="2">
        <f t="shared" ref="C91:C114" si="69">(B91-0.5)/25</f>
        <v>0.06</v>
      </c>
      <c r="D91" s="2">
        <f t="shared" ref="D91:D114" si="70">_xlfn.NORM.S.INV(C91)</f>
        <v>-1.554773594596853</v>
      </c>
      <c r="E91" s="2">
        <f t="shared" ref="E91:E114" si="71">STANDARDIZE(A91,$BC$20,$BD$20)</f>
        <v>-0.76430524082172635</v>
      </c>
      <c r="G91" s="2">
        <v>0</v>
      </c>
      <c r="H91" s="2">
        <f t="shared" ref="H91:H114" si="72">ROW()-89</f>
        <v>2</v>
      </c>
      <c r="I91" s="2">
        <f t="shared" ref="I91:I114" si="73">(H91-0.5)/25</f>
        <v>0.06</v>
      </c>
      <c r="J91" s="2">
        <f t="shared" ref="J91:J114" si="74">_xlfn.NORM.S.INV(I91)</f>
        <v>-1.554773594596853</v>
      </c>
      <c r="K91" s="2">
        <f t="shared" ref="K91:K114" si="75">STANDARDIZE(G91,$BC$16,$BD$16)</f>
        <v>-0.62516218468826401</v>
      </c>
      <c r="M91" s="2">
        <v>0</v>
      </c>
      <c r="N91" s="2">
        <f t="shared" ref="N91:N114" si="76">ROW()-89</f>
        <v>2</v>
      </c>
      <c r="O91" s="2">
        <f t="shared" ref="O91:O114" si="77">(N91-0.5)/25</f>
        <v>0.06</v>
      </c>
      <c r="P91" s="2">
        <f t="shared" ref="P91:P114" si="78">_xlfn.NORM.S.INV(O91)</f>
        <v>-1.554773594596853</v>
      </c>
      <c r="Q91" s="2">
        <f t="shared" ref="Q91:Q114" si="79">STANDARDIZE(M91,$BC$15,$BD$15)</f>
        <v>-0.61262919222226209</v>
      </c>
      <c r="S91" s="2">
        <v>0</v>
      </c>
      <c r="T91" s="2">
        <f t="shared" ref="T91:T114" si="80">ROW()-89</f>
        <v>2</v>
      </c>
      <c r="U91" s="2">
        <f t="shared" ref="U91:U114" si="81">(T91-0.5)/25</f>
        <v>0.06</v>
      </c>
      <c r="V91" s="2">
        <f t="shared" ref="V91:V114" si="82">_xlfn.NORM.S.INV(U91)</f>
        <v>-1.554773594596853</v>
      </c>
      <c r="W91" s="2">
        <f t="shared" ref="W91:W114" si="83">STANDARDIZE(S91,$BC$35,$BD$35)</f>
        <v>-0.40724496337838828</v>
      </c>
      <c r="Y91" s="2">
        <v>0</v>
      </c>
      <c r="Z91" s="2">
        <f t="shared" ref="Z91:Z114" si="84">ROW()-89</f>
        <v>2</v>
      </c>
      <c r="AA91" s="2">
        <f t="shared" ref="AA91:AA114" si="85">(Z91-0.5)/25</f>
        <v>0.06</v>
      </c>
      <c r="AB91" s="2">
        <f t="shared" ref="AB91:AB114" si="86">_xlfn.NORM.S.INV(AA91)</f>
        <v>-1.554773594596853</v>
      </c>
      <c r="AC91" s="2">
        <f t="shared" ref="AC91:AC114" si="87">STANDARDIZE(Y91,$BC$65,$BD$65)</f>
        <v>-0.53915778414837201</v>
      </c>
      <c r="AE91" s="2">
        <v>0</v>
      </c>
      <c r="AF91" s="2">
        <f t="shared" ref="AF91:AF114" si="88">ROW()-89</f>
        <v>2</v>
      </c>
      <c r="AG91" s="2">
        <f t="shared" ref="AG91:AG114" si="89">(AF91-0.5)/25</f>
        <v>0.06</v>
      </c>
      <c r="AH91" s="2">
        <f t="shared" ref="AH91:AH114" si="90">_xlfn.NORM.S.INV(AG91)</f>
        <v>-1.554773594596853</v>
      </c>
      <c r="AI91" s="2">
        <f t="shared" ref="AI91:AI114" si="91">STANDARDIZE(AE91,$BC$72,$BD$72)</f>
        <v>-0.24635418192033892</v>
      </c>
      <c r="AJ91" s="2">
        <f t="shared" ref="AJ91:AJ114" si="92">(AH91-AI91)^2/AI91</f>
        <v>-6.9491873290883843</v>
      </c>
      <c r="AL91" s="2">
        <v>0</v>
      </c>
      <c r="AM91" s="2">
        <f t="shared" ref="AM91:AM114" si="93">ROW()-89</f>
        <v>2</v>
      </c>
      <c r="AN91" s="2">
        <f t="shared" ref="AN91:AN114" si="94">(AM91-0.5)/25</f>
        <v>0.06</v>
      </c>
      <c r="AO91" s="2">
        <f t="shared" ref="AO91:AO114" si="95">_xlfn.NORM.S.INV(AN91)</f>
        <v>-1.554773594596853</v>
      </c>
      <c r="AP91" s="2">
        <f t="shared" ref="AP91:AP114" si="96">STANDARDIZE(AL91,0.03,0.16)</f>
        <v>-0.1875</v>
      </c>
    </row>
    <row r="92" spans="1:68">
      <c r="A92" s="2">
        <v>0</v>
      </c>
      <c r="B92" s="2">
        <f t="shared" si="68"/>
        <v>3</v>
      </c>
      <c r="C92" s="2">
        <f t="shared" si="69"/>
        <v>0.1</v>
      </c>
      <c r="D92" s="2">
        <f t="shared" si="70"/>
        <v>-1.2815515655446006</v>
      </c>
      <c r="E92" s="2">
        <f t="shared" si="71"/>
        <v>-0.76430524082172635</v>
      </c>
      <c r="G92" s="2">
        <v>0</v>
      </c>
      <c r="H92" s="2">
        <f t="shared" si="72"/>
        <v>3</v>
      </c>
      <c r="I92" s="2">
        <f t="shared" si="73"/>
        <v>0.1</v>
      </c>
      <c r="J92" s="2">
        <f t="shared" si="74"/>
        <v>-1.2815515655446006</v>
      </c>
      <c r="K92" s="2">
        <f t="shared" si="75"/>
        <v>-0.62516218468826401</v>
      </c>
      <c r="M92" s="2">
        <v>0</v>
      </c>
      <c r="N92" s="2">
        <f t="shared" si="76"/>
        <v>3</v>
      </c>
      <c r="O92" s="2">
        <f t="shared" si="77"/>
        <v>0.1</v>
      </c>
      <c r="P92" s="2">
        <f t="shared" si="78"/>
        <v>-1.2815515655446006</v>
      </c>
      <c r="Q92" s="2">
        <f t="shared" si="79"/>
        <v>-0.61262919222226209</v>
      </c>
      <c r="S92" s="2">
        <v>0</v>
      </c>
      <c r="T92" s="2">
        <f t="shared" si="80"/>
        <v>3</v>
      </c>
      <c r="U92" s="2">
        <f t="shared" si="81"/>
        <v>0.1</v>
      </c>
      <c r="V92" s="2">
        <f t="shared" si="82"/>
        <v>-1.2815515655446006</v>
      </c>
      <c r="W92" s="2">
        <f t="shared" si="83"/>
        <v>-0.40724496337838828</v>
      </c>
      <c r="Y92" s="2">
        <v>0</v>
      </c>
      <c r="Z92" s="2">
        <f t="shared" si="84"/>
        <v>3</v>
      </c>
      <c r="AA92" s="2">
        <f t="shared" si="85"/>
        <v>0.1</v>
      </c>
      <c r="AB92" s="2">
        <f t="shared" si="86"/>
        <v>-1.2815515655446006</v>
      </c>
      <c r="AC92" s="2">
        <f t="shared" si="87"/>
        <v>-0.53915778414837201</v>
      </c>
      <c r="AE92" s="2">
        <v>0</v>
      </c>
      <c r="AF92" s="2">
        <f t="shared" si="88"/>
        <v>3</v>
      </c>
      <c r="AG92" s="2">
        <f t="shared" si="89"/>
        <v>0.1</v>
      </c>
      <c r="AH92" s="2">
        <f t="shared" si="90"/>
        <v>-1.2815515655446006</v>
      </c>
      <c r="AI92" s="2">
        <f t="shared" si="91"/>
        <v>-0.24635418192033892</v>
      </c>
      <c r="AL92" s="2">
        <v>0</v>
      </c>
      <c r="AM92" s="2">
        <f t="shared" si="93"/>
        <v>3</v>
      </c>
      <c r="AN92" s="2">
        <f t="shared" si="94"/>
        <v>0.1</v>
      </c>
      <c r="AO92" s="2">
        <f t="shared" si="95"/>
        <v>-1.2815515655446006</v>
      </c>
      <c r="AP92" s="2">
        <f t="shared" si="96"/>
        <v>-0.1875</v>
      </c>
    </row>
    <row r="93" spans="1:68">
      <c r="A93" s="2">
        <v>0</v>
      </c>
      <c r="B93" s="2">
        <f t="shared" si="68"/>
        <v>4</v>
      </c>
      <c r="C93" s="2">
        <f t="shared" si="69"/>
        <v>0.14000000000000001</v>
      </c>
      <c r="D93" s="2">
        <f t="shared" si="70"/>
        <v>-1.0803193408149565</v>
      </c>
      <c r="E93" s="2">
        <f t="shared" si="71"/>
        <v>-0.76430524082172635</v>
      </c>
      <c r="G93" s="2">
        <v>0</v>
      </c>
      <c r="H93" s="2">
        <f t="shared" si="72"/>
        <v>4</v>
      </c>
      <c r="I93" s="2">
        <f t="shared" si="73"/>
        <v>0.14000000000000001</v>
      </c>
      <c r="J93" s="2">
        <f t="shared" si="74"/>
        <v>-1.0803193408149565</v>
      </c>
      <c r="K93" s="2">
        <f t="shared" si="75"/>
        <v>-0.62516218468826401</v>
      </c>
      <c r="M93" s="2">
        <v>0</v>
      </c>
      <c r="N93" s="2">
        <f t="shared" si="76"/>
        <v>4</v>
      </c>
      <c r="O93" s="2">
        <f t="shared" si="77"/>
        <v>0.14000000000000001</v>
      </c>
      <c r="P93" s="2">
        <f t="shared" si="78"/>
        <v>-1.0803193408149565</v>
      </c>
      <c r="Q93" s="2">
        <f t="shared" si="79"/>
        <v>-0.61262919222226209</v>
      </c>
      <c r="S93" s="2">
        <v>0</v>
      </c>
      <c r="T93" s="2">
        <f t="shared" si="80"/>
        <v>4</v>
      </c>
      <c r="U93" s="2">
        <f t="shared" si="81"/>
        <v>0.14000000000000001</v>
      </c>
      <c r="V93" s="2">
        <f t="shared" si="82"/>
        <v>-1.0803193408149565</v>
      </c>
      <c r="W93" s="2">
        <f t="shared" si="83"/>
        <v>-0.40724496337838828</v>
      </c>
      <c r="Y93" s="2">
        <v>0</v>
      </c>
      <c r="Z93" s="2">
        <f t="shared" si="84"/>
        <v>4</v>
      </c>
      <c r="AA93" s="2">
        <f t="shared" si="85"/>
        <v>0.14000000000000001</v>
      </c>
      <c r="AB93" s="2">
        <f t="shared" si="86"/>
        <v>-1.0803193408149565</v>
      </c>
      <c r="AC93" s="2">
        <f t="shared" si="87"/>
        <v>-0.53915778414837201</v>
      </c>
      <c r="AE93" s="2">
        <v>0</v>
      </c>
      <c r="AF93" s="2">
        <f t="shared" si="88"/>
        <v>4</v>
      </c>
      <c r="AG93" s="2">
        <f t="shared" si="89"/>
        <v>0.14000000000000001</v>
      </c>
      <c r="AH93" s="2">
        <f t="shared" si="90"/>
        <v>-1.0803193408149565</v>
      </c>
      <c r="AI93" s="2">
        <f t="shared" si="91"/>
        <v>-0.24635418192033892</v>
      </c>
      <c r="AL93" s="2">
        <v>0</v>
      </c>
      <c r="AM93" s="2">
        <f t="shared" si="93"/>
        <v>4</v>
      </c>
      <c r="AN93" s="2">
        <f t="shared" si="94"/>
        <v>0.14000000000000001</v>
      </c>
      <c r="AO93" s="2">
        <f t="shared" si="95"/>
        <v>-1.0803193408149565</v>
      </c>
      <c r="AP93" s="2">
        <f t="shared" si="96"/>
        <v>-0.1875</v>
      </c>
    </row>
    <row r="94" spans="1:68">
      <c r="A94" s="2">
        <v>4.4850289732871673E-3</v>
      </c>
      <c r="B94" s="2">
        <f t="shared" si="68"/>
        <v>5</v>
      </c>
      <c r="C94" s="2">
        <f t="shared" si="69"/>
        <v>0.18</v>
      </c>
      <c r="D94" s="2">
        <f t="shared" si="70"/>
        <v>-0.91536508784281501</v>
      </c>
      <c r="E94" s="2">
        <f t="shared" si="71"/>
        <v>-0.74336939870197416</v>
      </c>
      <c r="G94" s="2">
        <v>0</v>
      </c>
      <c r="H94" s="2">
        <f t="shared" si="72"/>
        <v>5</v>
      </c>
      <c r="I94" s="2">
        <f t="shared" si="73"/>
        <v>0.18</v>
      </c>
      <c r="J94" s="2">
        <f t="shared" si="74"/>
        <v>-0.91536508784281501</v>
      </c>
      <c r="K94" s="2">
        <f t="shared" si="75"/>
        <v>-0.62516218468826401</v>
      </c>
      <c r="M94" s="2">
        <v>0</v>
      </c>
      <c r="N94" s="2">
        <f t="shared" si="76"/>
        <v>5</v>
      </c>
      <c r="O94" s="2">
        <f t="shared" si="77"/>
        <v>0.18</v>
      </c>
      <c r="P94" s="2">
        <f t="shared" si="78"/>
        <v>-0.91536508784281501</v>
      </c>
      <c r="Q94" s="2">
        <f t="shared" si="79"/>
        <v>-0.61262919222226209</v>
      </c>
      <c r="S94" s="2">
        <v>0</v>
      </c>
      <c r="T94" s="2">
        <f t="shared" si="80"/>
        <v>5</v>
      </c>
      <c r="U94" s="2">
        <f t="shared" si="81"/>
        <v>0.18</v>
      </c>
      <c r="V94" s="2">
        <f t="shared" si="82"/>
        <v>-0.91536508784281501</v>
      </c>
      <c r="W94" s="2">
        <f t="shared" si="83"/>
        <v>-0.40724496337838828</v>
      </c>
      <c r="Y94" s="2">
        <v>0</v>
      </c>
      <c r="Z94" s="2">
        <f t="shared" si="84"/>
        <v>5</v>
      </c>
      <c r="AA94" s="2">
        <f t="shared" si="85"/>
        <v>0.18</v>
      </c>
      <c r="AB94" s="2">
        <f t="shared" si="86"/>
        <v>-0.91536508784281501</v>
      </c>
      <c r="AC94" s="2">
        <f t="shared" si="87"/>
        <v>-0.53915778414837201</v>
      </c>
      <c r="AE94" s="2">
        <v>0</v>
      </c>
      <c r="AF94" s="2">
        <f t="shared" si="88"/>
        <v>5</v>
      </c>
      <c r="AG94" s="2">
        <f t="shared" si="89"/>
        <v>0.18</v>
      </c>
      <c r="AH94" s="2">
        <f t="shared" si="90"/>
        <v>-0.91536508784281501</v>
      </c>
      <c r="AI94" s="2">
        <f t="shared" si="91"/>
        <v>-0.24635418192033892</v>
      </c>
      <c r="AL94" s="2">
        <v>0</v>
      </c>
      <c r="AM94" s="2">
        <f t="shared" si="93"/>
        <v>5</v>
      </c>
      <c r="AN94" s="2">
        <f t="shared" si="94"/>
        <v>0.18</v>
      </c>
      <c r="AO94" s="2">
        <f t="shared" si="95"/>
        <v>-0.91536508784281501</v>
      </c>
      <c r="AP94" s="2">
        <f t="shared" si="96"/>
        <v>-0.1875</v>
      </c>
    </row>
    <row r="95" spans="1:68">
      <c r="A95" s="2">
        <v>3.8284472774954295E-2</v>
      </c>
      <c r="B95" s="2">
        <f t="shared" si="68"/>
        <v>6</v>
      </c>
      <c r="C95" s="2">
        <f t="shared" si="69"/>
        <v>0.22</v>
      </c>
      <c r="D95" s="2">
        <f t="shared" si="70"/>
        <v>-0.77219321418868503</v>
      </c>
      <c r="E95" s="2">
        <f t="shared" si="71"/>
        <v>-0.58559565334119223</v>
      </c>
      <c r="G95" s="2">
        <v>0</v>
      </c>
      <c r="H95" s="2">
        <f t="shared" si="72"/>
        <v>6</v>
      </c>
      <c r="I95" s="2">
        <f t="shared" si="73"/>
        <v>0.22</v>
      </c>
      <c r="J95" s="2">
        <f t="shared" si="74"/>
        <v>-0.77219321418868503</v>
      </c>
      <c r="K95" s="2">
        <f t="shared" si="75"/>
        <v>-0.62516218468826401</v>
      </c>
      <c r="M95" s="2">
        <v>0</v>
      </c>
      <c r="N95" s="2">
        <f t="shared" si="76"/>
        <v>6</v>
      </c>
      <c r="O95" s="2">
        <f t="shared" si="77"/>
        <v>0.22</v>
      </c>
      <c r="P95" s="2">
        <f t="shared" si="78"/>
        <v>-0.77219321418868503</v>
      </c>
      <c r="Q95" s="2">
        <f t="shared" si="79"/>
        <v>-0.61262919222226209</v>
      </c>
      <c r="S95" s="2">
        <v>0</v>
      </c>
      <c r="T95" s="2">
        <f t="shared" si="80"/>
        <v>6</v>
      </c>
      <c r="U95" s="2">
        <f t="shared" si="81"/>
        <v>0.22</v>
      </c>
      <c r="V95" s="2">
        <f t="shared" si="82"/>
        <v>-0.77219321418868503</v>
      </c>
      <c r="W95" s="2">
        <f t="shared" si="83"/>
        <v>-0.40724496337838828</v>
      </c>
      <c r="Y95" s="2">
        <v>0</v>
      </c>
      <c r="Z95" s="2">
        <f t="shared" si="84"/>
        <v>6</v>
      </c>
      <c r="AA95" s="2">
        <f t="shared" si="85"/>
        <v>0.22</v>
      </c>
      <c r="AB95" s="2">
        <f t="shared" si="86"/>
        <v>-0.77219321418868503</v>
      </c>
      <c r="AC95" s="2">
        <f t="shared" si="87"/>
        <v>-0.53915778414837201</v>
      </c>
      <c r="AE95" s="2">
        <v>0</v>
      </c>
      <c r="AF95" s="2">
        <f t="shared" si="88"/>
        <v>6</v>
      </c>
      <c r="AG95" s="2">
        <f t="shared" si="89"/>
        <v>0.22</v>
      </c>
      <c r="AH95" s="2">
        <f t="shared" si="90"/>
        <v>-0.77219321418868503</v>
      </c>
      <c r="AI95" s="2">
        <f t="shared" si="91"/>
        <v>-0.24635418192033892</v>
      </c>
      <c r="AL95" s="2">
        <v>0</v>
      </c>
      <c r="AM95" s="2">
        <f t="shared" si="93"/>
        <v>6</v>
      </c>
      <c r="AN95" s="2">
        <f t="shared" si="94"/>
        <v>0.22</v>
      </c>
      <c r="AO95" s="2">
        <f t="shared" si="95"/>
        <v>-0.77219321418868503</v>
      </c>
      <c r="AP95" s="2">
        <f t="shared" si="96"/>
        <v>-0.1875</v>
      </c>
    </row>
    <row r="96" spans="1:68">
      <c r="A96" s="2">
        <v>4.4172342812718098E-2</v>
      </c>
      <c r="B96" s="2">
        <f t="shared" si="68"/>
        <v>7</v>
      </c>
      <c r="C96" s="2">
        <f t="shared" si="69"/>
        <v>0.26</v>
      </c>
      <c r="D96" s="2">
        <f t="shared" si="70"/>
        <v>-0.64334540539291696</v>
      </c>
      <c r="E96" s="2">
        <f t="shared" si="71"/>
        <v>-0.55811143456213352</v>
      </c>
      <c r="G96" s="2">
        <v>0</v>
      </c>
      <c r="H96" s="2">
        <f t="shared" si="72"/>
        <v>7</v>
      </c>
      <c r="I96" s="2">
        <f t="shared" si="73"/>
        <v>0.26</v>
      </c>
      <c r="J96" s="2">
        <f t="shared" si="74"/>
        <v>-0.64334540539291696</v>
      </c>
      <c r="K96" s="2">
        <f t="shared" si="75"/>
        <v>-0.62516218468826401</v>
      </c>
      <c r="M96" s="2">
        <v>0</v>
      </c>
      <c r="N96" s="2">
        <f t="shared" si="76"/>
        <v>7</v>
      </c>
      <c r="O96" s="2">
        <f t="shared" si="77"/>
        <v>0.26</v>
      </c>
      <c r="P96" s="2">
        <f t="shared" si="78"/>
        <v>-0.64334540539291696</v>
      </c>
      <c r="Q96" s="2">
        <f t="shared" si="79"/>
        <v>-0.61262919222226209</v>
      </c>
      <c r="S96" s="2">
        <v>0</v>
      </c>
      <c r="T96" s="2">
        <f t="shared" si="80"/>
        <v>7</v>
      </c>
      <c r="U96" s="2">
        <f t="shared" si="81"/>
        <v>0.26</v>
      </c>
      <c r="V96" s="2">
        <f t="shared" si="82"/>
        <v>-0.64334540539291696</v>
      </c>
      <c r="W96" s="2">
        <f t="shared" si="83"/>
        <v>-0.40724496337838828</v>
      </c>
      <c r="Y96" s="2">
        <v>0</v>
      </c>
      <c r="Z96" s="2">
        <f t="shared" si="84"/>
        <v>7</v>
      </c>
      <c r="AA96" s="2">
        <f t="shared" si="85"/>
        <v>0.26</v>
      </c>
      <c r="AB96" s="2">
        <f t="shared" si="86"/>
        <v>-0.64334540539291696</v>
      </c>
      <c r="AC96" s="2">
        <f t="shared" si="87"/>
        <v>-0.53915778414837201</v>
      </c>
      <c r="AE96" s="2">
        <v>0</v>
      </c>
      <c r="AF96" s="2">
        <f t="shared" si="88"/>
        <v>7</v>
      </c>
      <c r="AG96" s="2">
        <f t="shared" si="89"/>
        <v>0.26</v>
      </c>
      <c r="AH96" s="2">
        <f t="shared" si="90"/>
        <v>-0.64334540539291696</v>
      </c>
      <c r="AI96" s="2">
        <f t="shared" si="91"/>
        <v>-0.24635418192033892</v>
      </c>
      <c r="AL96" s="2">
        <v>0</v>
      </c>
      <c r="AM96" s="2">
        <f t="shared" si="93"/>
        <v>7</v>
      </c>
      <c r="AN96" s="2">
        <f t="shared" si="94"/>
        <v>0.26</v>
      </c>
      <c r="AO96" s="2">
        <f t="shared" si="95"/>
        <v>-0.64334540539291696</v>
      </c>
      <c r="AP96" s="2">
        <f t="shared" si="96"/>
        <v>-0.1875</v>
      </c>
    </row>
    <row r="97" spans="1:42">
      <c r="A97" s="2">
        <v>5.452860025083156E-2</v>
      </c>
      <c r="B97" s="2">
        <f t="shared" si="68"/>
        <v>8</v>
      </c>
      <c r="C97" s="2">
        <f t="shared" si="69"/>
        <v>0.3</v>
      </c>
      <c r="D97" s="2">
        <f t="shared" si="70"/>
        <v>-0.52440051270804089</v>
      </c>
      <c r="E97" s="2">
        <f t="shared" si="71"/>
        <v>-0.50976905551236273</v>
      </c>
      <c r="G97" s="2">
        <v>0</v>
      </c>
      <c r="H97" s="2">
        <f t="shared" si="72"/>
        <v>8</v>
      </c>
      <c r="I97" s="2">
        <f t="shared" si="73"/>
        <v>0.3</v>
      </c>
      <c r="J97" s="2">
        <f t="shared" si="74"/>
        <v>-0.52440051270804089</v>
      </c>
      <c r="K97" s="2">
        <f t="shared" si="75"/>
        <v>-0.62516218468826401</v>
      </c>
      <c r="M97" s="2">
        <v>0</v>
      </c>
      <c r="N97" s="2">
        <f t="shared" si="76"/>
        <v>8</v>
      </c>
      <c r="O97" s="2">
        <f t="shared" si="77"/>
        <v>0.3</v>
      </c>
      <c r="P97" s="2">
        <f t="shared" si="78"/>
        <v>-0.52440051270804089</v>
      </c>
      <c r="Q97" s="2">
        <f t="shared" si="79"/>
        <v>-0.61262919222226209</v>
      </c>
      <c r="S97" s="2">
        <v>0</v>
      </c>
      <c r="T97" s="2">
        <f t="shared" si="80"/>
        <v>8</v>
      </c>
      <c r="U97" s="2">
        <f t="shared" si="81"/>
        <v>0.3</v>
      </c>
      <c r="V97" s="2">
        <f t="shared" si="82"/>
        <v>-0.52440051270804089</v>
      </c>
      <c r="W97" s="2">
        <f t="shared" si="83"/>
        <v>-0.40724496337838828</v>
      </c>
      <c r="Y97" s="2">
        <v>0</v>
      </c>
      <c r="Z97" s="2">
        <f t="shared" si="84"/>
        <v>8</v>
      </c>
      <c r="AA97" s="2">
        <f t="shared" si="85"/>
        <v>0.3</v>
      </c>
      <c r="AB97" s="2">
        <f t="shared" si="86"/>
        <v>-0.52440051270804089</v>
      </c>
      <c r="AC97" s="2">
        <f t="shared" si="87"/>
        <v>-0.53915778414837201</v>
      </c>
      <c r="AE97" s="2">
        <v>0</v>
      </c>
      <c r="AF97" s="2">
        <f t="shared" si="88"/>
        <v>8</v>
      </c>
      <c r="AG97" s="2">
        <f t="shared" si="89"/>
        <v>0.3</v>
      </c>
      <c r="AH97" s="2">
        <f t="shared" si="90"/>
        <v>-0.52440051270804089</v>
      </c>
      <c r="AI97" s="2">
        <f t="shared" si="91"/>
        <v>-0.24635418192033892</v>
      </c>
      <c r="AL97" s="2">
        <v>0</v>
      </c>
      <c r="AM97" s="2">
        <f t="shared" si="93"/>
        <v>8</v>
      </c>
      <c r="AN97" s="2">
        <f t="shared" si="94"/>
        <v>0.3</v>
      </c>
      <c r="AO97" s="2">
        <f t="shared" si="95"/>
        <v>-0.52440051270804089</v>
      </c>
      <c r="AP97" s="2">
        <f t="shared" si="96"/>
        <v>-0.1875</v>
      </c>
    </row>
    <row r="98" spans="1:42">
      <c r="A98" s="2">
        <v>7.3882745128171792E-2</v>
      </c>
      <c r="B98" s="2">
        <f t="shared" si="68"/>
        <v>9</v>
      </c>
      <c r="C98" s="2">
        <f t="shared" si="69"/>
        <v>0.34</v>
      </c>
      <c r="D98" s="2">
        <f t="shared" si="70"/>
        <v>-0.41246312944140484</v>
      </c>
      <c r="E98" s="2">
        <f t="shared" si="71"/>
        <v>-0.4194250858461358</v>
      </c>
      <c r="G98" s="2">
        <v>8.4479437704862645E-3</v>
      </c>
      <c r="H98" s="2">
        <f t="shared" si="72"/>
        <v>9</v>
      </c>
      <c r="I98" s="2">
        <f t="shared" si="73"/>
        <v>0.34</v>
      </c>
      <c r="J98" s="2">
        <f t="shared" si="74"/>
        <v>-0.41246312944140484</v>
      </c>
      <c r="K98" s="2">
        <f t="shared" si="75"/>
        <v>-0.56049719449402768</v>
      </c>
      <c r="M98" s="2">
        <v>0</v>
      </c>
      <c r="N98" s="2">
        <f t="shared" si="76"/>
        <v>9</v>
      </c>
      <c r="O98" s="2">
        <f t="shared" si="77"/>
        <v>0.34</v>
      </c>
      <c r="P98" s="2">
        <f t="shared" si="78"/>
        <v>-0.41246312944140484</v>
      </c>
      <c r="Q98" s="2">
        <f t="shared" si="79"/>
        <v>-0.61262919222226209</v>
      </c>
      <c r="S98" s="2">
        <v>0</v>
      </c>
      <c r="T98" s="2">
        <f t="shared" si="80"/>
        <v>9</v>
      </c>
      <c r="U98" s="2">
        <f t="shared" si="81"/>
        <v>0.34</v>
      </c>
      <c r="V98" s="2">
        <f t="shared" si="82"/>
        <v>-0.41246312944140484</v>
      </c>
      <c r="W98" s="2">
        <f t="shared" si="83"/>
        <v>-0.40724496337838828</v>
      </c>
      <c r="Y98" s="2">
        <v>0</v>
      </c>
      <c r="Z98" s="2">
        <f t="shared" si="84"/>
        <v>9</v>
      </c>
      <c r="AA98" s="2">
        <f t="shared" si="85"/>
        <v>0.34</v>
      </c>
      <c r="AB98" s="2">
        <f t="shared" si="86"/>
        <v>-0.41246312944140484</v>
      </c>
      <c r="AC98" s="2">
        <f t="shared" si="87"/>
        <v>-0.53915778414837201</v>
      </c>
      <c r="AE98" s="2">
        <v>0</v>
      </c>
      <c r="AF98" s="2">
        <f t="shared" si="88"/>
        <v>9</v>
      </c>
      <c r="AG98" s="2">
        <f t="shared" si="89"/>
        <v>0.34</v>
      </c>
      <c r="AH98" s="2">
        <f t="shared" si="90"/>
        <v>-0.41246312944140484</v>
      </c>
      <c r="AI98" s="2">
        <f t="shared" si="91"/>
        <v>-0.24635418192033892</v>
      </c>
      <c r="AL98" s="2">
        <v>0</v>
      </c>
      <c r="AM98" s="2">
        <f t="shared" si="93"/>
        <v>9</v>
      </c>
      <c r="AN98" s="2">
        <f t="shared" si="94"/>
        <v>0.34</v>
      </c>
      <c r="AO98" s="2">
        <f t="shared" si="95"/>
        <v>-0.41246312944140484</v>
      </c>
      <c r="AP98" s="2">
        <f t="shared" si="96"/>
        <v>-0.1875</v>
      </c>
    </row>
    <row r="99" spans="1:42">
      <c r="A99" s="2">
        <v>7.6385116784356333E-2</v>
      </c>
      <c r="B99" s="2">
        <f t="shared" si="68"/>
        <v>10</v>
      </c>
      <c r="C99" s="2">
        <f t="shared" si="69"/>
        <v>0.38</v>
      </c>
      <c r="D99" s="2">
        <f t="shared" si="70"/>
        <v>-0.30548078809939727</v>
      </c>
      <c r="E99" s="2">
        <f t="shared" si="71"/>
        <v>-0.40774416734352348</v>
      </c>
      <c r="G99" s="2">
        <v>1.7668937125087242E-2</v>
      </c>
      <c r="H99" s="2">
        <f t="shared" si="72"/>
        <v>10</v>
      </c>
      <c r="I99" s="2">
        <f t="shared" si="73"/>
        <v>0.38</v>
      </c>
      <c r="J99" s="2">
        <f t="shared" si="74"/>
        <v>-0.30548078809939727</v>
      </c>
      <c r="K99" s="2">
        <f t="shared" si="75"/>
        <v>-0.48991487753548696</v>
      </c>
      <c r="M99" s="2">
        <v>0</v>
      </c>
      <c r="N99" s="2">
        <f t="shared" si="76"/>
        <v>10</v>
      </c>
      <c r="O99" s="2">
        <f t="shared" si="77"/>
        <v>0.38</v>
      </c>
      <c r="P99" s="2">
        <f t="shared" si="78"/>
        <v>-0.30548078809939727</v>
      </c>
      <c r="Q99" s="2">
        <f t="shared" si="79"/>
        <v>-0.61262919222226209</v>
      </c>
      <c r="S99" s="2">
        <v>0</v>
      </c>
      <c r="T99" s="2">
        <f t="shared" si="80"/>
        <v>10</v>
      </c>
      <c r="U99" s="2">
        <f t="shared" si="81"/>
        <v>0.38</v>
      </c>
      <c r="V99" s="2">
        <f t="shared" si="82"/>
        <v>-0.30548078809939727</v>
      </c>
      <c r="W99" s="2">
        <f t="shared" si="83"/>
        <v>-0.40724496337838828</v>
      </c>
      <c r="Y99" s="2">
        <v>0</v>
      </c>
      <c r="Z99" s="2">
        <f t="shared" si="84"/>
        <v>10</v>
      </c>
      <c r="AA99" s="2">
        <f t="shared" si="85"/>
        <v>0.38</v>
      </c>
      <c r="AB99" s="2">
        <f t="shared" si="86"/>
        <v>-0.30548078809939727</v>
      </c>
      <c r="AC99" s="2">
        <f t="shared" si="87"/>
        <v>-0.53915778414837201</v>
      </c>
      <c r="AE99" s="2">
        <v>0</v>
      </c>
      <c r="AF99" s="2">
        <f t="shared" si="88"/>
        <v>10</v>
      </c>
      <c r="AG99" s="2">
        <f t="shared" si="89"/>
        <v>0.38</v>
      </c>
      <c r="AH99" s="2">
        <f t="shared" si="90"/>
        <v>-0.30548078809939727</v>
      </c>
      <c r="AI99" s="2">
        <f t="shared" si="91"/>
        <v>-0.24635418192033892</v>
      </c>
      <c r="AL99" s="2">
        <v>0</v>
      </c>
      <c r="AM99" s="2">
        <f t="shared" si="93"/>
        <v>10</v>
      </c>
      <c r="AN99" s="2">
        <f t="shared" si="94"/>
        <v>0.38</v>
      </c>
      <c r="AO99" s="2">
        <f t="shared" si="95"/>
        <v>-0.30548078809939727</v>
      </c>
      <c r="AP99" s="2">
        <f t="shared" si="96"/>
        <v>-0.1875</v>
      </c>
    </row>
    <row r="100" spans="1:42">
      <c r="A100" s="2">
        <v>8.0765192509605288E-2</v>
      </c>
      <c r="B100" s="2">
        <f t="shared" si="68"/>
        <v>11</v>
      </c>
      <c r="C100" s="2">
        <f t="shared" si="69"/>
        <v>0.42</v>
      </c>
      <c r="D100" s="2">
        <f t="shared" si="70"/>
        <v>-0.20189347914185088</v>
      </c>
      <c r="E100" s="2">
        <f t="shared" si="71"/>
        <v>-0.38729824059421158</v>
      </c>
      <c r="G100" s="2">
        <v>1.8580050599671133E-2</v>
      </c>
      <c r="H100" s="2">
        <f t="shared" si="72"/>
        <v>11</v>
      </c>
      <c r="I100" s="2">
        <f t="shared" si="73"/>
        <v>0.42</v>
      </c>
      <c r="J100" s="2">
        <f t="shared" si="74"/>
        <v>-0.20189347914185088</v>
      </c>
      <c r="K100" s="2">
        <f t="shared" si="75"/>
        <v>-0.48294073737777937</v>
      </c>
      <c r="M100" s="2">
        <v>2.3075769288458656E-2</v>
      </c>
      <c r="N100" s="2">
        <f t="shared" si="76"/>
        <v>11</v>
      </c>
      <c r="O100" s="2">
        <f t="shared" si="77"/>
        <v>0.42</v>
      </c>
      <c r="P100" s="2">
        <f t="shared" si="78"/>
        <v>-0.20189347914185088</v>
      </c>
      <c r="Q100" s="2">
        <f t="shared" si="79"/>
        <v>-0.42536048662116566</v>
      </c>
      <c r="S100" s="2">
        <v>0</v>
      </c>
      <c r="T100" s="2">
        <f t="shared" si="80"/>
        <v>11</v>
      </c>
      <c r="U100" s="2">
        <f t="shared" si="81"/>
        <v>0.42</v>
      </c>
      <c r="V100" s="2">
        <f t="shared" si="82"/>
        <v>-0.20189347914185088</v>
      </c>
      <c r="W100" s="2">
        <f t="shared" si="83"/>
        <v>-0.40724496337838828</v>
      </c>
      <c r="Y100" s="2">
        <v>3.9404130735024951E-3</v>
      </c>
      <c r="Z100" s="2">
        <f t="shared" si="84"/>
        <v>11</v>
      </c>
      <c r="AA100" s="2">
        <f t="shared" si="85"/>
        <v>0.42</v>
      </c>
      <c r="AB100" s="2">
        <f t="shared" si="86"/>
        <v>-0.20189347914185088</v>
      </c>
      <c r="AC100" s="2">
        <f t="shared" si="87"/>
        <v>-0.50936438241775717</v>
      </c>
      <c r="AE100" s="2">
        <v>0</v>
      </c>
      <c r="AF100" s="2">
        <f t="shared" si="88"/>
        <v>11</v>
      </c>
      <c r="AG100" s="2">
        <f t="shared" si="89"/>
        <v>0.42</v>
      </c>
      <c r="AH100" s="2">
        <f t="shared" si="90"/>
        <v>-0.20189347914185088</v>
      </c>
      <c r="AI100" s="2">
        <f t="shared" si="91"/>
        <v>-0.24635418192033892</v>
      </c>
      <c r="AL100" s="2">
        <v>0</v>
      </c>
      <c r="AM100" s="2">
        <f t="shared" si="93"/>
        <v>11</v>
      </c>
      <c r="AN100" s="2">
        <f t="shared" si="94"/>
        <v>0.42</v>
      </c>
      <c r="AO100" s="2">
        <f t="shared" si="95"/>
        <v>-0.20189347914185088</v>
      </c>
      <c r="AP100" s="2">
        <f t="shared" si="96"/>
        <v>-0.1875</v>
      </c>
    </row>
    <row r="101" spans="1:42">
      <c r="A101" s="2">
        <v>8.2860338898786093E-2</v>
      </c>
      <c r="B101" s="2">
        <f t="shared" si="68"/>
        <v>12</v>
      </c>
      <c r="C101" s="2">
        <f t="shared" si="69"/>
        <v>0.46</v>
      </c>
      <c r="D101" s="2">
        <f t="shared" si="70"/>
        <v>-0.10043372051146976</v>
      </c>
      <c r="E101" s="2">
        <f t="shared" si="71"/>
        <v>-0.37751822483892661</v>
      </c>
      <c r="G101" s="2">
        <v>1.9883878151594685E-2</v>
      </c>
      <c r="H101" s="2">
        <f t="shared" si="72"/>
        <v>12</v>
      </c>
      <c r="I101" s="2">
        <f t="shared" si="73"/>
        <v>0.46</v>
      </c>
      <c r="J101" s="2">
        <f t="shared" si="74"/>
        <v>-0.10043372051146976</v>
      </c>
      <c r="K101" s="2">
        <f t="shared" si="75"/>
        <v>-0.47296055780382618</v>
      </c>
      <c r="M101" s="2">
        <v>4.4172342812718098E-2</v>
      </c>
      <c r="N101" s="2">
        <f t="shared" si="76"/>
        <v>12</v>
      </c>
      <c r="O101" s="2">
        <f t="shared" si="77"/>
        <v>0.46</v>
      </c>
      <c r="P101" s="2">
        <f t="shared" si="78"/>
        <v>-0.10043372051146976</v>
      </c>
      <c r="Q101" s="2">
        <f t="shared" si="79"/>
        <v>-0.25415371266185149</v>
      </c>
      <c r="S101" s="2">
        <v>0</v>
      </c>
      <c r="T101" s="2">
        <f t="shared" si="80"/>
        <v>12</v>
      </c>
      <c r="U101" s="2">
        <f t="shared" si="81"/>
        <v>0.46</v>
      </c>
      <c r="V101" s="2">
        <f t="shared" si="82"/>
        <v>-0.10043372051146976</v>
      </c>
      <c r="W101" s="2">
        <f t="shared" si="83"/>
        <v>-0.40724496337838828</v>
      </c>
      <c r="Y101" s="2">
        <v>7.4564543068480075E-3</v>
      </c>
      <c r="Z101" s="2">
        <f t="shared" si="84"/>
        <v>12</v>
      </c>
      <c r="AA101" s="2">
        <f t="shared" si="85"/>
        <v>0.46</v>
      </c>
      <c r="AB101" s="2">
        <f t="shared" si="86"/>
        <v>-0.10043372051146976</v>
      </c>
      <c r="AC101" s="2">
        <f t="shared" si="87"/>
        <v>-0.48277964954523217</v>
      </c>
      <c r="AE101" s="2">
        <v>0</v>
      </c>
      <c r="AF101" s="2">
        <f t="shared" si="88"/>
        <v>12</v>
      </c>
      <c r="AG101" s="2">
        <f t="shared" si="89"/>
        <v>0.46</v>
      </c>
      <c r="AH101" s="2">
        <f t="shared" si="90"/>
        <v>-0.10043372051146976</v>
      </c>
      <c r="AI101" s="2">
        <f t="shared" si="91"/>
        <v>-0.24635418192033892</v>
      </c>
      <c r="AL101" s="2">
        <v>0</v>
      </c>
      <c r="AM101" s="2">
        <f t="shared" si="93"/>
        <v>12</v>
      </c>
      <c r="AN101" s="2">
        <f t="shared" si="94"/>
        <v>0.46</v>
      </c>
      <c r="AO101" s="2">
        <f t="shared" si="95"/>
        <v>-0.10043372051146976</v>
      </c>
      <c r="AP101" s="2">
        <f t="shared" si="96"/>
        <v>-0.1875</v>
      </c>
    </row>
    <row r="102" spans="1:42">
      <c r="A102" s="2">
        <v>8.866034222892101E-2</v>
      </c>
      <c r="B102" s="2">
        <f t="shared" si="68"/>
        <v>13</v>
      </c>
      <c r="C102" s="2">
        <f t="shared" si="69"/>
        <v>0.5</v>
      </c>
      <c r="D102" s="2">
        <f t="shared" si="70"/>
        <v>0</v>
      </c>
      <c r="E102" s="2">
        <f t="shared" si="71"/>
        <v>-0.35044416250020677</v>
      </c>
      <c r="G102" s="2">
        <v>2.546710922843148E-2</v>
      </c>
      <c r="H102" s="2">
        <f t="shared" si="72"/>
        <v>13</v>
      </c>
      <c r="I102" s="2">
        <f t="shared" si="73"/>
        <v>0.5</v>
      </c>
      <c r="J102" s="2">
        <f t="shared" si="74"/>
        <v>0</v>
      </c>
      <c r="K102" s="2">
        <f t="shared" si="75"/>
        <v>-0.43022358030438607</v>
      </c>
      <c r="M102" s="2">
        <v>5.3820347679446011E-2</v>
      </c>
      <c r="N102" s="2">
        <f t="shared" si="76"/>
        <v>13</v>
      </c>
      <c r="O102" s="2">
        <f t="shared" si="77"/>
        <v>0.5</v>
      </c>
      <c r="P102" s="2">
        <f t="shared" si="78"/>
        <v>0</v>
      </c>
      <c r="Q102" s="2">
        <f t="shared" si="79"/>
        <v>-0.17585645806376229</v>
      </c>
      <c r="S102" s="2">
        <v>0</v>
      </c>
      <c r="T102" s="2">
        <f t="shared" si="80"/>
        <v>13</v>
      </c>
      <c r="U102" s="2">
        <f t="shared" si="81"/>
        <v>0.5</v>
      </c>
      <c r="V102" s="2">
        <f t="shared" si="82"/>
        <v>0</v>
      </c>
      <c r="W102" s="2">
        <f t="shared" si="83"/>
        <v>-0.40724496337838828</v>
      </c>
      <c r="Y102" s="2">
        <v>8.4872351982618142E-3</v>
      </c>
      <c r="Z102" s="2">
        <f t="shared" si="84"/>
        <v>13</v>
      </c>
      <c r="AA102" s="2">
        <f t="shared" si="85"/>
        <v>0.5</v>
      </c>
      <c r="AB102" s="2">
        <f t="shared" si="86"/>
        <v>0</v>
      </c>
      <c r="AC102" s="2">
        <f t="shared" si="87"/>
        <v>-0.47498593131791045</v>
      </c>
      <c r="AE102" s="2">
        <v>0</v>
      </c>
      <c r="AF102" s="2">
        <f t="shared" si="88"/>
        <v>13</v>
      </c>
      <c r="AG102" s="2">
        <f t="shared" si="89"/>
        <v>0.5</v>
      </c>
      <c r="AH102" s="2">
        <f t="shared" si="90"/>
        <v>0</v>
      </c>
      <c r="AI102" s="2">
        <f t="shared" si="91"/>
        <v>-0.24635418192033892</v>
      </c>
      <c r="AJ102" s="2">
        <f t="shared" si="92"/>
        <v>-0.24635418192033892</v>
      </c>
      <c r="AL102" s="2">
        <v>0</v>
      </c>
      <c r="AM102" s="2">
        <f t="shared" si="93"/>
        <v>13</v>
      </c>
      <c r="AN102" s="2">
        <f t="shared" si="94"/>
        <v>0.5</v>
      </c>
      <c r="AO102" s="2">
        <f t="shared" si="95"/>
        <v>0</v>
      </c>
      <c r="AP102" s="2">
        <f t="shared" si="96"/>
        <v>-0.1875</v>
      </c>
    </row>
    <row r="103" spans="1:42">
      <c r="A103" s="2">
        <v>9.2927381475348902E-2</v>
      </c>
      <c r="B103" s="2">
        <f t="shared" si="68"/>
        <v>14</v>
      </c>
      <c r="C103" s="2">
        <f t="shared" si="69"/>
        <v>0.54</v>
      </c>
      <c r="D103" s="2">
        <f t="shared" si="70"/>
        <v>0.10043372051146988</v>
      </c>
      <c r="E103" s="2">
        <f t="shared" si="71"/>
        <v>-0.33052588315038001</v>
      </c>
      <c r="G103" s="2">
        <v>4.9194804044796786E-2</v>
      </c>
      <c r="H103" s="2">
        <f t="shared" si="72"/>
        <v>14</v>
      </c>
      <c r="I103" s="2">
        <f t="shared" si="73"/>
        <v>0.54</v>
      </c>
      <c r="J103" s="2">
        <f t="shared" si="74"/>
        <v>0.10043372051146988</v>
      </c>
      <c r="K103" s="2">
        <f t="shared" si="75"/>
        <v>-0.24859936566501972</v>
      </c>
      <c r="M103" s="2">
        <v>6.7897881586094513E-2</v>
      </c>
      <c r="N103" s="2">
        <f t="shared" si="76"/>
        <v>14</v>
      </c>
      <c r="O103" s="2">
        <f t="shared" si="77"/>
        <v>0.54</v>
      </c>
      <c r="P103" s="2">
        <f t="shared" si="78"/>
        <v>0.10043372051146988</v>
      </c>
      <c r="Q103" s="2">
        <f t="shared" si="79"/>
        <v>-6.1611878834408197E-2</v>
      </c>
      <c r="S103" s="2">
        <v>9.5711181937385738E-3</v>
      </c>
      <c r="T103" s="2">
        <f t="shared" si="80"/>
        <v>14</v>
      </c>
      <c r="U103" s="2">
        <f t="shared" si="81"/>
        <v>0.54</v>
      </c>
      <c r="V103" s="2">
        <f t="shared" si="82"/>
        <v>0.10043372051146988</v>
      </c>
      <c r="W103" s="2">
        <f t="shared" si="83"/>
        <v>-0.38396652924167768</v>
      </c>
      <c r="Y103" s="2">
        <v>8.8344685625436209E-3</v>
      </c>
      <c r="Z103" s="2">
        <f t="shared" si="84"/>
        <v>14</v>
      </c>
      <c r="AA103" s="2">
        <f t="shared" si="85"/>
        <v>0.54</v>
      </c>
      <c r="AB103" s="2">
        <f t="shared" si="86"/>
        <v>0.10043372051146988</v>
      </c>
      <c r="AC103" s="2">
        <f t="shared" si="87"/>
        <v>-0.47236050527161905</v>
      </c>
      <c r="AE103" s="2">
        <v>0</v>
      </c>
      <c r="AF103" s="2">
        <f t="shared" si="88"/>
        <v>14</v>
      </c>
      <c r="AG103" s="2">
        <f t="shared" si="89"/>
        <v>0.54</v>
      </c>
      <c r="AH103" s="2">
        <f t="shared" si="90"/>
        <v>0.10043372051146988</v>
      </c>
      <c r="AI103" s="2">
        <f t="shared" si="91"/>
        <v>-0.24635418192033892</v>
      </c>
      <c r="AL103" s="2">
        <v>0</v>
      </c>
      <c r="AM103" s="2">
        <f t="shared" si="93"/>
        <v>14</v>
      </c>
      <c r="AN103" s="2">
        <f t="shared" si="94"/>
        <v>0.54</v>
      </c>
      <c r="AO103" s="2">
        <f t="shared" si="95"/>
        <v>0.10043372051146988</v>
      </c>
      <c r="AP103" s="2">
        <f t="shared" si="96"/>
        <v>-0.1875</v>
      </c>
    </row>
    <row r="104" spans="1:42">
      <c r="A104" s="2">
        <v>9.3470127685113896E-2</v>
      </c>
      <c r="B104" s="2">
        <f t="shared" si="68"/>
        <v>15</v>
      </c>
      <c r="C104" s="2">
        <f t="shared" si="69"/>
        <v>0.57999999999999996</v>
      </c>
      <c r="D104" s="2">
        <f t="shared" si="70"/>
        <v>0.20189347914185077</v>
      </c>
      <c r="E104" s="2">
        <f t="shared" si="71"/>
        <v>-0.32799237689514488</v>
      </c>
      <c r="G104" s="2">
        <v>5.2720371151412905E-2</v>
      </c>
      <c r="H104" s="2">
        <f t="shared" si="72"/>
        <v>15</v>
      </c>
      <c r="I104" s="2">
        <f t="shared" si="73"/>
        <v>0.57999999999999996</v>
      </c>
      <c r="J104" s="2">
        <f t="shared" si="74"/>
        <v>0.20189347914185077</v>
      </c>
      <c r="K104" s="2">
        <f t="shared" si="75"/>
        <v>-0.22161282686075742</v>
      </c>
      <c r="M104" s="2">
        <v>6.9982271157973314E-2</v>
      </c>
      <c r="N104" s="2">
        <f t="shared" si="76"/>
        <v>15</v>
      </c>
      <c r="O104" s="2">
        <f t="shared" si="77"/>
        <v>0.57999999999999996</v>
      </c>
      <c r="P104" s="2">
        <f t="shared" si="78"/>
        <v>0.20189347914185077</v>
      </c>
      <c r="Q104" s="2">
        <f t="shared" si="79"/>
        <v>-4.4696259154963953E-2</v>
      </c>
      <c r="S104" s="2">
        <v>1.834492120856341E-2</v>
      </c>
      <c r="T104" s="2">
        <f t="shared" si="80"/>
        <v>15</v>
      </c>
      <c r="U104" s="2">
        <f t="shared" si="81"/>
        <v>0.57999999999999996</v>
      </c>
      <c r="V104" s="2">
        <f t="shared" si="82"/>
        <v>0.20189347914185077</v>
      </c>
      <c r="W104" s="2">
        <f t="shared" si="83"/>
        <v>-0.3626272884680462</v>
      </c>
      <c r="Y104" s="2">
        <v>1.2298701011199197E-2</v>
      </c>
      <c r="Z104" s="2">
        <f t="shared" si="84"/>
        <v>15</v>
      </c>
      <c r="AA104" s="2">
        <f t="shared" si="85"/>
        <v>0.57999999999999996</v>
      </c>
      <c r="AB104" s="2">
        <f t="shared" si="86"/>
        <v>0.20189347914185077</v>
      </c>
      <c r="AC104" s="2">
        <f t="shared" si="87"/>
        <v>-0.4461674978112905</v>
      </c>
      <c r="AE104" s="2">
        <v>0</v>
      </c>
      <c r="AF104" s="2">
        <f t="shared" si="88"/>
        <v>15</v>
      </c>
      <c r="AG104" s="2">
        <f t="shared" si="89"/>
        <v>0.57999999999999996</v>
      </c>
      <c r="AH104" s="2">
        <f t="shared" si="90"/>
        <v>0.20189347914185077</v>
      </c>
      <c r="AI104" s="2">
        <f t="shared" si="91"/>
        <v>-0.24635418192033892</v>
      </c>
      <c r="AL104" s="2">
        <v>0</v>
      </c>
      <c r="AM104" s="2">
        <f t="shared" si="93"/>
        <v>15</v>
      </c>
      <c r="AN104" s="2">
        <f t="shared" si="94"/>
        <v>0.57999999999999996</v>
      </c>
      <c r="AO104" s="2">
        <f t="shared" si="95"/>
        <v>0.20189347914185077</v>
      </c>
      <c r="AP104" s="2">
        <f>STANDARDIZE(AL104,0.03,0.16)</f>
        <v>-0.1875</v>
      </c>
    </row>
    <row r="105" spans="1:42">
      <c r="A105" s="2">
        <v>9.941939075797343E-2</v>
      </c>
      <c r="B105" s="2">
        <f t="shared" si="68"/>
        <v>16</v>
      </c>
      <c r="C105" s="2">
        <f t="shared" si="69"/>
        <v>0.62</v>
      </c>
      <c r="D105" s="2">
        <f t="shared" si="70"/>
        <v>0.30548078809939727</v>
      </c>
      <c r="E105" s="2">
        <f t="shared" si="71"/>
        <v>-0.30022157916694842</v>
      </c>
      <c r="G105" s="2">
        <v>5.6150886297410559E-2</v>
      </c>
      <c r="H105" s="2">
        <f t="shared" si="72"/>
        <v>16</v>
      </c>
      <c r="I105" s="2">
        <f t="shared" si="73"/>
        <v>0.62</v>
      </c>
      <c r="J105" s="2">
        <f t="shared" si="74"/>
        <v>0.30548078809939727</v>
      </c>
      <c r="K105" s="2">
        <f t="shared" si="75"/>
        <v>-0.19535386559113846</v>
      </c>
      <c r="M105" s="2">
        <v>7.6251946269435017E-2</v>
      </c>
      <c r="N105" s="2">
        <f t="shared" si="76"/>
        <v>16</v>
      </c>
      <c r="O105" s="2">
        <f t="shared" si="77"/>
        <v>0.62</v>
      </c>
      <c r="P105" s="2">
        <f t="shared" si="78"/>
        <v>0.30548078809939727</v>
      </c>
      <c r="Q105" s="2">
        <f t="shared" si="79"/>
        <v>6.1845556073016686E-3</v>
      </c>
      <c r="S105" s="2">
        <v>2.3327423719324437E-2</v>
      </c>
      <c r="T105" s="2">
        <f t="shared" si="80"/>
        <v>16</v>
      </c>
      <c r="U105" s="2">
        <f t="shared" si="81"/>
        <v>0.62</v>
      </c>
      <c r="V105" s="2">
        <f t="shared" si="82"/>
        <v>0.30548078809939727</v>
      </c>
      <c r="W105" s="2">
        <f t="shared" si="83"/>
        <v>-0.35050907467264836</v>
      </c>
      <c r="Y105" s="2">
        <v>2.3075769288458656E-2</v>
      </c>
      <c r="Z105" s="2">
        <f t="shared" si="84"/>
        <v>16</v>
      </c>
      <c r="AA105" s="2">
        <f t="shared" si="85"/>
        <v>0.62</v>
      </c>
      <c r="AB105" s="2">
        <f t="shared" si="86"/>
        <v>0.30548078809939727</v>
      </c>
      <c r="AC105" s="2">
        <f t="shared" si="87"/>
        <v>-0.36468225281963929</v>
      </c>
      <c r="AE105" s="2">
        <v>0</v>
      </c>
      <c r="AF105" s="2">
        <f t="shared" si="88"/>
        <v>16</v>
      </c>
      <c r="AG105" s="2">
        <f t="shared" si="89"/>
        <v>0.62</v>
      </c>
      <c r="AH105" s="2">
        <f t="shared" si="90"/>
        <v>0.30548078809939727</v>
      </c>
      <c r="AI105" s="2">
        <f t="shared" si="91"/>
        <v>-0.24635418192033892</v>
      </c>
      <c r="AL105" s="2">
        <v>0</v>
      </c>
      <c r="AM105" s="2">
        <f t="shared" si="93"/>
        <v>16</v>
      </c>
      <c r="AN105" s="2">
        <f t="shared" si="94"/>
        <v>0.62</v>
      </c>
      <c r="AO105" s="2">
        <f t="shared" si="95"/>
        <v>0.30548078809939727</v>
      </c>
      <c r="AP105" s="2">
        <f t="shared" si="96"/>
        <v>-0.1875</v>
      </c>
    </row>
    <row r="106" spans="1:42">
      <c r="A106" s="2">
        <v>0.10399069601609522</v>
      </c>
      <c r="B106" s="2">
        <f t="shared" si="68"/>
        <v>17</v>
      </c>
      <c r="C106" s="2">
        <f t="shared" si="69"/>
        <v>0.66</v>
      </c>
      <c r="D106" s="2">
        <f t="shared" si="70"/>
        <v>0.41246312944140473</v>
      </c>
      <c r="E106" s="2">
        <f t="shared" si="71"/>
        <v>-0.27888300460360793</v>
      </c>
      <c r="G106" s="2">
        <v>8.4872351982618138E-2</v>
      </c>
      <c r="H106" s="2">
        <f t="shared" si="72"/>
        <v>17</v>
      </c>
      <c r="I106" s="2">
        <f t="shared" si="73"/>
        <v>0.66</v>
      </c>
      <c r="J106" s="2">
        <f t="shared" si="74"/>
        <v>0.41246312944140473</v>
      </c>
      <c r="K106" s="2">
        <f t="shared" si="75"/>
        <v>2.4495289109276779E-2</v>
      </c>
      <c r="M106" s="2">
        <v>7.7050027837429411E-2</v>
      </c>
      <c r="N106" s="2">
        <f t="shared" si="76"/>
        <v>17</v>
      </c>
      <c r="O106" s="2">
        <f t="shared" si="77"/>
        <v>0.66</v>
      </c>
      <c r="P106" s="2">
        <f t="shared" si="78"/>
        <v>0.41246312944140473</v>
      </c>
      <c r="Q106" s="2">
        <f t="shared" si="79"/>
        <v>1.2661293190093924E-2</v>
      </c>
      <c r="S106" s="2">
        <v>8.2860338898786093E-2</v>
      </c>
      <c r="T106" s="2">
        <f t="shared" si="80"/>
        <v>17</v>
      </c>
      <c r="U106" s="2">
        <f t="shared" si="81"/>
        <v>0.66</v>
      </c>
      <c r="V106" s="2">
        <f t="shared" si="82"/>
        <v>0.41246312944140473</v>
      </c>
      <c r="W106" s="2">
        <f t="shared" si="83"/>
        <v>-0.20571585230098355</v>
      </c>
      <c r="Y106" s="2">
        <v>5.452860025083156E-2</v>
      </c>
      <c r="Z106" s="2">
        <f t="shared" si="84"/>
        <v>17</v>
      </c>
      <c r="AA106" s="2">
        <f t="shared" si="85"/>
        <v>0.66</v>
      </c>
      <c r="AB106" s="2">
        <f t="shared" si="86"/>
        <v>0.41246312944140473</v>
      </c>
      <c r="AC106" s="2">
        <f t="shared" si="87"/>
        <v>-0.12686788895799642</v>
      </c>
      <c r="AE106" s="2">
        <v>0</v>
      </c>
      <c r="AF106" s="2">
        <f t="shared" si="88"/>
        <v>17</v>
      </c>
      <c r="AG106" s="2">
        <f t="shared" si="89"/>
        <v>0.66</v>
      </c>
      <c r="AH106" s="2">
        <f t="shared" si="90"/>
        <v>0.41246312944140473</v>
      </c>
      <c r="AI106" s="2">
        <f t="shared" si="91"/>
        <v>-0.24635418192033892</v>
      </c>
      <c r="AL106" s="2">
        <v>0</v>
      </c>
      <c r="AM106" s="2">
        <f t="shared" si="93"/>
        <v>17</v>
      </c>
      <c r="AN106" s="2">
        <f t="shared" si="94"/>
        <v>0.66</v>
      </c>
      <c r="AO106" s="2">
        <f t="shared" si="95"/>
        <v>0.41246312944140473</v>
      </c>
      <c r="AP106" s="2">
        <f t="shared" si="96"/>
        <v>-0.1875</v>
      </c>
    </row>
    <row r="107" spans="1:42">
      <c r="A107" s="2">
        <v>0.13180092787853226</v>
      </c>
      <c r="B107" s="2">
        <f t="shared" si="68"/>
        <v>18</v>
      </c>
      <c r="C107" s="2">
        <f t="shared" si="69"/>
        <v>0.7</v>
      </c>
      <c r="D107" s="2">
        <f t="shared" si="70"/>
        <v>0.52440051270804078</v>
      </c>
      <c r="E107" s="2">
        <f t="shared" si="71"/>
        <v>-0.14906653584644974</v>
      </c>
      <c r="G107" s="2">
        <v>8.866034222892101E-2</v>
      </c>
      <c r="H107" s="2">
        <f t="shared" si="72"/>
        <v>18</v>
      </c>
      <c r="I107" s="2">
        <f t="shared" si="73"/>
        <v>0.7</v>
      </c>
      <c r="J107" s="2">
        <f t="shared" si="74"/>
        <v>0.52440051270804078</v>
      </c>
      <c r="K107" s="2">
        <f t="shared" si="75"/>
        <v>5.3490552191968764E-2</v>
      </c>
      <c r="M107" s="2">
        <v>8.2860338898786093E-2</v>
      </c>
      <c r="N107" s="2">
        <f t="shared" si="76"/>
        <v>18</v>
      </c>
      <c r="O107" s="2">
        <f t="shared" si="77"/>
        <v>0.7</v>
      </c>
      <c r="P107" s="2">
        <f t="shared" si="78"/>
        <v>0.52440051270804078</v>
      </c>
      <c r="Q107" s="2">
        <f t="shared" si="79"/>
        <v>5.9814192753195647E-2</v>
      </c>
      <c r="S107" s="2">
        <v>0.10905720050166312</v>
      </c>
      <c r="T107" s="2">
        <f t="shared" si="80"/>
        <v>18</v>
      </c>
      <c r="U107" s="2">
        <f t="shared" si="81"/>
        <v>0.7</v>
      </c>
      <c r="V107" s="2">
        <f t="shared" si="82"/>
        <v>0.52440051270804078</v>
      </c>
      <c r="W107" s="2">
        <f t="shared" si="83"/>
        <v>-0.14200104854795487</v>
      </c>
      <c r="Y107" s="2">
        <v>9.2927381475348902E-2</v>
      </c>
      <c r="Z107" s="2">
        <f t="shared" si="84"/>
        <v>18</v>
      </c>
      <c r="AA107" s="2">
        <f t="shared" si="85"/>
        <v>0.7</v>
      </c>
      <c r="AB107" s="2">
        <f t="shared" si="86"/>
        <v>0.52440051270804078</v>
      </c>
      <c r="AC107" s="2">
        <f t="shared" si="87"/>
        <v>0.16346469639482472</v>
      </c>
      <c r="AE107" s="2">
        <v>0</v>
      </c>
      <c r="AF107" s="2">
        <f t="shared" si="88"/>
        <v>18</v>
      </c>
      <c r="AG107" s="2">
        <f t="shared" si="89"/>
        <v>0.7</v>
      </c>
      <c r="AH107" s="2">
        <f t="shared" si="90"/>
        <v>0.52440051270804078</v>
      </c>
      <c r="AI107" s="2">
        <f t="shared" si="91"/>
        <v>-0.24635418192033892</v>
      </c>
      <c r="AL107" s="2">
        <v>0</v>
      </c>
      <c r="AM107" s="2">
        <f t="shared" si="93"/>
        <v>18</v>
      </c>
      <c r="AN107" s="2">
        <f t="shared" si="94"/>
        <v>0.7</v>
      </c>
      <c r="AO107" s="2">
        <f t="shared" si="95"/>
        <v>0.52440051270804078</v>
      </c>
      <c r="AP107" s="2">
        <f t="shared" si="96"/>
        <v>-0.1875</v>
      </c>
    </row>
    <row r="108" spans="1:42">
      <c r="A108" s="2">
        <v>0.1320480654958405</v>
      </c>
      <c r="B108" s="2">
        <f t="shared" si="68"/>
        <v>19</v>
      </c>
      <c r="C108" s="2">
        <f t="shared" si="69"/>
        <v>0.74</v>
      </c>
      <c r="D108" s="2">
        <f t="shared" si="70"/>
        <v>0.64334540539291696</v>
      </c>
      <c r="E108" s="2">
        <f t="shared" si="71"/>
        <v>-0.1479129124989455</v>
      </c>
      <c r="G108" s="2">
        <v>9.1724606042817042E-2</v>
      </c>
      <c r="H108" s="2">
        <f t="shared" si="72"/>
        <v>19</v>
      </c>
      <c r="I108" s="2">
        <f t="shared" si="73"/>
        <v>0.74</v>
      </c>
      <c r="J108" s="2">
        <f t="shared" si="74"/>
        <v>0.64334540539291696</v>
      </c>
      <c r="K108" s="2">
        <f t="shared" si="75"/>
        <v>7.6946033769675168E-2</v>
      </c>
      <c r="M108" s="2">
        <v>8.6706902798465282E-2</v>
      </c>
      <c r="N108" s="2">
        <f t="shared" si="76"/>
        <v>19</v>
      </c>
      <c r="O108" s="2">
        <f t="shared" si="77"/>
        <v>0.74</v>
      </c>
      <c r="P108" s="2">
        <f t="shared" si="78"/>
        <v>0.64334540539291696</v>
      </c>
      <c r="Q108" s="2">
        <f t="shared" si="79"/>
        <v>9.1030532000663592E-2</v>
      </c>
      <c r="S108" s="2">
        <v>0.11735023176670774</v>
      </c>
      <c r="T108" s="2">
        <f t="shared" si="80"/>
        <v>19</v>
      </c>
      <c r="U108" s="2">
        <f t="shared" si="81"/>
        <v>0.74</v>
      </c>
      <c r="V108" s="2">
        <f t="shared" si="82"/>
        <v>0.64334540539291696</v>
      </c>
      <c r="W108" s="2">
        <f t="shared" si="83"/>
        <v>-0.12183111874567583</v>
      </c>
      <c r="Y108" s="2">
        <v>0.10218679746576742</v>
      </c>
      <c r="Z108" s="2">
        <f t="shared" si="84"/>
        <v>19</v>
      </c>
      <c r="AA108" s="2">
        <f t="shared" si="85"/>
        <v>0.74</v>
      </c>
      <c r="AB108" s="2">
        <f t="shared" si="86"/>
        <v>0.64334540539291696</v>
      </c>
      <c r="AC108" s="2">
        <f t="shared" si="87"/>
        <v>0.23347499613941647</v>
      </c>
      <c r="AE108" s="2">
        <v>0</v>
      </c>
      <c r="AF108" s="2">
        <f t="shared" si="88"/>
        <v>19</v>
      </c>
      <c r="AG108" s="2">
        <f t="shared" si="89"/>
        <v>0.74</v>
      </c>
      <c r="AH108" s="2">
        <f t="shared" si="90"/>
        <v>0.64334540539291696</v>
      </c>
      <c r="AI108" s="2">
        <f t="shared" si="91"/>
        <v>-0.24635418192033892</v>
      </c>
      <c r="AL108" s="2">
        <v>0</v>
      </c>
      <c r="AM108" s="2">
        <f t="shared" si="93"/>
        <v>19</v>
      </c>
      <c r="AN108" s="2">
        <f t="shared" si="94"/>
        <v>0.74</v>
      </c>
      <c r="AO108" s="2">
        <f t="shared" si="95"/>
        <v>0.64334540539291696</v>
      </c>
      <c r="AP108" s="2">
        <f t="shared" si="96"/>
        <v>-0.1875</v>
      </c>
    </row>
    <row r="109" spans="1:42">
      <c r="A109" s="2">
        <v>0.20179413329419751</v>
      </c>
      <c r="B109" s="2">
        <f t="shared" si="68"/>
        <v>20</v>
      </c>
      <c r="C109" s="2">
        <f t="shared" si="69"/>
        <v>0.78</v>
      </c>
      <c r="D109" s="2">
        <f t="shared" si="70"/>
        <v>0.77219321418868503</v>
      </c>
      <c r="E109" s="2">
        <f t="shared" si="71"/>
        <v>0.17765748461483893</v>
      </c>
      <c r="G109" s="2">
        <v>0.10384096179806394</v>
      </c>
      <c r="H109" s="2">
        <f t="shared" si="72"/>
        <v>20</v>
      </c>
      <c r="I109" s="2">
        <f t="shared" si="73"/>
        <v>0.78</v>
      </c>
      <c r="J109" s="2">
        <f t="shared" si="74"/>
        <v>0.77219321418868503</v>
      </c>
      <c r="K109" s="2">
        <f t="shared" si="75"/>
        <v>0.16969097234753003</v>
      </c>
      <c r="M109" s="2">
        <v>0.10218679746576742</v>
      </c>
      <c r="N109" s="2">
        <f t="shared" si="76"/>
        <v>20</v>
      </c>
      <c r="O109" s="2">
        <f t="shared" si="77"/>
        <v>0.78</v>
      </c>
      <c r="P109" s="2">
        <f t="shared" si="78"/>
        <v>0.77219321418868503</v>
      </c>
      <c r="Q109" s="2">
        <f t="shared" si="79"/>
        <v>0.21665580589508021</v>
      </c>
      <c r="S109" s="2">
        <v>0.17732068445784202</v>
      </c>
      <c r="T109" s="2">
        <f t="shared" si="80"/>
        <v>20</v>
      </c>
      <c r="U109" s="2">
        <f t="shared" si="81"/>
        <v>0.78</v>
      </c>
      <c r="V109" s="2">
        <f t="shared" si="82"/>
        <v>0.77219321418868503</v>
      </c>
      <c r="W109" s="2">
        <f t="shared" si="83"/>
        <v>2.4026262268860468E-2</v>
      </c>
      <c r="Y109" s="2">
        <v>0.10544074230282581</v>
      </c>
      <c r="Z109" s="2">
        <f t="shared" si="84"/>
        <v>20</v>
      </c>
      <c r="AA109" s="2">
        <f t="shared" si="85"/>
        <v>0.78</v>
      </c>
      <c r="AB109" s="2">
        <f t="shared" si="86"/>
        <v>0.77219321418868503</v>
      </c>
      <c r="AC109" s="2">
        <f t="shared" si="87"/>
        <v>0.25807802225149074</v>
      </c>
      <c r="AE109" s="2">
        <v>2.1222591023692902E-3</v>
      </c>
      <c r="AF109" s="2">
        <f t="shared" si="88"/>
        <v>20</v>
      </c>
      <c r="AG109" s="2">
        <f t="shared" si="89"/>
        <v>0.78</v>
      </c>
      <c r="AH109" s="2">
        <f t="shared" si="90"/>
        <v>0.77219321418868503</v>
      </c>
      <c r="AI109" s="2">
        <f t="shared" si="91"/>
        <v>-0.22831820020390017</v>
      </c>
      <c r="AL109" s="2">
        <v>0</v>
      </c>
      <c r="AM109" s="2">
        <f t="shared" si="93"/>
        <v>20</v>
      </c>
      <c r="AN109" s="2">
        <f t="shared" si="94"/>
        <v>0.78</v>
      </c>
      <c r="AO109" s="2">
        <f t="shared" si="95"/>
        <v>0.77219321418868503</v>
      </c>
      <c r="AP109" s="2">
        <f t="shared" si="96"/>
        <v>-0.1875</v>
      </c>
    </row>
    <row r="110" spans="1:42">
      <c r="A110" s="2">
        <v>0.20994681347391994</v>
      </c>
      <c r="B110" s="2">
        <f t="shared" si="68"/>
        <v>21</v>
      </c>
      <c r="C110" s="2">
        <f t="shared" si="69"/>
        <v>0.82</v>
      </c>
      <c r="D110" s="2">
        <f t="shared" si="70"/>
        <v>0.91536508784281256</v>
      </c>
      <c r="E110" s="2">
        <f t="shared" si="71"/>
        <v>0.21571369921503228</v>
      </c>
      <c r="G110" s="2">
        <v>0.13203063110641669</v>
      </c>
      <c r="H110" s="2">
        <f t="shared" si="72"/>
        <v>21</v>
      </c>
      <c r="I110" s="2">
        <f t="shared" si="73"/>
        <v>0.82</v>
      </c>
      <c r="J110" s="2">
        <f t="shared" si="74"/>
        <v>0.91536508784281256</v>
      </c>
      <c r="K110" s="2">
        <f t="shared" si="75"/>
        <v>0.38546947880158877</v>
      </c>
      <c r="M110" s="2">
        <v>0.10245073991106488</v>
      </c>
      <c r="N110" s="2">
        <f t="shared" si="76"/>
        <v>21</v>
      </c>
      <c r="O110" s="2">
        <f t="shared" si="77"/>
        <v>0.82</v>
      </c>
      <c r="P110" s="2">
        <f t="shared" si="78"/>
        <v>0.91536508784281256</v>
      </c>
      <c r="Q110" s="2">
        <f t="shared" si="79"/>
        <v>0.21879779992640225</v>
      </c>
      <c r="S110" s="2">
        <v>0.18452129902994516</v>
      </c>
      <c r="T110" s="2">
        <f t="shared" si="80"/>
        <v>21</v>
      </c>
      <c r="U110" s="2">
        <f t="shared" si="81"/>
        <v>0.82</v>
      </c>
      <c r="V110" s="2">
        <f t="shared" si="82"/>
        <v>0.91536508784281256</v>
      </c>
      <c r="W110" s="2">
        <f t="shared" si="83"/>
        <v>4.1539266357577889E-2</v>
      </c>
      <c r="Y110" s="2">
        <v>0.1320480654958405</v>
      </c>
      <c r="Z110" s="2">
        <f t="shared" si="84"/>
        <v>21</v>
      </c>
      <c r="AA110" s="2">
        <f t="shared" si="85"/>
        <v>0.82</v>
      </c>
      <c r="AB110" s="2">
        <f t="shared" si="86"/>
        <v>0.91536508784281256</v>
      </c>
      <c r="AC110" s="2">
        <f t="shared" si="87"/>
        <v>0.45925557751758589</v>
      </c>
      <c r="AE110" s="2">
        <v>1.6895887540972529E-2</v>
      </c>
      <c r="AF110" s="2">
        <f t="shared" si="88"/>
        <v>21</v>
      </c>
      <c r="AG110" s="2">
        <f t="shared" si="89"/>
        <v>0.82</v>
      </c>
      <c r="AH110" s="2">
        <f t="shared" si="90"/>
        <v>0.91536508784281256</v>
      </c>
      <c r="AI110" s="2">
        <f t="shared" si="91"/>
        <v>-0.10276477833065444</v>
      </c>
      <c r="AL110" s="2">
        <v>9.8510326837562378E-4</v>
      </c>
      <c r="AM110" s="2">
        <f t="shared" si="93"/>
        <v>21</v>
      </c>
      <c r="AN110" s="2">
        <f t="shared" si="94"/>
        <v>0.82</v>
      </c>
      <c r="AO110" s="2">
        <f t="shared" si="95"/>
        <v>0.91536508784281256</v>
      </c>
      <c r="AP110" s="2">
        <f t="shared" si="96"/>
        <v>-0.18134310457265235</v>
      </c>
    </row>
    <row r="111" spans="1:42">
      <c r="A111" s="2">
        <v>0.39947108789292934</v>
      </c>
      <c r="B111" s="2">
        <f t="shared" si="68"/>
        <v>22</v>
      </c>
      <c r="C111" s="2">
        <f t="shared" si="69"/>
        <v>0.86</v>
      </c>
      <c r="D111" s="2">
        <f t="shared" si="70"/>
        <v>1.0803193408149565</v>
      </c>
      <c r="E111" s="2">
        <f t="shared" si="71"/>
        <v>1.1004014706273193</v>
      </c>
      <c r="G111" s="2">
        <v>0.16572067779757219</v>
      </c>
      <c r="H111" s="2">
        <f t="shared" si="72"/>
        <v>22</v>
      </c>
      <c r="I111" s="2">
        <f t="shared" si="73"/>
        <v>0.86</v>
      </c>
      <c r="J111" s="2">
        <f t="shared" si="74"/>
        <v>1.0803193408149565</v>
      </c>
      <c r="K111" s="2">
        <f t="shared" si="75"/>
        <v>0.64335075714744783</v>
      </c>
      <c r="M111" s="2">
        <v>0.1061129551184645</v>
      </c>
      <c r="N111" s="2">
        <f t="shared" si="76"/>
        <v>22</v>
      </c>
      <c r="O111" s="2">
        <f t="shared" si="77"/>
        <v>0.86</v>
      </c>
      <c r="P111" s="2">
        <f t="shared" si="78"/>
        <v>1.0803193408149565</v>
      </c>
      <c r="Q111" s="2">
        <f t="shared" si="79"/>
        <v>0.24851807893202524</v>
      </c>
      <c r="S111" s="2">
        <v>0.20437359493153484</v>
      </c>
      <c r="T111" s="2">
        <f t="shared" si="80"/>
        <v>22</v>
      </c>
      <c r="U111" s="2">
        <f t="shared" si="81"/>
        <v>0.86</v>
      </c>
      <c r="V111" s="2">
        <f t="shared" si="82"/>
        <v>1.0803193408149565</v>
      </c>
      <c r="W111" s="2">
        <f t="shared" si="83"/>
        <v>8.9823108773187249E-2</v>
      </c>
      <c r="Y111" s="2">
        <v>0.14675936966850728</v>
      </c>
      <c r="Z111" s="2">
        <f t="shared" si="84"/>
        <v>22</v>
      </c>
      <c r="AA111" s="2">
        <f t="shared" si="85"/>
        <v>0.86</v>
      </c>
      <c r="AB111" s="2">
        <f t="shared" si="86"/>
        <v>1.0803193408149565</v>
      </c>
      <c r="AC111" s="2">
        <f t="shared" si="87"/>
        <v>0.57048751869271308</v>
      </c>
      <c r="AE111" s="2">
        <v>1.9142236387477148E-2</v>
      </c>
      <c r="AF111" s="2">
        <f t="shared" si="88"/>
        <v>22</v>
      </c>
      <c r="AG111" s="2">
        <f t="shared" si="89"/>
        <v>0.86</v>
      </c>
      <c r="AH111" s="2">
        <f t="shared" si="90"/>
        <v>1.0803193408149565</v>
      </c>
      <c r="AI111" s="2">
        <f t="shared" si="91"/>
        <v>-8.3674222102590928E-2</v>
      </c>
      <c r="AL111" s="2">
        <v>2.1222591023692902E-3</v>
      </c>
      <c r="AM111" s="2">
        <f t="shared" si="93"/>
        <v>22</v>
      </c>
      <c r="AN111" s="2">
        <f t="shared" si="94"/>
        <v>0.86</v>
      </c>
      <c r="AO111" s="2">
        <f t="shared" si="95"/>
        <v>1.0803193408149565</v>
      </c>
      <c r="AP111" s="2">
        <f t="shared" si="96"/>
        <v>-0.17423588061019191</v>
      </c>
    </row>
    <row r="112" spans="1:42">
      <c r="A112" s="2">
        <v>0.60216780409474102</v>
      </c>
      <c r="B112" s="2">
        <f t="shared" si="68"/>
        <v>23</v>
      </c>
      <c r="C112" s="2">
        <f t="shared" si="69"/>
        <v>0.9</v>
      </c>
      <c r="D112" s="2">
        <f t="shared" si="70"/>
        <v>1.2815515655446006</v>
      </c>
      <c r="E112" s="2">
        <f t="shared" si="71"/>
        <v>2.0465773981114843</v>
      </c>
      <c r="G112" s="2">
        <v>0.21811440100332624</v>
      </c>
      <c r="H112" s="2">
        <f t="shared" si="72"/>
        <v>23</v>
      </c>
      <c r="I112" s="2">
        <f t="shared" si="73"/>
        <v>0.9</v>
      </c>
      <c r="J112" s="2">
        <f t="shared" si="74"/>
        <v>1.2815515655446006</v>
      </c>
      <c r="K112" s="2">
        <f t="shared" si="75"/>
        <v>1.0443997803637333</v>
      </c>
      <c r="M112" s="2">
        <v>0.12841444845994388</v>
      </c>
      <c r="N112" s="2">
        <f t="shared" si="76"/>
        <v>23</v>
      </c>
      <c r="O112" s="2">
        <f t="shared" si="77"/>
        <v>0.9</v>
      </c>
      <c r="P112" s="2">
        <f t="shared" si="78"/>
        <v>1.2815515655446006</v>
      </c>
      <c r="Q112" s="2">
        <f t="shared" si="79"/>
        <v>0.42950323868221935</v>
      </c>
      <c r="S112" s="2">
        <v>0.60216780409474102</v>
      </c>
      <c r="T112" s="2">
        <f t="shared" si="80"/>
        <v>23</v>
      </c>
      <c r="U112" s="2">
        <f t="shared" si="81"/>
        <v>0.9</v>
      </c>
      <c r="V112" s="2">
        <f t="shared" si="82"/>
        <v>1.2815515655446006</v>
      </c>
      <c r="W112" s="2">
        <f t="shared" si="83"/>
        <v>1.0573199164114504</v>
      </c>
      <c r="Y112" s="2">
        <v>0.16270900929355578</v>
      </c>
      <c r="Z112" s="2">
        <f t="shared" si="84"/>
        <v>23</v>
      </c>
      <c r="AA112" s="2">
        <f t="shared" si="85"/>
        <v>0.9</v>
      </c>
      <c r="AB112" s="2">
        <f t="shared" si="86"/>
        <v>1.2815515655446006</v>
      </c>
      <c r="AC112" s="2">
        <f t="shared" si="87"/>
        <v>0.69108249489027695</v>
      </c>
      <c r="AE112" s="2">
        <v>2.9337557941676935E-2</v>
      </c>
      <c r="AF112" s="2">
        <f t="shared" si="88"/>
        <v>23</v>
      </c>
      <c r="AG112" s="2">
        <f t="shared" si="89"/>
        <v>0.9</v>
      </c>
      <c r="AH112" s="2">
        <f t="shared" si="90"/>
        <v>1.2815515655446006</v>
      </c>
      <c r="AI112" s="2">
        <f t="shared" si="91"/>
        <v>2.9705391046879149E-3</v>
      </c>
      <c r="AL112" s="2">
        <v>9.5711181937385738E-3</v>
      </c>
      <c r="AM112" s="2">
        <f t="shared" si="93"/>
        <v>23</v>
      </c>
      <c r="AN112" s="2">
        <f t="shared" si="94"/>
        <v>0.9</v>
      </c>
      <c r="AO112" s="2">
        <f t="shared" si="95"/>
        <v>1.2815515655446006</v>
      </c>
      <c r="AP112" s="2">
        <f t="shared" si="96"/>
        <v>-0.12768051128913391</v>
      </c>
    </row>
    <row r="113" spans="1:42">
      <c r="A113" s="2">
        <v>0.73343894854192337</v>
      </c>
      <c r="B113" s="2">
        <f t="shared" si="68"/>
        <v>24</v>
      </c>
      <c r="C113" s="2">
        <f t="shared" si="69"/>
        <v>0.94</v>
      </c>
      <c r="D113" s="2">
        <f t="shared" si="70"/>
        <v>1.5547735945968528</v>
      </c>
      <c r="E113" s="2">
        <f t="shared" si="71"/>
        <v>2.659343106291765</v>
      </c>
      <c r="G113" s="2">
        <v>0.30656039239730226</v>
      </c>
      <c r="H113" s="2">
        <f t="shared" si="72"/>
        <v>24</v>
      </c>
      <c r="I113" s="2">
        <f t="shared" si="73"/>
        <v>0.94</v>
      </c>
      <c r="J113" s="2">
        <f t="shared" si="74"/>
        <v>1.5547735945968528</v>
      </c>
      <c r="K113" s="2">
        <f t="shared" si="75"/>
        <v>1.7214117635864583</v>
      </c>
      <c r="M113" s="2">
        <v>0.264096130991681</v>
      </c>
      <c r="N113" s="2">
        <f t="shared" si="76"/>
        <v>24</v>
      </c>
      <c r="O113" s="2">
        <f t="shared" si="77"/>
        <v>0.94</v>
      </c>
      <c r="P113" s="2">
        <f t="shared" si="78"/>
        <v>1.5547735945968528</v>
      </c>
      <c r="Q113" s="2">
        <f t="shared" si="79"/>
        <v>1.5306120573687356</v>
      </c>
      <c r="S113" s="2">
        <v>0.66015315553208342</v>
      </c>
      <c r="T113" s="2">
        <f t="shared" si="80"/>
        <v>24</v>
      </c>
      <c r="U113" s="2">
        <f t="shared" si="81"/>
        <v>0.94</v>
      </c>
      <c r="V113" s="2">
        <f t="shared" si="82"/>
        <v>1.5547735945968528</v>
      </c>
      <c r="W113" s="2">
        <f t="shared" si="83"/>
        <v>1.1983492253182444</v>
      </c>
      <c r="Y113" s="2">
        <v>0.31983624384315229</v>
      </c>
      <c r="Z113" s="2">
        <f t="shared" si="84"/>
        <v>24</v>
      </c>
      <c r="AA113" s="2">
        <f t="shared" si="85"/>
        <v>0.94</v>
      </c>
      <c r="AB113" s="2">
        <f t="shared" si="86"/>
        <v>1.5547735945968528</v>
      </c>
      <c r="AC113" s="2">
        <f t="shared" si="87"/>
        <v>1.879119062233096</v>
      </c>
      <c r="AE113" s="2">
        <v>5.5034763625690229E-2</v>
      </c>
      <c r="AF113" s="2">
        <f t="shared" si="88"/>
        <v>24</v>
      </c>
      <c r="AG113" s="2">
        <f t="shared" si="89"/>
        <v>0.94</v>
      </c>
      <c r="AH113" s="2">
        <f t="shared" si="90"/>
        <v>1.5547735945968528</v>
      </c>
      <c r="AI113" s="2">
        <f t="shared" si="91"/>
        <v>0.22135779038941863</v>
      </c>
      <c r="AJ113" s="2">
        <f t="shared" si="92"/>
        <v>8.032234617910925</v>
      </c>
      <c r="AL113" s="2">
        <v>2.6360185575706453E-2</v>
      </c>
      <c r="AM113" s="2">
        <f t="shared" si="93"/>
        <v>24</v>
      </c>
      <c r="AN113" s="2">
        <f t="shared" si="94"/>
        <v>0.94</v>
      </c>
      <c r="AO113" s="2">
        <f t="shared" si="95"/>
        <v>1.5547735945968528</v>
      </c>
      <c r="AP113" s="2">
        <f t="shared" si="96"/>
        <v>-2.2748840151834666E-2</v>
      </c>
    </row>
    <row r="114" spans="1:42">
      <c r="A114" s="2">
        <v>0.74887668497254123</v>
      </c>
      <c r="B114" s="2">
        <f t="shared" si="68"/>
        <v>25</v>
      </c>
      <c r="C114" s="2">
        <f t="shared" si="69"/>
        <v>0.98</v>
      </c>
      <c r="D114" s="2">
        <f t="shared" si="70"/>
        <v>2.0537489106318221</v>
      </c>
      <c r="E114" s="2">
        <f t="shared" si="71"/>
        <v>2.7314055198286122</v>
      </c>
      <c r="G114" s="2">
        <v>0.60216780409474102</v>
      </c>
      <c r="H114" s="2">
        <f t="shared" si="72"/>
        <v>25</v>
      </c>
      <c r="I114" s="2">
        <f t="shared" si="73"/>
        <v>0.98</v>
      </c>
      <c r="J114" s="2">
        <f t="shared" si="74"/>
        <v>2.0537489106318221</v>
      </c>
      <c r="K114" s="2">
        <f t="shared" si="75"/>
        <v>3.9841458558208553</v>
      </c>
      <c r="M114" s="2">
        <v>0.60216780409474102</v>
      </c>
      <c r="N114" s="2">
        <f t="shared" si="76"/>
        <v>25</v>
      </c>
      <c r="O114" s="2">
        <f t="shared" si="77"/>
        <v>0.98</v>
      </c>
      <c r="P114" s="2">
        <f t="shared" si="78"/>
        <v>2.0537489106318221</v>
      </c>
      <c r="Q114" s="2">
        <f t="shared" si="79"/>
        <v>4.2741931632030559</v>
      </c>
      <c r="S114" s="2">
        <v>1.9970044932601099</v>
      </c>
      <c r="T114" s="2">
        <f t="shared" si="80"/>
        <v>25</v>
      </c>
      <c r="U114" s="2">
        <f t="shared" si="81"/>
        <v>0.98</v>
      </c>
      <c r="V114" s="2">
        <f t="shared" si="82"/>
        <v>2.0537489106318221</v>
      </c>
      <c r="W114" s="2">
        <f t="shared" si="83"/>
        <v>4.4497776567667122</v>
      </c>
      <c r="Y114" s="2">
        <v>0.60216780409474102</v>
      </c>
      <c r="Z114" s="2">
        <f t="shared" si="84"/>
        <v>25</v>
      </c>
      <c r="AA114" s="2">
        <f t="shared" si="85"/>
        <v>0.98</v>
      </c>
      <c r="AB114" s="2">
        <f t="shared" si="86"/>
        <v>2.0537489106318221</v>
      </c>
      <c r="AC114" s="2">
        <f t="shared" si="87"/>
        <v>4.0138235815057621</v>
      </c>
      <c r="AE114" s="2">
        <v>0.60216780409474102</v>
      </c>
      <c r="AF114" s="2">
        <f t="shared" si="88"/>
        <v>25</v>
      </c>
      <c r="AG114" s="2">
        <f t="shared" si="89"/>
        <v>0.98</v>
      </c>
      <c r="AH114" s="2">
        <f t="shared" si="90"/>
        <v>2.0537489106318221</v>
      </c>
      <c r="AI114" s="2">
        <f t="shared" si="91"/>
        <v>4.8711583276294785</v>
      </c>
      <c r="AJ114" s="2">
        <f t="shared" si="92"/>
        <v>1.6295499528240458</v>
      </c>
      <c r="AL114" s="2">
        <v>0.80289040545965473</v>
      </c>
      <c r="AM114" s="2">
        <f t="shared" si="93"/>
        <v>25</v>
      </c>
      <c r="AN114" s="2">
        <f t="shared" si="94"/>
        <v>0.98</v>
      </c>
      <c r="AO114" s="2">
        <f t="shared" si="95"/>
        <v>2.0537489106318221</v>
      </c>
      <c r="AP114" s="2">
        <f t="shared" si="96"/>
        <v>4.8305650341228414</v>
      </c>
    </row>
    <row r="116" spans="1:42">
      <c r="A116" s="2" t="s">
        <v>54</v>
      </c>
      <c r="G116" s="2" t="s">
        <v>62</v>
      </c>
      <c r="M116" s="2" t="s">
        <v>64</v>
      </c>
      <c r="S116" s="2" t="s">
        <v>87</v>
      </c>
      <c r="Y116" s="2" t="s">
        <v>69</v>
      </c>
      <c r="AE116" s="2" t="s">
        <v>96</v>
      </c>
      <c r="AK116" s="2" t="s">
        <v>97</v>
      </c>
    </row>
    <row r="117" spans="1:42">
      <c r="A117" s="1" t="s">
        <v>119</v>
      </c>
      <c r="B117" s="1" t="s">
        <v>120</v>
      </c>
      <c r="C117" s="1" t="s">
        <v>121</v>
      </c>
      <c r="D117" s="1" t="s">
        <v>122</v>
      </c>
      <c r="E117" s="1" t="s">
        <v>123</v>
      </c>
      <c r="G117" s="1" t="s">
        <v>119</v>
      </c>
      <c r="H117" s="1" t="s">
        <v>120</v>
      </c>
      <c r="I117" s="1" t="s">
        <v>121</v>
      </c>
      <c r="J117" s="1" t="s">
        <v>122</v>
      </c>
      <c r="K117" s="1" t="s">
        <v>123</v>
      </c>
      <c r="M117" s="1" t="s">
        <v>119</v>
      </c>
      <c r="N117" s="1" t="s">
        <v>120</v>
      </c>
      <c r="O117" s="1" t="s">
        <v>121</v>
      </c>
      <c r="P117" s="1" t="s">
        <v>122</v>
      </c>
      <c r="Q117" s="1" t="s">
        <v>123</v>
      </c>
      <c r="S117" s="1" t="s">
        <v>119</v>
      </c>
      <c r="T117" s="1" t="s">
        <v>120</v>
      </c>
      <c r="U117" s="1" t="s">
        <v>121</v>
      </c>
      <c r="V117" s="1" t="s">
        <v>122</v>
      </c>
      <c r="W117" s="1" t="s">
        <v>123</v>
      </c>
      <c r="Y117" s="1" t="s">
        <v>119</v>
      </c>
      <c r="Z117" s="1" t="s">
        <v>120</v>
      </c>
      <c r="AA117" s="1" t="s">
        <v>121</v>
      </c>
      <c r="AB117" s="1" t="s">
        <v>122</v>
      </c>
      <c r="AC117" s="1" t="s">
        <v>123</v>
      </c>
      <c r="AE117" s="1" t="s">
        <v>119</v>
      </c>
      <c r="AF117" s="1" t="s">
        <v>120</v>
      </c>
      <c r="AG117" s="1" t="s">
        <v>121</v>
      </c>
      <c r="AH117" s="1" t="s">
        <v>122</v>
      </c>
      <c r="AI117" s="1" t="s">
        <v>123</v>
      </c>
      <c r="AK117" s="1" t="s">
        <v>119</v>
      </c>
      <c r="AL117" s="1" t="s">
        <v>120</v>
      </c>
      <c r="AM117" s="1" t="s">
        <v>121</v>
      </c>
      <c r="AN117" s="1" t="s">
        <v>122</v>
      </c>
      <c r="AO117" s="1" t="s">
        <v>123</v>
      </c>
    </row>
    <row r="118" spans="1:42">
      <c r="A118" s="2">
        <v>0</v>
      </c>
      <c r="B118" s="2">
        <f>ROW()-117</f>
        <v>1</v>
      </c>
      <c r="C118" s="2">
        <f>(B118-0.5)/25</f>
        <v>0.02</v>
      </c>
      <c r="D118" s="2">
        <f>_xlfn.NORM.S.INV(C118)</f>
        <v>-2.0537489106318225</v>
      </c>
      <c r="E118" s="2">
        <f>STANDARDIZE(A118,$BC$21,$BD$21)</f>
        <v>-0.62031806365348829</v>
      </c>
      <c r="G118" s="2">
        <v>0</v>
      </c>
      <c r="H118" s="2">
        <f>ROW()-117</f>
        <v>1</v>
      </c>
      <c r="I118" s="2">
        <f>(H118-0.5)/25</f>
        <v>0.02</v>
      </c>
      <c r="J118" s="2">
        <f>_xlfn.NORM.S.INV(I118)</f>
        <v>-2.0537489106318225</v>
      </c>
      <c r="K118" s="2">
        <f>STANDARDIZE(G118,$BC$29,$BD$29)</f>
        <v>-0.42079773167594242</v>
      </c>
      <c r="M118" s="2">
        <v>0</v>
      </c>
      <c r="N118" s="2">
        <f>ROW()-117</f>
        <v>1</v>
      </c>
      <c r="O118" s="2">
        <f>(N118-0.5)/25</f>
        <v>0.02</v>
      </c>
      <c r="P118" s="2">
        <f>_xlfn.NORM.S.INV(O118)</f>
        <v>-2.0537489106318225</v>
      </c>
      <c r="Q118" s="2">
        <f>STANDARDIZE(M118,$BC$31,$BD$31)</f>
        <v>-0.49324346855368967</v>
      </c>
      <c r="S118" s="2">
        <v>0</v>
      </c>
      <c r="T118" s="2">
        <f>ROW()-117</f>
        <v>1</v>
      </c>
      <c r="U118" s="2">
        <f>(T118-0.5)/25</f>
        <v>0.02</v>
      </c>
      <c r="V118" s="2">
        <f>_xlfn.NORM.S.INV(U118)</f>
        <v>-2.0537489106318225</v>
      </c>
      <c r="W118" s="2">
        <f>STANDARDIZE(S118,$BC$54,$BD$54)</f>
        <v>-0.48305833794909875</v>
      </c>
      <c r="Y118" s="2">
        <v>0</v>
      </c>
      <c r="Z118" s="2">
        <f>ROW()-117</f>
        <v>1</v>
      </c>
      <c r="AA118" s="2">
        <f>(Z118-0.5)/25</f>
        <v>0.02</v>
      </c>
      <c r="AB118" s="2">
        <f>_xlfn.NORM.S.INV(AA118)</f>
        <v>-2.0537489106318225</v>
      </c>
      <c r="AC118" s="2">
        <f>STANDARDIZE(Y118,$BC$36,$BD$36)</f>
        <v>-0.30026271261217136</v>
      </c>
      <c r="AE118" s="2">
        <v>0</v>
      </c>
      <c r="AF118" s="2">
        <f>ROW()-117</f>
        <v>1</v>
      </c>
      <c r="AG118" s="2">
        <f>(AF118-0.5)/25</f>
        <v>0.02</v>
      </c>
      <c r="AH118" s="2">
        <f>_xlfn.NORM.S.INV(AG118)</f>
        <v>-2.0537489106318225</v>
      </c>
      <c r="AI118" s="2">
        <f>STANDARDIZE(AE118,$BC$63,$BD$63)</f>
        <v>-0.57415367503964454</v>
      </c>
      <c r="AK118" s="2">
        <v>0</v>
      </c>
      <c r="AL118" s="2">
        <f>ROW()-117</f>
        <v>1</v>
      </c>
      <c r="AM118" s="2">
        <f>(AL118-0.5)/25</f>
        <v>0.02</v>
      </c>
      <c r="AN118" s="2">
        <f>_xlfn.NORM.S.INV(AM118)</f>
        <v>-2.0537489106318225</v>
      </c>
      <c r="AO118" s="2">
        <f>STANDARDIZE(AK118,$BC$64,$BD$64)</f>
        <v>-0.31191931721871474</v>
      </c>
    </row>
    <row r="119" spans="1:42">
      <c r="A119" s="2">
        <v>0</v>
      </c>
      <c r="B119" s="2">
        <f t="shared" ref="B119:B142" si="97">ROW()-117</f>
        <v>2</v>
      </c>
      <c r="C119" s="2">
        <f t="shared" ref="C119:C142" si="98">(B119-0.5)/25</f>
        <v>0.06</v>
      </c>
      <c r="D119" s="2">
        <f t="shared" ref="D119:D142" si="99">_xlfn.NORM.S.INV(C119)</f>
        <v>-1.554773594596853</v>
      </c>
      <c r="E119" s="2">
        <f t="shared" ref="E119:E142" si="100">STANDARDIZE(A119,$BC$21,$BD$21)</f>
        <v>-0.62031806365348829</v>
      </c>
      <c r="G119" s="2">
        <v>0</v>
      </c>
      <c r="H119" s="2">
        <f t="shared" ref="H119:H142" si="101">ROW()-117</f>
        <v>2</v>
      </c>
      <c r="I119" s="2">
        <f t="shared" ref="I119:I142" si="102">(H119-0.5)/25</f>
        <v>0.06</v>
      </c>
      <c r="J119" s="2">
        <f t="shared" ref="J119:J142" si="103">_xlfn.NORM.S.INV(I119)</f>
        <v>-1.554773594596853</v>
      </c>
      <c r="K119" s="2">
        <f t="shared" ref="K119:K142" si="104">STANDARDIZE(G119,$BC$29,$BD$29)</f>
        <v>-0.42079773167594242</v>
      </c>
      <c r="M119" s="2">
        <v>0</v>
      </c>
      <c r="N119" s="2">
        <f t="shared" ref="N119:N142" si="105">ROW()-117</f>
        <v>2</v>
      </c>
      <c r="O119" s="2">
        <f t="shared" ref="O119:O142" si="106">(N119-0.5)/25</f>
        <v>0.06</v>
      </c>
      <c r="P119" s="2">
        <f t="shared" ref="P119:P142" si="107">_xlfn.NORM.S.INV(O119)</f>
        <v>-1.554773594596853</v>
      </c>
      <c r="Q119" s="2">
        <f t="shared" ref="Q119:Q142" si="108">STANDARDIZE(M119,$BC$31,$BD$31)</f>
        <v>-0.49324346855368967</v>
      </c>
      <c r="S119" s="2">
        <v>0</v>
      </c>
      <c r="T119" s="2">
        <f t="shared" ref="T119:T142" si="109">ROW()-117</f>
        <v>2</v>
      </c>
      <c r="U119" s="2">
        <f t="shared" ref="U119:U142" si="110">(T119-0.5)/25</f>
        <v>0.06</v>
      </c>
      <c r="V119" s="2">
        <f t="shared" ref="V119:V142" si="111">_xlfn.NORM.S.INV(U119)</f>
        <v>-1.554773594596853</v>
      </c>
      <c r="W119" s="2">
        <f t="shared" ref="W119:W142" si="112">STANDARDIZE(S119,$BC$54,$BD$54)</f>
        <v>-0.48305833794909875</v>
      </c>
      <c r="Y119" s="2">
        <v>0</v>
      </c>
      <c r="Z119" s="2">
        <f t="shared" ref="Z119:Z142" si="113">ROW()-117</f>
        <v>2</v>
      </c>
      <c r="AA119" s="2">
        <f t="shared" ref="AA119:AA142" si="114">(Z119-0.5)/25</f>
        <v>0.06</v>
      </c>
      <c r="AB119" s="2">
        <f t="shared" ref="AB119:AB142" si="115">_xlfn.NORM.S.INV(AA119)</f>
        <v>-1.554773594596853</v>
      </c>
      <c r="AC119" s="2">
        <f t="shared" ref="AC119:AC142" si="116">STANDARDIZE(Y119,$BC$36,$BD$36)</f>
        <v>-0.30026271261217136</v>
      </c>
      <c r="AE119" s="2">
        <v>0</v>
      </c>
      <c r="AF119" s="2">
        <f t="shared" ref="AF119:AF142" si="117">ROW()-117</f>
        <v>2</v>
      </c>
      <c r="AG119" s="2">
        <f t="shared" ref="AG119:AG142" si="118">(AF119-0.5)/25</f>
        <v>0.06</v>
      </c>
      <c r="AH119" s="2">
        <f t="shared" ref="AH119:AH142" si="119">_xlfn.NORM.S.INV(AG119)</f>
        <v>-1.554773594596853</v>
      </c>
      <c r="AI119" s="2">
        <f t="shared" ref="AI119:AI142" si="120">STANDARDIZE(AE119,$BC$63,$BD$63)</f>
        <v>-0.57415367503964454</v>
      </c>
      <c r="AK119" s="2">
        <v>0</v>
      </c>
      <c r="AL119" s="2">
        <f t="shared" ref="AL119:AL142" si="121">ROW()-117</f>
        <v>2</v>
      </c>
      <c r="AM119" s="2">
        <f t="shared" ref="AM119:AM142" si="122">(AL119-0.5)/25</f>
        <v>0.06</v>
      </c>
      <c r="AN119" s="2">
        <f t="shared" ref="AN119:AN142" si="123">_xlfn.NORM.S.INV(AM119)</f>
        <v>-1.554773594596853</v>
      </c>
      <c r="AO119" s="2">
        <f t="shared" ref="AO119:AO142" si="124">STANDARDIZE(AK119,$BC$64,$BD$64)</f>
        <v>-0.31191931721871474</v>
      </c>
    </row>
    <row r="120" spans="1:42">
      <c r="A120" s="2">
        <v>0</v>
      </c>
      <c r="B120" s="2">
        <f t="shared" si="97"/>
        <v>3</v>
      </c>
      <c r="C120" s="2">
        <f t="shared" si="98"/>
        <v>0.1</v>
      </c>
      <c r="D120" s="2">
        <f t="shared" si="99"/>
        <v>-1.2815515655446006</v>
      </c>
      <c r="E120" s="2">
        <f t="shared" si="100"/>
        <v>-0.62031806365348829</v>
      </c>
      <c r="G120" s="2">
        <v>0</v>
      </c>
      <c r="H120" s="2">
        <f t="shared" si="101"/>
        <v>3</v>
      </c>
      <c r="I120" s="2">
        <f t="shared" si="102"/>
        <v>0.1</v>
      </c>
      <c r="J120" s="2">
        <f t="shared" si="103"/>
        <v>-1.2815515655446006</v>
      </c>
      <c r="K120" s="2">
        <f t="shared" si="104"/>
        <v>-0.42079773167594242</v>
      </c>
      <c r="M120" s="2">
        <v>0</v>
      </c>
      <c r="N120" s="2">
        <f t="shared" si="105"/>
        <v>3</v>
      </c>
      <c r="O120" s="2">
        <f t="shared" si="106"/>
        <v>0.1</v>
      </c>
      <c r="P120" s="2">
        <f t="shared" si="107"/>
        <v>-1.2815515655446006</v>
      </c>
      <c r="Q120" s="2">
        <f t="shared" si="108"/>
        <v>-0.49324346855368967</v>
      </c>
      <c r="S120" s="2">
        <v>0</v>
      </c>
      <c r="T120" s="2">
        <f t="shared" si="109"/>
        <v>3</v>
      </c>
      <c r="U120" s="2">
        <f t="shared" si="110"/>
        <v>0.1</v>
      </c>
      <c r="V120" s="2">
        <f t="shared" si="111"/>
        <v>-1.2815515655446006</v>
      </c>
      <c r="W120" s="2">
        <f t="shared" si="112"/>
        <v>-0.48305833794909875</v>
      </c>
      <c r="Y120" s="2">
        <v>0</v>
      </c>
      <c r="Z120" s="2">
        <f t="shared" si="113"/>
        <v>3</v>
      </c>
      <c r="AA120" s="2">
        <f t="shared" si="114"/>
        <v>0.1</v>
      </c>
      <c r="AB120" s="2">
        <f t="shared" si="115"/>
        <v>-1.2815515655446006</v>
      </c>
      <c r="AC120" s="2">
        <f t="shared" si="116"/>
        <v>-0.30026271261217136</v>
      </c>
      <c r="AE120" s="2">
        <v>0</v>
      </c>
      <c r="AF120" s="2">
        <f t="shared" si="117"/>
        <v>3</v>
      </c>
      <c r="AG120" s="2">
        <f t="shared" si="118"/>
        <v>0.1</v>
      </c>
      <c r="AH120" s="2">
        <f t="shared" si="119"/>
        <v>-1.2815515655446006</v>
      </c>
      <c r="AI120" s="2">
        <f t="shared" si="120"/>
        <v>-0.57415367503964454</v>
      </c>
      <c r="AK120" s="2">
        <v>0</v>
      </c>
      <c r="AL120" s="2">
        <f t="shared" si="121"/>
        <v>3</v>
      </c>
      <c r="AM120" s="2">
        <f t="shared" si="122"/>
        <v>0.1</v>
      </c>
      <c r="AN120" s="2">
        <f t="shared" si="123"/>
        <v>-1.2815515655446006</v>
      </c>
      <c r="AO120" s="2">
        <f t="shared" si="124"/>
        <v>-0.31191931721871474</v>
      </c>
    </row>
    <row r="121" spans="1:42">
      <c r="A121" s="2">
        <v>0</v>
      </c>
      <c r="B121" s="2">
        <f t="shared" si="97"/>
        <v>4</v>
      </c>
      <c r="C121" s="2">
        <f t="shared" si="98"/>
        <v>0.14000000000000001</v>
      </c>
      <c r="D121" s="2">
        <f t="shared" si="99"/>
        <v>-1.0803193408149565</v>
      </c>
      <c r="E121" s="2">
        <f t="shared" si="100"/>
        <v>-0.62031806365348829</v>
      </c>
      <c r="G121" s="2">
        <v>0</v>
      </c>
      <c r="H121" s="2">
        <f t="shared" si="101"/>
        <v>4</v>
      </c>
      <c r="I121" s="2">
        <f t="shared" si="102"/>
        <v>0.14000000000000001</v>
      </c>
      <c r="J121" s="2">
        <f t="shared" si="103"/>
        <v>-1.0803193408149565</v>
      </c>
      <c r="K121" s="2">
        <f t="shared" si="104"/>
        <v>-0.42079773167594242</v>
      </c>
      <c r="M121" s="2">
        <v>0</v>
      </c>
      <c r="N121" s="2">
        <f t="shared" si="105"/>
        <v>4</v>
      </c>
      <c r="O121" s="2">
        <f t="shared" si="106"/>
        <v>0.14000000000000001</v>
      </c>
      <c r="P121" s="2">
        <f t="shared" si="107"/>
        <v>-1.0803193408149565</v>
      </c>
      <c r="Q121" s="2">
        <f t="shared" si="108"/>
        <v>-0.49324346855368967</v>
      </c>
      <c r="S121" s="2">
        <v>0</v>
      </c>
      <c r="T121" s="2">
        <f t="shared" si="109"/>
        <v>4</v>
      </c>
      <c r="U121" s="2">
        <f t="shared" si="110"/>
        <v>0.14000000000000001</v>
      </c>
      <c r="V121" s="2">
        <f t="shared" si="111"/>
        <v>-1.0803193408149565</v>
      </c>
      <c r="W121" s="2">
        <f t="shared" si="112"/>
        <v>-0.48305833794909875</v>
      </c>
      <c r="Y121" s="2">
        <v>0</v>
      </c>
      <c r="Z121" s="2">
        <f t="shared" si="113"/>
        <v>4</v>
      </c>
      <c r="AA121" s="2">
        <f t="shared" si="114"/>
        <v>0.14000000000000001</v>
      </c>
      <c r="AB121" s="2">
        <f t="shared" si="115"/>
        <v>-1.0803193408149565</v>
      </c>
      <c r="AC121" s="2">
        <f t="shared" si="116"/>
        <v>-0.30026271261217136</v>
      </c>
      <c r="AE121" s="2">
        <v>0</v>
      </c>
      <c r="AF121" s="2">
        <f t="shared" si="117"/>
        <v>4</v>
      </c>
      <c r="AG121" s="2">
        <f t="shared" si="118"/>
        <v>0.14000000000000001</v>
      </c>
      <c r="AH121" s="2">
        <f t="shared" si="119"/>
        <v>-1.0803193408149565</v>
      </c>
      <c r="AI121" s="2">
        <f t="shared" si="120"/>
        <v>-0.57415367503964454</v>
      </c>
      <c r="AK121" s="2">
        <v>0</v>
      </c>
      <c r="AL121" s="2">
        <f t="shared" si="121"/>
        <v>4</v>
      </c>
      <c r="AM121" s="2">
        <f t="shared" si="122"/>
        <v>0.14000000000000001</v>
      </c>
      <c r="AN121" s="2">
        <f t="shared" si="123"/>
        <v>-1.0803193408149565</v>
      </c>
      <c r="AO121" s="2">
        <f t="shared" si="124"/>
        <v>-0.31191931721871474</v>
      </c>
    </row>
    <row r="122" spans="1:42">
      <c r="A122" s="2">
        <v>0</v>
      </c>
      <c r="B122" s="2">
        <f t="shared" si="97"/>
        <v>5</v>
      </c>
      <c r="C122" s="2">
        <f t="shared" si="98"/>
        <v>0.18</v>
      </c>
      <c r="D122" s="2">
        <f t="shared" si="99"/>
        <v>-0.91536508784281501</v>
      </c>
      <c r="E122" s="2">
        <f t="shared" si="100"/>
        <v>-0.62031806365348829</v>
      </c>
      <c r="G122" s="2">
        <v>0</v>
      </c>
      <c r="H122" s="2">
        <f t="shared" si="101"/>
        <v>5</v>
      </c>
      <c r="I122" s="2">
        <f t="shared" si="102"/>
        <v>0.18</v>
      </c>
      <c r="J122" s="2">
        <f t="shared" si="103"/>
        <v>-0.91536508784281501</v>
      </c>
      <c r="K122" s="2">
        <f t="shared" si="104"/>
        <v>-0.42079773167594242</v>
      </c>
      <c r="M122" s="2">
        <v>0</v>
      </c>
      <c r="N122" s="2">
        <f t="shared" si="105"/>
        <v>5</v>
      </c>
      <c r="O122" s="2">
        <f t="shared" si="106"/>
        <v>0.18</v>
      </c>
      <c r="P122" s="2">
        <f t="shared" si="107"/>
        <v>-0.91536508784281501</v>
      </c>
      <c r="Q122" s="2">
        <f t="shared" si="108"/>
        <v>-0.49324346855368967</v>
      </c>
      <c r="S122" s="2">
        <v>2.4854847689493357E-3</v>
      </c>
      <c r="T122" s="2">
        <f t="shared" si="109"/>
        <v>5</v>
      </c>
      <c r="U122" s="2">
        <f t="shared" si="110"/>
        <v>0.18</v>
      </c>
      <c r="V122" s="2">
        <f t="shared" si="111"/>
        <v>-0.91536508784281501</v>
      </c>
      <c r="W122" s="2">
        <f t="shared" si="112"/>
        <v>-0.4770595216013922</v>
      </c>
      <c r="Y122" s="2">
        <v>0</v>
      </c>
      <c r="Z122" s="2">
        <f t="shared" si="113"/>
        <v>5</v>
      </c>
      <c r="AA122" s="2">
        <f t="shared" si="114"/>
        <v>0.18</v>
      </c>
      <c r="AB122" s="2">
        <f t="shared" si="115"/>
        <v>-0.91536508784281501</v>
      </c>
      <c r="AC122" s="2">
        <f t="shared" si="116"/>
        <v>-0.30026271261217136</v>
      </c>
      <c r="AE122" s="2">
        <v>0</v>
      </c>
      <c r="AF122" s="2">
        <f t="shared" si="117"/>
        <v>5</v>
      </c>
      <c r="AG122" s="2">
        <f t="shared" si="118"/>
        <v>0.18</v>
      </c>
      <c r="AH122" s="2">
        <f t="shared" si="119"/>
        <v>-0.91536508784281501</v>
      </c>
      <c r="AI122" s="2">
        <f t="shared" si="120"/>
        <v>-0.57415367503964454</v>
      </c>
      <c r="AK122" s="2">
        <v>0</v>
      </c>
      <c r="AL122" s="2">
        <f t="shared" si="121"/>
        <v>5</v>
      </c>
      <c r="AM122" s="2">
        <f t="shared" si="122"/>
        <v>0.18</v>
      </c>
      <c r="AN122" s="2">
        <f t="shared" si="123"/>
        <v>-0.91536508784281501</v>
      </c>
      <c r="AO122" s="2">
        <f t="shared" si="124"/>
        <v>-0.31191931721871474</v>
      </c>
    </row>
    <row r="123" spans="1:42">
      <c r="A123" s="2">
        <v>0</v>
      </c>
      <c r="B123" s="2">
        <f t="shared" si="97"/>
        <v>6</v>
      </c>
      <c r="C123" s="2">
        <f t="shared" si="98"/>
        <v>0.22</v>
      </c>
      <c r="D123" s="2">
        <f t="shared" si="99"/>
        <v>-0.77219321418868503</v>
      </c>
      <c r="E123" s="2">
        <f t="shared" si="100"/>
        <v>-0.62031806365348829</v>
      </c>
      <c r="G123" s="2">
        <v>0</v>
      </c>
      <c r="H123" s="2">
        <f t="shared" si="101"/>
        <v>6</v>
      </c>
      <c r="I123" s="2">
        <f t="shared" si="102"/>
        <v>0.22</v>
      </c>
      <c r="J123" s="2">
        <f t="shared" si="103"/>
        <v>-0.77219321418868503</v>
      </c>
      <c r="K123" s="2">
        <f t="shared" si="104"/>
        <v>-0.42079773167594242</v>
      </c>
      <c r="M123" s="2">
        <v>0</v>
      </c>
      <c r="N123" s="2">
        <f t="shared" si="105"/>
        <v>6</v>
      </c>
      <c r="O123" s="2">
        <f t="shared" si="106"/>
        <v>0.22</v>
      </c>
      <c r="P123" s="2">
        <f t="shared" si="107"/>
        <v>-0.77219321418868503</v>
      </c>
      <c r="Q123" s="2">
        <f t="shared" si="108"/>
        <v>-0.49324346855368967</v>
      </c>
      <c r="S123" s="2">
        <v>6.1933501998903779E-3</v>
      </c>
      <c r="T123" s="2">
        <f t="shared" si="109"/>
        <v>6</v>
      </c>
      <c r="U123" s="2">
        <f t="shared" si="110"/>
        <v>0.22</v>
      </c>
      <c r="V123" s="2">
        <f t="shared" si="111"/>
        <v>-0.77219321418868503</v>
      </c>
      <c r="W123" s="2">
        <f t="shared" si="112"/>
        <v>-0.46811044090691351</v>
      </c>
      <c r="Y123" s="2">
        <v>0</v>
      </c>
      <c r="Z123" s="2">
        <f t="shared" si="113"/>
        <v>6</v>
      </c>
      <c r="AA123" s="2">
        <f t="shared" si="114"/>
        <v>0.22</v>
      </c>
      <c r="AB123" s="2">
        <f t="shared" si="115"/>
        <v>-0.77219321418868503</v>
      </c>
      <c r="AC123" s="2">
        <f t="shared" si="116"/>
        <v>-0.30026271261217136</v>
      </c>
      <c r="AE123" s="2">
        <v>0</v>
      </c>
      <c r="AF123" s="2">
        <f t="shared" si="117"/>
        <v>6</v>
      </c>
      <c r="AG123" s="2">
        <f t="shared" si="118"/>
        <v>0.22</v>
      </c>
      <c r="AH123" s="2">
        <f t="shared" si="119"/>
        <v>-0.77219321418868503</v>
      </c>
      <c r="AI123" s="2">
        <f t="shared" si="120"/>
        <v>-0.57415367503964454</v>
      </c>
      <c r="AK123" s="2">
        <v>0</v>
      </c>
      <c r="AL123" s="2">
        <f t="shared" si="121"/>
        <v>6</v>
      </c>
      <c r="AM123" s="2">
        <f t="shared" si="122"/>
        <v>0.22</v>
      </c>
      <c r="AN123" s="2">
        <f t="shared" si="123"/>
        <v>-0.77219321418868503</v>
      </c>
      <c r="AO123" s="2">
        <f t="shared" si="124"/>
        <v>-0.31191931721871474</v>
      </c>
    </row>
    <row r="124" spans="1:42">
      <c r="A124" s="2">
        <v>0</v>
      </c>
      <c r="B124" s="2">
        <f t="shared" si="97"/>
        <v>7</v>
      </c>
      <c r="C124" s="2">
        <f t="shared" si="98"/>
        <v>0.26</v>
      </c>
      <c r="D124" s="2">
        <f t="shared" si="99"/>
        <v>-0.64334540539291696</v>
      </c>
      <c r="E124" s="2">
        <f t="shared" si="100"/>
        <v>-0.62031806365348829</v>
      </c>
      <c r="G124" s="2">
        <v>0</v>
      </c>
      <c r="H124" s="2">
        <f t="shared" si="101"/>
        <v>7</v>
      </c>
      <c r="I124" s="2">
        <f t="shared" si="102"/>
        <v>0.26</v>
      </c>
      <c r="J124" s="2">
        <f t="shared" si="103"/>
        <v>-0.64334540539291696</v>
      </c>
      <c r="K124" s="2">
        <f t="shared" si="104"/>
        <v>-0.42079773167594242</v>
      </c>
      <c r="M124" s="2">
        <v>0</v>
      </c>
      <c r="N124" s="2">
        <f t="shared" si="105"/>
        <v>7</v>
      </c>
      <c r="O124" s="2">
        <f t="shared" si="106"/>
        <v>0.26</v>
      </c>
      <c r="P124" s="2">
        <f t="shared" si="107"/>
        <v>-0.64334540539291696</v>
      </c>
      <c r="Q124" s="2">
        <f t="shared" si="108"/>
        <v>-0.49324346855368967</v>
      </c>
      <c r="S124" s="2">
        <v>8.8344685625436209E-3</v>
      </c>
      <c r="T124" s="2">
        <f t="shared" si="109"/>
        <v>7</v>
      </c>
      <c r="U124" s="2">
        <f t="shared" si="110"/>
        <v>0.26</v>
      </c>
      <c r="V124" s="2">
        <f t="shared" si="111"/>
        <v>-0.64334540539291696</v>
      </c>
      <c r="W124" s="2">
        <f t="shared" si="112"/>
        <v>-0.46173599669062093</v>
      </c>
      <c r="Y124" s="2">
        <v>0</v>
      </c>
      <c r="Z124" s="2">
        <f t="shared" si="113"/>
        <v>7</v>
      </c>
      <c r="AA124" s="2">
        <f t="shared" si="114"/>
        <v>0.26</v>
      </c>
      <c r="AB124" s="2">
        <f t="shared" si="115"/>
        <v>-0.64334540539291696</v>
      </c>
      <c r="AC124" s="2">
        <f t="shared" si="116"/>
        <v>-0.30026271261217136</v>
      </c>
      <c r="AE124" s="2">
        <v>0</v>
      </c>
      <c r="AF124" s="2">
        <f t="shared" si="117"/>
        <v>7</v>
      </c>
      <c r="AG124" s="2">
        <f t="shared" si="118"/>
        <v>0.26</v>
      </c>
      <c r="AH124" s="2">
        <f t="shared" si="119"/>
        <v>-0.64334540539291696</v>
      </c>
      <c r="AI124" s="2">
        <f t="shared" si="120"/>
        <v>-0.57415367503964454</v>
      </c>
      <c r="AK124" s="2">
        <v>0</v>
      </c>
      <c r="AL124" s="2">
        <f t="shared" si="121"/>
        <v>7</v>
      </c>
      <c r="AM124" s="2">
        <f t="shared" si="122"/>
        <v>0.26</v>
      </c>
      <c r="AN124" s="2">
        <f t="shared" si="123"/>
        <v>-0.64334540539291696</v>
      </c>
      <c r="AO124" s="2">
        <f t="shared" si="124"/>
        <v>-0.31191931721871474</v>
      </c>
    </row>
    <row r="125" spans="1:42">
      <c r="A125" s="2">
        <v>2.4854847689493357E-3</v>
      </c>
      <c r="B125" s="2">
        <f t="shared" si="97"/>
        <v>8</v>
      </c>
      <c r="C125" s="2">
        <f t="shared" si="98"/>
        <v>0.3</v>
      </c>
      <c r="D125" s="2">
        <f t="shared" si="99"/>
        <v>-0.52440051270804089</v>
      </c>
      <c r="E125" s="2">
        <f t="shared" si="100"/>
        <v>-0.60906641036227183</v>
      </c>
      <c r="G125" s="2">
        <v>0</v>
      </c>
      <c r="H125" s="2">
        <f t="shared" si="101"/>
        <v>8</v>
      </c>
      <c r="I125" s="2">
        <f t="shared" si="102"/>
        <v>0.3</v>
      </c>
      <c r="J125" s="2">
        <f t="shared" si="103"/>
        <v>-0.52440051270804089</v>
      </c>
      <c r="K125" s="2">
        <f t="shared" si="104"/>
        <v>-0.42079773167594242</v>
      </c>
      <c r="M125" s="2">
        <v>0</v>
      </c>
      <c r="N125" s="2">
        <f t="shared" si="105"/>
        <v>8</v>
      </c>
      <c r="O125" s="2">
        <f t="shared" si="106"/>
        <v>0.3</v>
      </c>
      <c r="P125" s="2">
        <f t="shared" si="107"/>
        <v>-0.52440051270804089</v>
      </c>
      <c r="Q125" s="2">
        <f t="shared" si="108"/>
        <v>-0.49324346855368967</v>
      </c>
      <c r="S125" s="2">
        <v>1.3455086919861503E-2</v>
      </c>
      <c r="T125" s="2">
        <f t="shared" si="109"/>
        <v>8</v>
      </c>
      <c r="U125" s="2">
        <f t="shared" si="110"/>
        <v>0.3</v>
      </c>
      <c r="V125" s="2">
        <f t="shared" si="111"/>
        <v>-0.52440051270804089</v>
      </c>
      <c r="W125" s="2">
        <f t="shared" si="112"/>
        <v>-0.45058395050443217</v>
      </c>
      <c r="Y125" s="2">
        <v>0</v>
      </c>
      <c r="Z125" s="2">
        <f t="shared" si="113"/>
        <v>8</v>
      </c>
      <c r="AA125" s="2">
        <f t="shared" si="114"/>
        <v>0.3</v>
      </c>
      <c r="AB125" s="2">
        <f t="shared" si="115"/>
        <v>-0.52440051270804089</v>
      </c>
      <c r="AC125" s="2">
        <f t="shared" si="116"/>
        <v>-0.30026271261217136</v>
      </c>
      <c r="AE125" s="2">
        <v>0</v>
      </c>
      <c r="AF125" s="2">
        <f t="shared" si="117"/>
        <v>8</v>
      </c>
      <c r="AG125" s="2">
        <f t="shared" si="118"/>
        <v>0.3</v>
      </c>
      <c r="AH125" s="2">
        <f t="shared" si="119"/>
        <v>-0.52440051270804089</v>
      </c>
      <c r="AI125" s="2">
        <f t="shared" si="120"/>
        <v>-0.57415367503964454</v>
      </c>
      <c r="AK125" s="2">
        <v>0</v>
      </c>
      <c r="AL125" s="2">
        <f t="shared" si="121"/>
        <v>8</v>
      </c>
      <c r="AM125" s="2">
        <f t="shared" si="122"/>
        <v>0.3</v>
      </c>
      <c r="AN125" s="2">
        <f t="shared" si="123"/>
        <v>-0.52440051270804089</v>
      </c>
      <c r="AO125" s="2">
        <f t="shared" si="124"/>
        <v>-0.31191931721871474</v>
      </c>
    </row>
    <row r="126" spans="1:42">
      <c r="A126" s="2">
        <v>8.4479437704862645E-3</v>
      </c>
      <c r="B126" s="2">
        <f t="shared" si="97"/>
        <v>9</v>
      </c>
      <c r="C126" s="2">
        <f t="shared" si="98"/>
        <v>0.34</v>
      </c>
      <c r="D126" s="2">
        <f t="shared" si="99"/>
        <v>-0.41246312944140484</v>
      </c>
      <c r="E126" s="2">
        <f t="shared" si="100"/>
        <v>-0.5820746853328137</v>
      </c>
      <c r="G126" s="2">
        <v>0</v>
      </c>
      <c r="H126" s="2">
        <f t="shared" si="101"/>
        <v>9</v>
      </c>
      <c r="I126" s="2">
        <f t="shared" si="102"/>
        <v>0.34</v>
      </c>
      <c r="J126" s="2">
        <f t="shared" si="103"/>
        <v>-0.41246312944140484</v>
      </c>
      <c r="K126" s="2">
        <f t="shared" si="104"/>
        <v>-0.42079773167594242</v>
      </c>
      <c r="M126" s="2">
        <v>4.2445182047385803E-3</v>
      </c>
      <c r="N126" s="2">
        <f t="shared" si="105"/>
        <v>9</v>
      </c>
      <c r="O126" s="2">
        <f t="shared" si="106"/>
        <v>0.34</v>
      </c>
      <c r="P126" s="2">
        <f t="shared" si="107"/>
        <v>-0.41246312944140484</v>
      </c>
      <c r="Q126" s="2">
        <f t="shared" si="108"/>
        <v>-0.45824270493591385</v>
      </c>
      <c r="S126" s="2">
        <v>1.6746755562385605E-2</v>
      </c>
      <c r="T126" s="2">
        <f t="shared" si="109"/>
        <v>9</v>
      </c>
      <c r="U126" s="2">
        <f t="shared" si="110"/>
        <v>0.34</v>
      </c>
      <c r="V126" s="2">
        <f t="shared" si="111"/>
        <v>-0.41246312944140484</v>
      </c>
      <c r="W126" s="2">
        <f t="shared" si="112"/>
        <v>-0.44263937731263836</v>
      </c>
      <c r="Y126" s="2">
        <v>0</v>
      </c>
      <c r="Z126" s="2">
        <f t="shared" si="113"/>
        <v>9</v>
      </c>
      <c r="AA126" s="2">
        <f t="shared" si="114"/>
        <v>0.34</v>
      </c>
      <c r="AB126" s="2">
        <f t="shared" si="115"/>
        <v>-0.41246312944140484</v>
      </c>
      <c r="AC126" s="2">
        <f t="shared" si="116"/>
        <v>-0.30026271261217136</v>
      </c>
      <c r="AE126" s="2">
        <v>0</v>
      </c>
      <c r="AF126" s="2">
        <f t="shared" si="117"/>
        <v>9</v>
      </c>
      <c r="AG126" s="2">
        <f t="shared" si="118"/>
        <v>0.34</v>
      </c>
      <c r="AH126" s="2">
        <f t="shared" si="119"/>
        <v>-0.41246312944140484</v>
      </c>
      <c r="AI126" s="2">
        <f t="shared" si="120"/>
        <v>-0.57415367503964454</v>
      </c>
      <c r="AK126" s="2">
        <v>0</v>
      </c>
      <c r="AL126" s="2">
        <f t="shared" si="121"/>
        <v>9</v>
      </c>
      <c r="AM126" s="2">
        <f t="shared" si="122"/>
        <v>0.34</v>
      </c>
      <c r="AN126" s="2">
        <f t="shared" si="123"/>
        <v>-0.41246312944140484</v>
      </c>
      <c r="AO126" s="2">
        <f t="shared" si="124"/>
        <v>-0.31191931721871474</v>
      </c>
    </row>
    <row r="127" spans="1:42">
      <c r="A127" s="2">
        <v>1.7668937125087242E-2</v>
      </c>
      <c r="B127" s="2">
        <f t="shared" si="97"/>
        <v>10</v>
      </c>
      <c r="C127" s="2">
        <f t="shared" si="98"/>
        <v>0.38</v>
      </c>
      <c r="D127" s="2">
        <f t="shared" si="99"/>
        <v>-0.30548078809939727</v>
      </c>
      <c r="E127" s="2">
        <f t="shared" si="100"/>
        <v>-0.5403317539245317</v>
      </c>
      <c r="G127" s="2">
        <v>0</v>
      </c>
      <c r="H127" s="2">
        <f t="shared" si="101"/>
        <v>10</v>
      </c>
      <c r="I127" s="2">
        <f t="shared" si="102"/>
        <v>0.38</v>
      </c>
      <c r="J127" s="2">
        <f t="shared" si="103"/>
        <v>-0.30548078809939727</v>
      </c>
      <c r="K127" s="2">
        <f t="shared" si="104"/>
        <v>-0.42079773167594242</v>
      </c>
      <c r="M127" s="2">
        <v>4.9194804044796784E-3</v>
      </c>
      <c r="N127" s="2">
        <f t="shared" si="105"/>
        <v>10</v>
      </c>
      <c r="O127" s="2">
        <f t="shared" si="106"/>
        <v>0.38</v>
      </c>
      <c r="P127" s="2">
        <f t="shared" si="107"/>
        <v>-0.30548078809939727</v>
      </c>
      <c r="Q127" s="2">
        <f t="shared" si="108"/>
        <v>-0.4526768924538993</v>
      </c>
      <c r="S127" s="2">
        <v>2.4597402022398393E-2</v>
      </c>
      <c r="T127" s="2">
        <f t="shared" si="109"/>
        <v>10</v>
      </c>
      <c r="U127" s="2">
        <f t="shared" si="110"/>
        <v>0.38</v>
      </c>
      <c r="V127" s="2">
        <f t="shared" si="111"/>
        <v>-0.30548078809939727</v>
      </c>
      <c r="W127" s="2">
        <f t="shared" si="112"/>
        <v>-0.42369152982922881</v>
      </c>
      <c r="Y127" s="2">
        <v>0</v>
      </c>
      <c r="Z127" s="2">
        <f t="shared" si="113"/>
        <v>10</v>
      </c>
      <c r="AA127" s="2">
        <f t="shared" si="114"/>
        <v>0.38</v>
      </c>
      <c r="AB127" s="2">
        <f t="shared" si="115"/>
        <v>-0.30548078809939727</v>
      </c>
      <c r="AC127" s="2">
        <f t="shared" si="116"/>
        <v>-0.30026271261217136</v>
      </c>
      <c r="AE127" s="2">
        <v>0</v>
      </c>
      <c r="AF127" s="2">
        <f t="shared" si="117"/>
        <v>10</v>
      </c>
      <c r="AG127" s="2">
        <f t="shared" si="118"/>
        <v>0.38</v>
      </c>
      <c r="AH127" s="2">
        <f t="shared" si="119"/>
        <v>-0.30548078809939727</v>
      </c>
      <c r="AI127" s="2">
        <f t="shared" si="120"/>
        <v>-0.57415367503964454</v>
      </c>
      <c r="AK127" s="2">
        <v>0</v>
      </c>
      <c r="AL127" s="2">
        <f t="shared" si="121"/>
        <v>10</v>
      </c>
      <c r="AM127" s="2">
        <f t="shared" si="122"/>
        <v>0.38</v>
      </c>
      <c r="AN127" s="2">
        <f t="shared" si="123"/>
        <v>-0.30548078809939727</v>
      </c>
      <c r="AO127" s="2">
        <f t="shared" si="124"/>
        <v>-0.31191931721871474</v>
      </c>
    </row>
    <row r="128" spans="1:42">
      <c r="A128" s="2">
        <v>2.3075769288458656E-2</v>
      </c>
      <c r="B128" s="2">
        <f t="shared" si="97"/>
        <v>11</v>
      </c>
      <c r="C128" s="2">
        <f t="shared" si="98"/>
        <v>0.42</v>
      </c>
      <c r="D128" s="2">
        <f t="shared" si="99"/>
        <v>-0.20189347914185088</v>
      </c>
      <c r="E128" s="2">
        <f t="shared" si="100"/>
        <v>-0.51585532113119381</v>
      </c>
      <c r="G128" s="2">
        <v>0</v>
      </c>
      <c r="H128" s="2">
        <f t="shared" si="101"/>
        <v>11</v>
      </c>
      <c r="I128" s="2">
        <f t="shared" si="102"/>
        <v>0.42</v>
      </c>
      <c r="J128" s="2">
        <f t="shared" si="103"/>
        <v>-0.20189347914185088</v>
      </c>
      <c r="K128" s="2">
        <f t="shared" si="104"/>
        <v>-0.42079773167594242</v>
      </c>
      <c r="M128" s="2">
        <v>7.4564543068480075E-3</v>
      </c>
      <c r="N128" s="2">
        <f t="shared" si="105"/>
        <v>11</v>
      </c>
      <c r="O128" s="2">
        <f t="shared" si="106"/>
        <v>0.42</v>
      </c>
      <c r="P128" s="2">
        <f t="shared" si="107"/>
        <v>-0.20189347914185088</v>
      </c>
      <c r="Q128" s="2">
        <f t="shared" si="108"/>
        <v>-0.43175672682423416</v>
      </c>
      <c r="S128" s="2">
        <v>3.3948940793047257E-2</v>
      </c>
      <c r="T128" s="2">
        <f t="shared" si="109"/>
        <v>11</v>
      </c>
      <c r="U128" s="2">
        <f t="shared" si="110"/>
        <v>0.42</v>
      </c>
      <c r="V128" s="2">
        <f t="shared" si="111"/>
        <v>-0.20189347914185088</v>
      </c>
      <c r="W128" s="2">
        <f t="shared" si="112"/>
        <v>-0.40112121905750181</v>
      </c>
      <c r="Y128" s="2">
        <v>0</v>
      </c>
      <c r="Z128" s="2">
        <f t="shared" si="113"/>
        <v>11</v>
      </c>
      <c r="AA128" s="2">
        <f t="shared" si="114"/>
        <v>0.42</v>
      </c>
      <c r="AB128" s="2">
        <f t="shared" si="115"/>
        <v>-0.20189347914185088</v>
      </c>
      <c r="AC128" s="2">
        <f t="shared" si="116"/>
        <v>-0.30026271261217136</v>
      </c>
      <c r="AE128" s="2">
        <v>0</v>
      </c>
      <c r="AF128" s="2">
        <f t="shared" si="117"/>
        <v>11</v>
      </c>
      <c r="AG128" s="2">
        <f t="shared" si="118"/>
        <v>0.42</v>
      </c>
      <c r="AH128" s="2">
        <f t="shared" si="119"/>
        <v>-0.20189347914185088</v>
      </c>
      <c r="AI128" s="2">
        <f t="shared" si="120"/>
        <v>-0.57415367503964454</v>
      </c>
      <c r="AK128" s="2">
        <v>0</v>
      </c>
      <c r="AL128" s="2">
        <f t="shared" si="121"/>
        <v>11</v>
      </c>
      <c r="AM128" s="2">
        <f t="shared" si="122"/>
        <v>0.42</v>
      </c>
      <c r="AN128" s="2">
        <f t="shared" si="123"/>
        <v>-0.20189347914185088</v>
      </c>
      <c r="AO128" s="2">
        <f t="shared" si="124"/>
        <v>-0.31191931721871474</v>
      </c>
    </row>
    <row r="129" spans="1:41">
      <c r="A129" s="2">
        <v>2.3344850126062192E-2</v>
      </c>
      <c r="B129" s="2">
        <f t="shared" si="97"/>
        <v>12</v>
      </c>
      <c r="C129" s="2">
        <f t="shared" si="98"/>
        <v>0.46</v>
      </c>
      <c r="D129" s="2">
        <f t="shared" si="99"/>
        <v>-0.10043372051146976</v>
      </c>
      <c r="E129" s="2">
        <f t="shared" si="100"/>
        <v>-0.51463720693075765</v>
      </c>
      <c r="G129" s="2">
        <v>6.1933501998903779E-3</v>
      </c>
      <c r="H129" s="2">
        <f t="shared" si="101"/>
        <v>12</v>
      </c>
      <c r="I129" s="2">
        <f t="shared" si="102"/>
        <v>0.46</v>
      </c>
      <c r="J129" s="2">
        <f t="shared" si="103"/>
        <v>-0.10043372051146976</v>
      </c>
      <c r="K129" s="2">
        <f t="shared" si="104"/>
        <v>-0.37067375792837259</v>
      </c>
      <c r="M129" s="2">
        <v>1.2386700399780756E-2</v>
      </c>
      <c r="N129" s="2">
        <f t="shared" si="105"/>
        <v>12</v>
      </c>
      <c r="O129" s="2">
        <f t="shared" si="106"/>
        <v>0.46</v>
      </c>
      <c r="P129" s="2">
        <f t="shared" si="107"/>
        <v>-0.10043372051146976</v>
      </c>
      <c r="Q129" s="2">
        <f t="shared" si="108"/>
        <v>-0.39110137567423714</v>
      </c>
      <c r="S129" s="2">
        <v>3.4613653932687984E-2</v>
      </c>
      <c r="T129" s="2">
        <f t="shared" si="109"/>
        <v>12</v>
      </c>
      <c r="U129" s="2">
        <f t="shared" si="110"/>
        <v>0.46</v>
      </c>
      <c r="V129" s="2">
        <f t="shared" si="111"/>
        <v>-0.10043372051146976</v>
      </c>
      <c r="W129" s="2">
        <f t="shared" si="112"/>
        <v>-0.39951690745663143</v>
      </c>
      <c r="Y129" s="2">
        <v>0</v>
      </c>
      <c r="Z129" s="2">
        <f t="shared" si="113"/>
        <v>12</v>
      </c>
      <c r="AA129" s="2">
        <f t="shared" si="114"/>
        <v>0.46</v>
      </c>
      <c r="AB129" s="2">
        <f t="shared" si="115"/>
        <v>-0.10043372051146976</v>
      </c>
      <c r="AC129" s="2">
        <f t="shared" si="116"/>
        <v>-0.30026271261217136</v>
      </c>
      <c r="AE129" s="2">
        <v>0</v>
      </c>
      <c r="AF129" s="2">
        <f t="shared" si="117"/>
        <v>12</v>
      </c>
      <c r="AG129" s="2">
        <f t="shared" si="118"/>
        <v>0.46</v>
      </c>
      <c r="AH129" s="2">
        <f t="shared" si="119"/>
        <v>-0.10043372051146976</v>
      </c>
      <c r="AI129" s="2">
        <f t="shared" si="120"/>
        <v>-0.57415367503964454</v>
      </c>
      <c r="AK129" s="2">
        <v>0</v>
      </c>
      <c r="AL129" s="2">
        <f t="shared" si="121"/>
        <v>12</v>
      </c>
      <c r="AM129" s="2">
        <f t="shared" si="122"/>
        <v>0.46</v>
      </c>
      <c r="AN129" s="2">
        <f t="shared" si="123"/>
        <v>-0.10043372051146976</v>
      </c>
      <c r="AO129" s="2">
        <f t="shared" si="124"/>
        <v>-0.31191931721871474</v>
      </c>
    </row>
    <row r="130" spans="1:41">
      <c r="A130" s="2">
        <v>2.4597402022398393E-2</v>
      </c>
      <c r="B130" s="2">
        <f t="shared" si="97"/>
        <v>13</v>
      </c>
      <c r="C130" s="2">
        <f t="shared" si="98"/>
        <v>0.5</v>
      </c>
      <c r="D130" s="2">
        <f t="shared" si="99"/>
        <v>0</v>
      </c>
      <c r="E130" s="2">
        <f t="shared" si="100"/>
        <v>-0.50896697316272355</v>
      </c>
      <c r="G130" s="2">
        <v>8.8344685625436209E-3</v>
      </c>
      <c r="H130" s="2">
        <f t="shared" si="101"/>
        <v>13</v>
      </c>
      <c r="I130" s="2">
        <f t="shared" si="102"/>
        <v>0.5</v>
      </c>
      <c r="J130" s="2">
        <f t="shared" si="103"/>
        <v>0</v>
      </c>
      <c r="K130" s="2">
        <f t="shared" si="104"/>
        <v>-0.34929867930352759</v>
      </c>
      <c r="M130" s="2">
        <v>1.6895887540972529E-2</v>
      </c>
      <c r="N130" s="2">
        <f t="shared" si="105"/>
        <v>13</v>
      </c>
      <c r="O130" s="2">
        <f t="shared" si="106"/>
        <v>0.5</v>
      </c>
      <c r="P130" s="2">
        <f t="shared" si="107"/>
        <v>0</v>
      </c>
      <c r="Q130" s="2">
        <f t="shared" si="108"/>
        <v>-0.35391812291754698</v>
      </c>
      <c r="S130" s="2">
        <v>3.6078404740277931E-2</v>
      </c>
      <c r="T130" s="2">
        <f t="shared" si="109"/>
        <v>13</v>
      </c>
      <c r="U130" s="2">
        <f t="shared" si="110"/>
        <v>0.5</v>
      </c>
      <c r="V130" s="2">
        <f t="shared" si="111"/>
        <v>0</v>
      </c>
      <c r="W130" s="2">
        <f t="shared" si="112"/>
        <v>-0.39598167312341059</v>
      </c>
      <c r="Y130" s="2">
        <v>0</v>
      </c>
      <c r="Z130" s="2">
        <f t="shared" si="113"/>
        <v>13</v>
      </c>
      <c r="AA130" s="2">
        <f t="shared" si="114"/>
        <v>0.5</v>
      </c>
      <c r="AB130" s="2">
        <f t="shared" si="115"/>
        <v>0</v>
      </c>
      <c r="AC130" s="2">
        <f t="shared" si="116"/>
        <v>-0.30026271261217136</v>
      </c>
      <c r="AE130" s="2">
        <v>2.1222591023692902E-3</v>
      </c>
      <c r="AF130" s="2">
        <f t="shared" si="117"/>
        <v>13</v>
      </c>
      <c r="AG130" s="2">
        <f t="shared" si="118"/>
        <v>0.5</v>
      </c>
      <c r="AH130" s="2">
        <f t="shared" si="119"/>
        <v>0</v>
      </c>
      <c r="AI130" s="2">
        <f t="shared" si="120"/>
        <v>-0.55956631791198708</v>
      </c>
      <c r="AK130" s="2">
        <v>0</v>
      </c>
      <c r="AL130" s="2">
        <f t="shared" si="121"/>
        <v>13</v>
      </c>
      <c r="AM130" s="2">
        <f t="shared" si="122"/>
        <v>0.5</v>
      </c>
      <c r="AN130" s="2">
        <f t="shared" si="123"/>
        <v>0</v>
      </c>
      <c r="AO130" s="2">
        <f t="shared" si="124"/>
        <v>-0.31191931721871474</v>
      </c>
    </row>
    <row r="131" spans="1:41">
      <c r="A131" s="2">
        <v>4.4850289732871675E-2</v>
      </c>
      <c r="B131" s="2">
        <f t="shared" si="97"/>
        <v>14</v>
      </c>
      <c r="C131" s="2">
        <f t="shared" si="98"/>
        <v>0.54</v>
      </c>
      <c r="D131" s="2">
        <f t="shared" si="99"/>
        <v>0.10043372051146988</v>
      </c>
      <c r="E131" s="2">
        <f t="shared" si="100"/>
        <v>-0.41728326078957789</v>
      </c>
      <c r="G131" s="2">
        <v>1.834492120856341E-2</v>
      </c>
      <c r="H131" s="2">
        <f t="shared" si="101"/>
        <v>14</v>
      </c>
      <c r="I131" s="2">
        <f t="shared" si="102"/>
        <v>0.54</v>
      </c>
      <c r="J131" s="2">
        <f t="shared" si="103"/>
        <v>0.10043372051146988</v>
      </c>
      <c r="K131" s="2">
        <f t="shared" si="104"/>
        <v>-0.27232875779561094</v>
      </c>
      <c r="M131" s="2">
        <v>2.5461705594785444E-2</v>
      </c>
      <c r="N131" s="2">
        <f t="shared" si="105"/>
        <v>14</v>
      </c>
      <c r="O131" s="2">
        <f t="shared" si="106"/>
        <v>0.54</v>
      </c>
      <c r="P131" s="2">
        <f t="shared" si="107"/>
        <v>0.10043372051146988</v>
      </c>
      <c r="Q131" s="2">
        <f t="shared" si="108"/>
        <v>-0.28328344580397635</v>
      </c>
      <c r="S131" s="2">
        <v>4.6654847438648873E-2</v>
      </c>
      <c r="T131" s="2">
        <f t="shared" si="109"/>
        <v>14</v>
      </c>
      <c r="U131" s="2">
        <f t="shared" si="110"/>
        <v>0.54</v>
      </c>
      <c r="V131" s="2">
        <f t="shared" si="111"/>
        <v>0.10043372051146988</v>
      </c>
      <c r="W131" s="2">
        <f t="shared" si="112"/>
        <v>-0.37045500800271081</v>
      </c>
      <c r="Y131" s="2">
        <v>0</v>
      </c>
      <c r="Z131" s="2">
        <f t="shared" si="113"/>
        <v>14</v>
      </c>
      <c r="AA131" s="2">
        <f t="shared" si="114"/>
        <v>0.54</v>
      </c>
      <c r="AB131" s="2">
        <f t="shared" si="115"/>
        <v>0.10043372051146988</v>
      </c>
      <c r="AC131" s="2">
        <f t="shared" si="116"/>
        <v>-0.30026271261217136</v>
      </c>
      <c r="AE131" s="2">
        <v>2.9553098051268716E-3</v>
      </c>
      <c r="AF131" s="2">
        <f t="shared" si="117"/>
        <v>14</v>
      </c>
      <c r="AG131" s="2">
        <f t="shared" si="118"/>
        <v>0.54</v>
      </c>
      <c r="AH131" s="2">
        <f t="shared" si="119"/>
        <v>0.10043372051146988</v>
      </c>
      <c r="AI131" s="2">
        <f t="shared" si="120"/>
        <v>-0.55384034030020335</v>
      </c>
      <c r="AK131" s="2">
        <v>2.4597402022398392E-3</v>
      </c>
      <c r="AL131" s="2">
        <f t="shared" si="121"/>
        <v>14</v>
      </c>
      <c r="AM131" s="2">
        <f t="shared" si="122"/>
        <v>0.54</v>
      </c>
      <c r="AN131" s="2">
        <f t="shared" si="123"/>
        <v>0.10043372051146988</v>
      </c>
      <c r="AO131" s="2">
        <f t="shared" si="124"/>
        <v>-0.29107774976478185</v>
      </c>
    </row>
    <row r="132" spans="1:41">
      <c r="A132" s="2">
        <v>5.5740151799013399E-2</v>
      </c>
      <c r="B132" s="2">
        <f t="shared" si="97"/>
        <v>15</v>
      </c>
      <c r="C132" s="2">
        <f t="shared" si="98"/>
        <v>0.57999999999999996</v>
      </c>
      <c r="D132" s="2">
        <f t="shared" si="99"/>
        <v>0.20189347914185077</v>
      </c>
      <c r="E132" s="2">
        <f t="shared" si="100"/>
        <v>-0.36798545221391199</v>
      </c>
      <c r="G132" s="2">
        <v>1.9883878151594685E-2</v>
      </c>
      <c r="H132" s="2">
        <f t="shared" si="101"/>
        <v>15</v>
      </c>
      <c r="I132" s="2">
        <f t="shared" si="102"/>
        <v>0.57999999999999996</v>
      </c>
      <c r="J132" s="2">
        <f t="shared" si="103"/>
        <v>0.20189347914185077</v>
      </c>
      <c r="K132" s="2">
        <f t="shared" si="104"/>
        <v>-0.25987368341397726</v>
      </c>
      <c r="M132" s="2">
        <v>2.6503405687630859E-2</v>
      </c>
      <c r="N132" s="2">
        <f t="shared" si="105"/>
        <v>15</v>
      </c>
      <c r="O132" s="2">
        <f t="shared" si="106"/>
        <v>0.57999999999999996</v>
      </c>
      <c r="P132" s="2">
        <f t="shared" si="107"/>
        <v>0.20189347914185077</v>
      </c>
      <c r="Q132" s="2">
        <f t="shared" si="108"/>
        <v>-0.27469347234842773</v>
      </c>
      <c r="S132" s="2">
        <v>5.452860025083156E-2</v>
      </c>
      <c r="T132" s="2">
        <f t="shared" si="109"/>
        <v>15</v>
      </c>
      <c r="U132" s="2">
        <f t="shared" si="110"/>
        <v>0.57999999999999996</v>
      </c>
      <c r="V132" s="2">
        <f t="shared" si="111"/>
        <v>0.20189347914185077</v>
      </c>
      <c r="W132" s="2">
        <f t="shared" si="112"/>
        <v>-0.35145139241930545</v>
      </c>
      <c r="Y132" s="2">
        <v>0</v>
      </c>
      <c r="Z132" s="2">
        <f t="shared" si="113"/>
        <v>15</v>
      </c>
      <c r="AA132" s="2">
        <f t="shared" si="114"/>
        <v>0.57999999999999996</v>
      </c>
      <c r="AB132" s="2">
        <f t="shared" si="115"/>
        <v>0.20189347914185077</v>
      </c>
      <c r="AC132" s="2">
        <f t="shared" si="116"/>
        <v>-0.30026271261217136</v>
      </c>
      <c r="AE132" s="2">
        <v>4.9194804044796784E-3</v>
      </c>
      <c r="AF132" s="2">
        <f t="shared" si="117"/>
        <v>15</v>
      </c>
      <c r="AG132" s="2">
        <f t="shared" si="118"/>
        <v>0.57999999999999996</v>
      </c>
      <c r="AH132" s="2">
        <f t="shared" si="119"/>
        <v>0.20189347914185077</v>
      </c>
      <c r="AI132" s="2">
        <f t="shared" si="120"/>
        <v>-0.54033960518241453</v>
      </c>
      <c r="AK132" s="2">
        <v>2.4854847689493357E-3</v>
      </c>
      <c r="AL132" s="2">
        <f t="shared" si="121"/>
        <v>15</v>
      </c>
      <c r="AM132" s="2">
        <f t="shared" si="122"/>
        <v>0.57999999999999996</v>
      </c>
      <c r="AN132" s="2">
        <f t="shared" si="123"/>
        <v>0.20189347914185077</v>
      </c>
      <c r="AO132" s="2">
        <f t="shared" si="124"/>
        <v>-0.29085961407583399</v>
      </c>
    </row>
    <row r="133" spans="1:41">
      <c r="A133" s="2">
        <v>8.866034222892101E-2</v>
      </c>
      <c r="B133" s="2">
        <f t="shared" si="97"/>
        <v>16</v>
      </c>
      <c r="C133" s="2">
        <f t="shared" si="98"/>
        <v>0.62</v>
      </c>
      <c r="D133" s="2">
        <f t="shared" si="99"/>
        <v>0.30548078809939727</v>
      </c>
      <c r="E133" s="2">
        <f t="shared" si="100"/>
        <v>-0.21895755486947438</v>
      </c>
      <c r="G133" s="2">
        <v>2.6360185575706453E-2</v>
      </c>
      <c r="H133" s="2">
        <f t="shared" si="101"/>
        <v>16</v>
      </c>
      <c r="I133" s="2">
        <f t="shared" si="102"/>
        <v>0.62</v>
      </c>
      <c r="J133" s="2">
        <f t="shared" si="103"/>
        <v>0.30548078809939727</v>
      </c>
      <c r="K133" s="2">
        <f t="shared" si="104"/>
        <v>-0.20745968245644775</v>
      </c>
      <c r="M133" s="2">
        <v>2.6910173839723005E-2</v>
      </c>
      <c r="N133" s="2">
        <f t="shared" si="105"/>
        <v>16</v>
      </c>
      <c r="O133" s="2">
        <f t="shared" si="106"/>
        <v>0.62</v>
      </c>
      <c r="P133" s="2">
        <f t="shared" si="107"/>
        <v>0.30548078809939727</v>
      </c>
      <c r="Q133" s="2">
        <f t="shared" si="108"/>
        <v>-0.27133921745968154</v>
      </c>
      <c r="S133" s="2">
        <v>7.3379684834253639E-2</v>
      </c>
      <c r="T133" s="2">
        <f t="shared" si="109"/>
        <v>16</v>
      </c>
      <c r="U133" s="2">
        <f t="shared" si="110"/>
        <v>0.62</v>
      </c>
      <c r="V133" s="2">
        <f t="shared" si="111"/>
        <v>0.30548078809939727</v>
      </c>
      <c r="W133" s="2">
        <f t="shared" si="112"/>
        <v>-0.30595354999284186</v>
      </c>
      <c r="Y133" s="2">
        <v>0</v>
      </c>
      <c r="Z133" s="2">
        <f t="shared" si="113"/>
        <v>16</v>
      </c>
      <c r="AA133" s="2">
        <f t="shared" si="114"/>
        <v>0.62</v>
      </c>
      <c r="AB133" s="2">
        <f t="shared" si="115"/>
        <v>0.30548078809939727</v>
      </c>
      <c r="AC133" s="2">
        <f t="shared" si="116"/>
        <v>-0.30026271261217136</v>
      </c>
      <c r="AE133" s="2">
        <v>2.3327423719324437E-2</v>
      </c>
      <c r="AF133" s="2">
        <f t="shared" si="117"/>
        <v>16</v>
      </c>
      <c r="AG133" s="2">
        <f t="shared" si="118"/>
        <v>0.62</v>
      </c>
      <c r="AH133" s="2">
        <f t="shared" si="119"/>
        <v>0.30548078809939727</v>
      </c>
      <c r="AI133" s="2">
        <f t="shared" si="120"/>
        <v>-0.41381252711756622</v>
      </c>
      <c r="AK133" s="2">
        <v>3.096675099945189E-3</v>
      </c>
      <c r="AL133" s="2">
        <f t="shared" si="121"/>
        <v>16</v>
      </c>
      <c r="AM133" s="2">
        <f t="shared" si="122"/>
        <v>0.62</v>
      </c>
      <c r="AN133" s="2">
        <f t="shared" si="123"/>
        <v>0.30548078809939727</v>
      </c>
      <c r="AO133" s="2">
        <f t="shared" si="124"/>
        <v>-0.28568095150852613</v>
      </c>
    </row>
    <row r="134" spans="1:41">
      <c r="A134" s="2">
        <v>9.3309694877297747E-2</v>
      </c>
      <c r="B134" s="2">
        <f t="shared" si="97"/>
        <v>17</v>
      </c>
      <c r="C134" s="2">
        <f t="shared" si="98"/>
        <v>0.66</v>
      </c>
      <c r="D134" s="2">
        <f t="shared" si="99"/>
        <v>0.41246312944140473</v>
      </c>
      <c r="E134" s="2">
        <f t="shared" si="100"/>
        <v>-0.1979101903144109</v>
      </c>
      <c r="G134" s="2">
        <v>2.6910173839723005E-2</v>
      </c>
      <c r="H134" s="2">
        <f t="shared" si="101"/>
        <v>17</v>
      </c>
      <c r="I134" s="2">
        <f t="shared" si="102"/>
        <v>0.66</v>
      </c>
      <c r="J134" s="2">
        <f t="shared" si="103"/>
        <v>0.41246312944140473</v>
      </c>
      <c r="K134" s="2">
        <f t="shared" si="104"/>
        <v>-0.20300852170866293</v>
      </c>
      <c r="M134" s="2">
        <v>4.8270060150405567E-2</v>
      </c>
      <c r="N134" s="2">
        <f t="shared" si="105"/>
        <v>17</v>
      </c>
      <c r="O134" s="2">
        <f t="shared" si="106"/>
        <v>0.66</v>
      </c>
      <c r="P134" s="2">
        <f t="shared" si="107"/>
        <v>0.41246312944140473</v>
      </c>
      <c r="Q134" s="2">
        <f t="shared" si="108"/>
        <v>-9.5203247344597342E-2</v>
      </c>
      <c r="S134" s="2">
        <v>8.866034222892101E-2</v>
      </c>
      <c r="T134" s="2">
        <f t="shared" si="109"/>
        <v>17</v>
      </c>
      <c r="U134" s="2">
        <f t="shared" si="110"/>
        <v>0.66</v>
      </c>
      <c r="V134" s="2">
        <f t="shared" si="111"/>
        <v>0.41246312944140473</v>
      </c>
      <c r="W134" s="2">
        <f t="shared" si="112"/>
        <v>-0.26907307559686189</v>
      </c>
      <c r="Y134" s="2">
        <v>3.096675099945189E-3</v>
      </c>
      <c r="Z134" s="2">
        <f t="shared" si="113"/>
        <v>17</v>
      </c>
      <c r="AA134" s="2">
        <f t="shared" si="114"/>
        <v>0.66</v>
      </c>
      <c r="AB134" s="2">
        <f t="shared" si="115"/>
        <v>0.41246312944140473</v>
      </c>
      <c r="AC134" s="2">
        <f t="shared" si="116"/>
        <v>-0.27408894805324818</v>
      </c>
      <c r="AE134" s="2">
        <v>5.5034763625690229E-2</v>
      </c>
      <c r="AF134" s="2">
        <f t="shared" si="117"/>
        <v>17</v>
      </c>
      <c r="AG134" s="2">
        <f t="shared" si="118"/>
        <v>0.66</v>
      </c>
      <c r="AH134" s="2">
        <f t="shared" si="119"/>
        <v>0.41246312944140473</v>
      </c>
      <c r="AI134" s="2">
        <f t="shared" si="120"/>
        <v>-0.19587198900616568</v>
      </c>
      <c r="AK134" s="2">
        <v>7.8808261470049903E-3</v>
      </c>
      <c r="AL134" s="2">
        <f t="shared" si="121"/>
        <v>17</v>
      </c>
      <c r="AM134" s="2">
        <f t="shared" si="122"/>
        <v>0.66</v>
      </c>
      <c r="AN134" s="2">
        <f t="shared" si="123"/>
        <v>0.41246312944140473</v>
      </c>
      <c r="AO134" s="2">
        <f t="shared" si="124"/>
        <v>-0.24514447262904712</v>
      </c>
    </row>
    <row r="135" spans="1:41">
      <c r="A135" s="2">
        <v>0.10540604971619175</v>
      </c>
      <c r="B135" s="2">
        <f t="shared" si="97"/>
        <v>18</v>
      </c>
      <c r="C135" s="2">
        <f t="shared" si="98"/>
        <v>0.7</v>
      </c>
      <c r="D135" s="2">
        <f t="shared" si="99"/>
        <v>0.52440051270804078</v>
      </c>
      <c r="E135" s="2">
        <f t="shared" si="100"/>
        <v>-0.14315065509814864</v>
      </c>
      <c r="G135" s="2">
        <v>2.9553098051268715E-2</v>
      </c>
      <c r="H135" s="2">
        <f t="shared" si="101"/>
        <v>18</v>
      </c>
      <c r="I135" s="2">
        <f t="shared" si="102"/>
        <v>0.7</v>
      </c>
      <c r="J135" s="2">
        <f t="shared" si="103"/>
        <v>0.52440051270804078</v>
      </c>
      <c r="K135" s="2">
        <f t="shared" si="104"/>
        <v>-0.18161882800158355</v>
      </c>
      <c r="M135" s="2">
        <v>5.742670916243145E-2</v>
      </c>
      <c r="N135" s="2">
        <f t="shared" si="105"/>
        <v>18</v>
      </c>
      <c r="O135" s="2">
        <f t="shared" si="106"/>
        <v>0.7</v>
      </c>
      <c r="P135" s="2">
        <f t="shared" si="107"/>
        <v>0.52440051270804078</v>
      </c>
      <c r="Q135" s="2">
        <f t="shared" si="108"/>
        <v>-1.9696513213250378E-2</v>
      </c>
      <c r="S135" s="2">
        <v>0.10544074230282581</v>
      </c>
      <c r="T135" s="2">
        <f t="shared" si="109"/>
        <v>18</v>
      </c>
      <c r="U135" s="2">
        <f t="shared" si="110"/>
        <v>0.7</v>
      </c>
      <c r="V135" s="2">
        <f t="shared" si="111"/>
        <v>0.52440051270804078</v>
      </c>
      <c r="W135" s="2">
        <f t="shared" si="112"/>
        <v>-0.22857291259367071</v>
      </c>
      <c r="Y135" s="2">
        <v>8.9700579465743346E-3</v>
      </c>
      <c r="Z135" s="2">
        <f t="shared" si="113"/>
        <v>18</v>
      </c>
      <c r="AA135" s="2">
        <f t="shared" si="114"/>
        <v>0.7</v>
      </c>
      <c r="AB135" s="2">
        <f t="shared" si="115"/>
        <v>0.52440051270804078</v>
      </c>
      <c r="AC135" s="2">
        <f t="shared" si="116"/>
        <v>-0.22444585188380817</v>
      </c>
      <c r="AE135" s="2">
        <v>9.2927381475348902E-2</v>
      </c>
      <c r="AF135" s="2">
        <f t="shared" si="117"/>
        <v>18</v>
      </c>
      <c r="AG135" s="2">
        <f t="shared" si="118"/>
        <v>0.7</v>
      </c>
      <c r="AH135" s="2">
        <f t="shared" si="119"/>
        <v>0.52440051270804078</v>
      </c>
      <c r="AI135" s="2">
        <f t="shared" si="120"/>
        <v>6.4583083825291501E-2</v>
      </c>
      <c r="AK135" s="2">
        <v>8.9700579465743346E-3</v>
      </c>
      <c r="AL135" s="2">
        <f t="shared" si="121"/>
        <v>18</v>
      </c>
      <c r="AM135" s="2">
        <f t="shared" si="122"/>
        <v>0.7</v>
      </c>
      <c r="AN135" s="2">
        <f t="shared" si="123"/>
        <v>0.52440051270804078</v>
      </c>
      <c r="AO135" s="2">
        <f t="shared" si="124"/>
        <v>-0.23591532802140869</v>
      </c>
    </row>
    <row r="136" spans="1:41">
      <c r="A136" s="2">
        <v>0.17602534765006161</v>
      </c>
      <c r="B136" s="2">
        <f t="shared" si="97"/>
        <v>19</v>
      </c>
      <c r="C136" s="2">
        <f t="shared" si="98"/>
        <v>0.74</v>
      </c>
      <c r="D136" s="2">
        <f t="shared" si="99"/>
        <v>0.64334540539291696</v>
      </c>
      <c r="E136" s="2">
        <f t="shared" si="100"/>
        <v>0.17653903519792744</v>
      </c>
      <c r="G136" s="2">
        <v>4.456744114975509E-2</v>
      </c>
      <c r="H136" s="2">
        <f t="shared" si="101"/>
        <v>19</v>
      </c>
      <c r="I136" s="2">
        <f t="shared" si="102"/>
        <v>0.74</v>
      </c>
      <c r="J136" s="2">
        <f t="shared" si="103"/>
        <v>0.64334540539291696</v>
      </c>
      <c r="K136" s="2">
        <f t="shared" si="104"/>
        <v>-6.0104863020423782E-2</v>
      </c>
      <c r="M136" s="2">
        <v>6.3967248768630455E-2</v>
      </c>
      <c r="N136" s="2">
        <f t="shared" si="105"/>
        <v>19</v>
      </c>
      <c r="O136" s="2">
        <f t="shared" si="106"/>
        <v>0.74</v>
      </c>
      <c r="P136" s="2">
        <f t="shared" si="107"/>
        <v>0.64334540539291696</v>
      </c>
      <c r="Q136" s="2">
        <f t="shared" si="108"/>
        <v>3.423749522938066E-2</v>
      </c>
      <c r="S136" s="2">
        <v>0.13203063110641669</v>
      </c>
      <c r="T136" s="2">
        <f t="shared" si="109"/>
        <v>19</v>
      </c>
      <c r="U136" s="2">
        <f t="shared" si="110"/>
        <v>0.74</v>
      </c>
      <c r="V136" s="2">
        <f t="shared" si="111"/>
        <v>0.64334540539291696</v>
      </c>
      <c r="W136" s="2">
        <f t="shared" si="112"/>
        <v>-0.16439715837808216</v>
      </c>
      <c r="Y136" s="2">
        <v>1.061129551184645E-2</v>
      </c>
      <c r="Z136" s="2">
        <f t="shared" si="113"/>
        <v>19</v>
      </c>
      <c r="AA136" s="2">
        <f t="shared" si="114"/>
        <v>0.74</v>
      </c>
      <c r="AB136" s="2">
        <f t="shared" si="115"/>
        <v>0.64334540539291696</v>
      </c>
      <c r="AC136" s="2">
        <f t="shared" si="116"/>
        <v>-0.21057375867666064</v>
      </c>
      <c r="AE136" s="2">
        <v>0.10218679746576742</v>
      </c>
      <c r="AF136" s="2">
        <f t="shared" si="117"/>
        <v>19</v>
      </c>
      <c r="AG136" s="2">
        <f t="shared" si="118"/>
        <v>0.74</v>
      </c>
      <c r="AH136" s="2">
        <f t="shared" si="119"/>
        <v>0.64334540539291696</v>
      </c>
      <c r="AI136" s="2">
        <f t="shared" si="120"/>
        <v>0.12822771972058997</v>
      </c>
      <c r="AK136" s="2">
        <v>1.9142236387477148E-2</v>
      </c>
      <c r="AL136" s="2">
        <f t="shared" si="121"/>
        <v>19</v>
      </c>
      <c r="AM136" s="2">
        <f t="shared" si="122"/>
        <v>0.74</v>
      </c>
      <c r="AN136" s="2">
        <f t="shared" si="123"/>
        <v>0.64334540539291696</v>
      </c>
      <c r="AO136" s="2">
        <f t="shared" si="124"/>
        <v>-0.14972567964453243</v>
      </c>
    </row>
    <row r="137" spans="1:41">
      <c r="A137" s="2">
        <v>0.19520640956002172</v>
      </c>
      <c r="B137" s="2">
        <f t="shared" si="97"/>
        <v>20</v>
      </c>
      <c r="C137" s="2">
        <f t="shared" si="98"/>
        <v>0.78</v>
      </c>
      <c r="D137" s="2">
        <f t="shared" si="99"/>
        <v>0.77219321418868503</v>
      </c>
      <c r="E137" s="2">
        <f t="shared" si="100"/>
        <v>0.26337065093116785</v>
      </c>
      <c r="G137" s="2">
        <v>4.6654847438648873E-2</v>
      </c>
      <c r="H137" s="2">
        <f t="shared" si="101"/>
        <v>20</v>
      </c>
      <c r="I137" s="2">
        <f t="shared" si="102"/>
        <v>0.78</v>
      </c>
      <c r="J137" s="2">
        <f t="shared" si="103"/>
        <v>0.77219321418868503</v>
      </c>
      <c r="K137" s="2">
        <f t="shared" si="104"/>
        <v>-4.3211082651460266E-2</v>
      </c>
      <c r="M137" s="2">
        <v>8.2860338898786093E-2</v>
      </c>
      <c r="N137" s="2">
        <f t="shared" si="105"/>
        <v>20</v>
      </c>
      <c r="O137" s="2">
        <f t="shared" si="106"/>
        <v>0.78</v>
      </c>
      <c r="P137" s="2">
        <f t="shared" si="107"/>
        <v>0.77219321418868503</v>
      </c>
      <c r="Q137" s="2">
        <f t="shared" si="108"/>
        <v>0.1900319929221142</v>
      </c>
      <c r="S137" s="2">
        <v>0.24858101669635829</v>
      </c>
      <c r="T137" s="2">
        <f t="shared" si="109"/>
        <v>20</v>
      </c>
      <c r="U137" s="2">
        <f t="shared" si="110"/>
        <v>0.78</v>
      </c>
      <c r="V137" s="2">
        <f t="shared" si="111"/>
        <v>0.77219321418868503</v>
      </c>
      <c r="W137" s="2">
        <f t="shared" si="112"/>
        <v>0.1169018329265394</v>
      </c>
      <c r="Y137" s="2">
        <v>2.1672271904263723E-2</v>
      </c>
      <c r="Z137" s="2">
        <f t="shared" si="113"/>
        <v>20</v>
      </c>
      <c r="AA137" s="2">
        <f t="shared" si="114"/>
        <v>0.78</v>
      </c>
      <c r="AB137" s="2">
        <f t="shared" si="115"/>
        <v>0.77219321418868503</v>
      </c>
      <c r="AC137" s="2">
        <f t="shared" si="116"/>
        <v>-0.11708400513678772</v>
      </c>
      <c r="AE137" s="2">
        <v>0.15313789109981718</v>
      </c>
      <c r="AF137" s="2">
        <f t="shared" si="117"/>
        <v>20</v>
      </c>
      <c r="AG137" s="2">
        <f t="shared" si="118"/>
        <v>0.78</v>
      </c>
      <c r="AH137" s="2">
        <f t="shared" si="119"/>
        <v>0.77219321418868503</v>
      </c>
      <c r="AI137" s="2">
        <f t="shared" si="120"/>
        <v>0.47844028238781572</v>
      </c>
      <c r="AK137" s="2">
        <v>2.534383131145879E-2</v>
      </c>
      <c r="AL137" s="2">
        <f t="shared" si="121"/>
        <v>20</v>
      </c>
      <c r="AM137" s="2">
        <f t="shared" si="122"/>
        <v>0.78</v>
      </c>
      <c r="AN137" s="2">
        <f t="shared" si="123"/>
        <v>0.77219321418868503</v>
      </c>
      <c r="AO137" s="2">
        <f t="shared" si="124"/>
        <v>-9.7179090044364258E-2</v>
      </c>
    </row>
    <row r="138" spans="1:41">
      <c r="A138" s="2">
        <v>0.23848397571132432</v>
      </c>
      <c r="B138" s="2">
        <f t="shared" si="97"/>
        <v>21</v>
      </c>
      <c r="C138" s="2">
        <f t="shared" si="98"/>
        <v>0.82</v>
      </c>
      <c r="D138" s="2">
        <f t="shared" si="99"/>
        <v>0.91536508784281256</v>
      </c>
      <c r="E138" s="2">
        <f t="shared" si="100"/>
        <v>0.45928582036026311</v>
      </c>
      <c r="G138" s="2">
        <v>5.0923411189570889E-2</v>
      </c>
      <c r="H138" s="2">
        <f t="shared" si="101"/>
        <v>21</v>
      </c>
      <c r="I138" s="2">
        <f t="shared" si="102"/>
        <v>0.82</v>
      </c>
      <c r="J138" s="2">
        <f t="shared" si="103"/>
        <v>0.91536508784281256</v>
      </c>
      <c r="K138" s="2">
        <f t="shared" si="104"/>
        <v>-8.6647756470815077E-3</v>
      </c>
      <c r="M138" s="2">
        <v>8.8012673825030807E-2</v>
      </c>
      <c r="N138" s="2">
        <f t="shared" si="105"/>
        <v>21</v>
      </c>
      <c r="O138" s="2">
        <f t="shared" si="106"/>
        <v>0.82</v>
      </c>
      <c r="P138" s="2">
        <f t="shared" si="107"/>
        <v>0.91536508784281256</v>
      </c>
      <c r="Q138" s="2">
        <f t="shared" si="108"/>
        <v>0.23251871300067922</v>
      </c>
      <c r="S138" s="2">
        <v>0.264096130991681</v>
      </c>
      <c r="T138" s="2">
        <f t="shared" si="109"/>
        <v>21</v>
      </c>
      <c r="U138" s="2">
        <f t="shared" si="110"/>
        <v>0.82</v>
      </c>
      <c r="V138" s="2">
        <f t="shared" si="111"/>
        <v>0.91536508784281256</v>
      </c>
      <c r="W138" s="2">
        <f t="shared" si="112"/>
        <v>0.15434817837755643</v>
      </c>
      <c r="Y138" s="2">
        <v>2.6503405687630859E-2</v>
      </c>
      <c r="Z138" s="2">
        <f t="shared" si="113"/>
        <v>21</v>
      </c>
      <c r="AA138" s="2">
        <f t="shared" si="114"/>
        <v>0.82</v>
      </c>
      <c r="AB138" s="2">
        <f t="shared" si="115"/>
        <v>0.91536508784281256</v>
      </c>
      <c r="AC138" s="2">
        <f t="shared" si="116"/>
        <v>-7.6250222412617114E-2</v>
      </c>
      <c r="AE138" s="2">
        <v>0.15816111345423872</v>
      </c>
      <c r="AF138" s="2">
        <f t="shared" si="117"/>
        <v>21</v>
      </c>
      <c r="AG138" s="2">
        <f t="shared" si="118"/>
        <v>0.82</v>
      </c>
      <c r="AH138" s="2">
        <f t="shared" si="119"/>
        <v>0.91536508784281256</v>
      </c>
      <c r="AI138" s="2">
        <f t="shared" si="120"/>
        <v>0.51296742298708287</v>
      </c>
      <c r="AK138" s="2">
        <v>2.7589368330800772E-2</v>
      </c>
      <c r="AL138" s="2">
        <f t="shared" si="121"/>
        <v>21</v>
      </c>
      <c r="AM138" s="2">
        <f t="shared" si="122"/>
        <v>0.82</v>
      </c>
      <c r="AN138" s="2">
        <f t="shared" si="123"/>
        <v>0.91536508784281256</v>
      </c>
      <c r="AO138" s="2">
        <f t="shared" si="124"/>
        <v>-7.8152482593584358E-2</v>
      </c>
    </row>
    <row r="139" spans="1:41">
      <c r="A139" s="2">
        <v>0.24858101669635829</v>
      </c>
      <c r="B139" s="2">
        <f t="shared" si="97"/>
        <v>22</v>
      </c>
      <c r="C139" s="2">
        <f t="shared" si="98"/>
        <v>0.86</v>
      </c>
      <c r="D139" s="2">
        <f t="shared" si="99"/>
        <v>1.0803193408149565</v>
      </c>
      <c r="E139" s="2">
        <f t="shared" si="100"/>
        <v>0.50499457136533576</v>
      </c>
      <c r="G139" s="2">
        <v>8.1171426673914707E-2</v>
      </c>
      <c r="H139" s="2">
        <f t="shared" si="101"/>
        <v>22</v>
      </c>
      <c r="I139" s="2">
        <f t="shared" si="102"/>
        <v>0.86</v>
      </c>
      <c r="J139" s="2">
        <f t="shared" si="103"/>
        <v>1.0803193408149565</v>
      </c>
      <c r="K139" s="2">
        <f t="shared" si="104"/>
        <v>0.2361382284007395</v>
      </c>
      <c r="M139" s="2">
        <v>9.1724606042817042E-2</v>
      </c>
      <c r="N139" s="2">
        <f t="shared" si="105"/>
        <v>22</v>
      </c>
      <c r="O139" s="2">
        <f t="shared" si="106"/>
        <v>0.86</v>
      </c>
      <c r="P139" s="2">
        <f t="shared" si="107"/>
        <v>1.0803193408149565</v>
      </c>
      <c r="Q139" s="2">
        <f t="shared" si="108"/>
        <v>0.2631277140352134</v>
      </c>
      <c r="S139" s="2">
        <v>0.49925112331502747</v>
      </c>
      <c r="T139" s="2">
        <f t="shared" si="109"/>
        <v>22</v>
      </c>
      <c r="U139" s="2">
        <f t="shared" si="110"/>
        <v>0.86</v>
      </c>
      <c r="V139" s="2">
        <f t="shared" si="111"/>
        <v>1.0803193408149565</v>
      </c>
      <c r="W139" s="2">
        <f t="shared" si="112"/>
        <v>0.72190410542128547</v>
      </c>
      <c r="Y139" s="2">
        <v>4.1430169449393046E-2</v>
      </c>
      <c r="Z139" s="2">
        <f t="shared" si="113"/>
        <v>22</v>
      </c>
      <c r="AA139" s="2">
        <f t="shared" si="114"/>
        <v>0.86</v>
      </c>
      <c r="AB139" s="2">
        <f t="shared" si="115"/>
        <v>1.0803193408149565</v>
      </c>
      <c r="AC139" s="2">
        <f t="shared" si="116"/>
        <v>4.9913998152189616E-2</v>
      </c>
      <c r="AE139" s="2">
        <v>0.26406126221283338</v>
      </c>
      <c r="AF139" s="2">
        <f t="shared" si="117"/>
        <v>22</v>
      </c>
      <c r="AG139" s="2">
        <f t="shared" si="118"/>
        <v>0.86</v>
      </c>
      <c r="AH139" s="2">
        <f t="shared" si="119"/>
        <v>1.0803193408149565</v>
      </c>
      <c r="AI139" s="2">
        <f t="shared" si="120"/>
        <v>1.2408725539341223</v>
      </c>
      <c r="AK139" s="2">
        <v>5.5034763625690229E-2</v>
      </c>
      <c r="AL139" s="2">
        <f t="shared" si="121"/>
        <v>22</v>
      </c>
      <c r="AM139" s="2">
        <f t="shared" si="122"/>
        <v>0.86</v>
      </c>
      <c r="AN139" s="2">
        <f t="shared" si="123"/>
        <v>1.0803193408149565</v>
      </c>
      <c r="AO139" s="2">
        <f t="shared" si="124"/>
        <v>0.15439445745212632</v>
      </c>
    </row>
    <row r="140" spans="1:41">
      <c r="A140" s="2">
        <v>0.60216780409474102</v>
      </c>
      <c r="B140" s="2">
        <f t="shared" si="97"/>
        <v>23</v>
      </c>
      <c r="C140" s="2">
        <f t="shared" si="98"/>
        <v>0.9</v>
      </c>
      <c r="D140" s="2">
        <f t="shared" si="99"/>
        <v>1.2815515655446006</v>
      </c>
      <c r="E140" s="2">
        <f t="shared" si="100"/>
        <v>2.1056625737862302</v>
      </c>
      <c r="G140" s="2">
        <v>8.866034222892101E-2</v>
      </c>
      <c r="H140" s="2">
        <f t="shared" si="101"/>
        <v>23</v>
      </c>
      <c r="I140" s="2">
        <f t="shared" si="102"/>
        <v>0.9</v>
      </c>
      <c r="J140" s="2">
        <f t="shared" si="103"/>
        <v>1.2815515655446006</v>
      </c>
      <c r="K140" s="2">
        <f t="shared" si="104"/>
        <v>0.29674746162051574</v>
      </c>
      <c r="M140" s="2">
        <v>0.13180092787853226</v>
      </c>
      <c r="N140" s="2">
        <f t="shared" si="105"/>
        <v>23</v>
      </c>
      <c r="O140" s="2">
        <f t="shared" si="106"/>
        <v>0.9</v>
      </c>
      <c r="P140" s="2">
        <f t="shared" si="107"/>
        <v>1.2815515655446006</v>
      </c>
      <c r="Q140" s="2">
        <f t="shared" si="108"/>
        <v>0.59360146855364104</v>
      </c>
      <c r="S140" s="2">
        <v>0.60216780409474102</v>
      </c>
      <c r="T140" s="2">
        <f t="shared" si="109"/>
        <v>23</v>
      </c>
      <c r="U140" s="2">
        <f t="shared" si="110"/>
        <v>0.9</v>
      </c>
      <c r="V140" s="2">
        <f t="shared" si="111"/>
        <v>1.2815515655446006</v>
      </c>
      <c r="W140" s="2">
        <f t="shared" si="112"/>
        <v>0.9702976078984803</v>
      </c>
      <c r="Y140" s="2">
        <v>6.7897881586094513E-2</v>
      </c>
      <c r="Z140" s="2">
        <f t="shared" si="113"/>
        <v>23</v>
      </c>
      <c r="AA140" s="2">
        <f t="shared" si="114"/>
        <v>0.9</v>
      </c>
      <c r="AB140" s="2">
        <f t="shared" si="115"/>
        <v>1.2815515655446006</v>
      </c>
      <c r="AC140" s="2">
        <f t="shared" si="116"/>
        <v>0.27362479877561929</v>
      </c>
      <c r="AE140" s="2">
        <v>0.2726430012541578</v>
      </c>
      <c r="AF140" s="2">
        <f t="shared" si="117"/>
        <v>23</v>
      </c>
      <c r="AG140" s="2">
        <f t="shared" si="118"/>
        <v>0.9</v>
      </c>
      <c r="AH140" s="2">
        <f t="shared" si="119"/>
        <v>1.2815515655446006</v>
      </c>
      <c r="AI140" s="2">
        <f t="shared" si="120"/>
        <v>1.2998591743860752</v>
      </c>
      <c r="AK140" s="2">
        <v>6.3967248768630455E-2</v>
      </c>
      <c r="AL140" s="2">
        <f t="shared" si="121"/>
        <v>23</v>
      </c>
      <c r="AM140" s="2">
        <f t="shared" si="122"/>
        <v>0.9</v>
      </c>
      <c r="AN140" s="2">
        <f t="shared" si="123"/>
        <v>1.2815515655446006</v>
      </c>
      <c r="AO140" s="2">
        <f t="shared" si="124"/>
        <v>0.23008008940151625</v>
      </c>
    </row>
    <row r="141" spans="1:41">
      <c r="A141" s="2">
        <v>0.66015315553208342</v>
      </c>
      <c r="B141" s="2">
        <f t="shared" si="97"/>
        <v>24</v>
      </c>
      <c r="C141" s="2">
        <f t="shared" si="98"/>
        <v>0.94</v>
      </c>
      <c r="D141" s="2">
        <f t="shared" si="99"/>
        <v>1.5547735945968528</v>
      </c>
      <c r="E141" s="2">
        <f t="shared" si="100"/>
        <v>2.3681590809034776</v>
      </c>
      <c r="G141" s="2">
        <v>0.24962556165751373</v>
      </c>
      <c r="H141" s="2">
        <f t="shared" si="101"/>
        <v>24</v>
      </c>
      <c r="I141" s="2">
        <f t="shared" si="102"/>
        <v>0.94</v>
      </c>
      <c r="J141" s="2">
        <f t="shared" si="103"/>
        <v>1.5547735945968528</v>
      </c>
      <c r="K141" s="2">
        <f t="shared" si="104"/>
        <v>1.5994699256357778</v>
      </c>
      <c r="M141" s="2">
        <v>0.20437359493153484</v>
      </c>
      <c r="N141" s="2">
        <f t="shared" si="105"/>
        <v>24</v>
      </c>
      <c r="O141" s="2">
        <f t="shared" si="106"/>
        <v>0.94</v>
      </c>
      <c r="P141" s="2">
        <f t="shared" si="107"/>
        <v>1.5547735945968528</v>
      </c>
      <c r="Q141" s="2">
        <f t="shared" si="108"/>
        <v>1.1920436573038087</v>
      </c>
      <c r="S141" s="2">
        <v>0.71530758226037194</v>
      </c>
      <c r="T141" s="2">
        <f t="shared" si="109"/>
        <v>24</v>
      </c>
      <c r="U141" s="2">
        <f t="shared" si="110"/>
        <v>0.94</v>
      </c>
      <c r="V141" s="2">
        <f t="shared" si="111"/>
        <v>1.5547735945968528</v>
      </c>
      <c r="W141" s="2">
        <f t="shared" si="112"/>
        <v>1.2433649625307865</v>
      </c>
      <c r="Y141" s="2">
        <v>0.1057688286963131</v>
      </c>
      <c r="Z141" s="2">
        <f t="shared" si="113"/>
        <v>24</v>
      </c>
      <c r="AA141" s="2">
        <f t="shared" si="114"/>
        <v>0.94</v>
      </c>
      <c r="AB141" s="2">
        <f t="shared" si="115"/>
        <v>1.5547735945968528</v>
      </c>
      <c r="AC141" s="2">
        <f t="shared" si="116"/>
        <v>0.593718196143602</v>
      </c>
      <c r="AE141" s="2">
        <v>0.35464136891568404</v>
      </c>
      <c r="AF141" s="2">
        <f t="shared" si="117"/>
        <v>24</v>
      </c>
      <c r="AG141" s="2">
        <f t="shared" si="118"/>
        <v>0.94</v>
      </c>
      <c r="AH141" s="2">
        <f t="shared" si="119"/>
        <v>1.5547735945968528</v>
      </c>
      <c r="AI141" s="2">
        <f t="shared" si="120"/>
        <v>1.8634753094886489</v>
      </c>
      <c r="AK141" s="2">
        <v>0.10218679746576742</v>
      </c>
      <c r="AL141" s="2">
        <f t="shared" si="121"/>
        <v>24</v>
      </c>
      <c r="AM141" s="2">
        <f t="shared" si="122"/>
        <v>0.94</v>
      </c>
      <c r="AN141" s="2">
        <f t="shared" si="123"/>
        <v>1.5547735945968528</v>
      </c>
      <c r="AO141" s="2">
        <f t="shared" si="124"/>
        <v>0.5539172578573196</v>
      </c>
    </row>
    <row r="142" spans="1:41">
      <c r="A142" s="2">
        <v>0.81749437972613936</v>
      </c>
      <c r="B142" s="2">
        <f t="shared" si="97"/>
        <v>25</v>
      </c>
      <c r="C142" s="2">
        <f t="shared" si="98"/>
        <v>0.98</v>
      </c>
      <c r="D142" s="2">
        <f t="shared" si="99"/>
        <v>2.0537489106318221</v>
      </c>
      <c r="E142" s="2">
        <f t="shared" si="100"/>
        <v>3.0804341771598307</v>
      </c>
      <c r="G142" s="2">
        <v>0.60216780409474102</v>
      </c>
      <c r="H142" s="2">
        <f t="shared" si="101"/>
        <v>25</v>
      </c>
      <c r="I142" s="2">
        <f t="shared" si="102"/>
        <v>0.98</v>
      </c>
      <c r="J142" s="2">
        <f t="shared" si="103"/>
        <v>2.0537489106318221</v>
      </c>
      <c r="K142" s="2">
        <f t="shared" si="104"/>
        <v>4.4526620647054811</v>
      </c>
      <c r="M142" s="2">
        <v>0.60216780409474102</v>
      </c>
      <c r="N142" s="2">
        <f t="shared" si="105"/>
        <v>25</v>
      </c>
      <c r="O142" s="2">
        <f t="shared" si="106"/>
        <v>0.98</v>
      </c>
      <c r="P142" s="2">
        <f t="shared" si="107"/>
        <v>2.0537489106318221</v>
      </c>
      <c r="Q142" s="2">
        <f t="shared" si="108"/>
        <v>4.4722984263604442</v>
      </c>
      <c r="S142" s="2">
        <v>1.9965772960638906</v>
      </c>
      <c r="T142" s="2">
        <f t="shared" si="109"/>
        <v>25</v>
      </c>
      <c r="U142" s="2">
        <f t="shared" si="110"/>
        <v>0.98</v>
      </c>
      <c r="V142" s="2">
        <f t="shared" si="111"/>
        <v>2.0537489106318221</v>
      </c>
      <c r="W142" s="2">
        <f t="shared" si="112"/>
        <v>4.3357603781079916</v>
      </c>
      <c r="Y142" s="2">
        <v>0.60216780409474102</v>
      </c>
      <c r="Z142" s="2">
        <f t="shared" si="113"/>
        <v>25</v>
      </c>
      <c r="AA142" s="2">
        <f t="shared" si="114"/>
        <v>0.98</v>
      </c>
      <c r="AB142" s="2">
        <f t="shared" si="115"/>
        <v>2.0537489106318221</v>
      </c>
      <c r="AC142" s="2">
        <f t="shared" si="116"/>
        <v>4.7893891948864518</v>
      </c>
      <c r="AE142" s="2">
        <v>0.60216780409474102</v>
      </c>
      <c r="AF142" s="2">
        <f t="shared" si="117"/>
        <v>25</v>
      </c>
      <c r="AG142" s="2">
        <f t="shared" si="118"/>
        <v>0.98</v>
      </c>
      <c r="AH142" s="2">
        <f t="shared" si="119"/>
        <v>2.0537489106318221</v>
      </c>
      <c r="AI142" s="2">
        <f t="shared" si="120"/>
        <v>3.5648493332644429</v>
      </c>
      <c r="AK142" s="2">
        <v>0.60216780409474102</v>
      </c>
      <c r="AL142" s="2">
        <f t="shared" si="121"/>
        <v>25</v>
      </c>
      <c r="AM142" s="2">
        <f t="shared" si="122"/>
        <v>0.98</v>
      </c>
      <c r="AN142" s="2">
        <f t="shared" si="123"/>
        <v>2.0537489106318221</v>
      </c>
      <c r="AO142" s="2">
        <f t="shared" si="124"/>
        <v>4.7902946874144074</v>
      </c>
    </row>
  </sheetData>
  <sortState xmlns:xlrd2="http://schemas.microsoft.com/office/spreadsheetml/2017/richdata2" ref="AL90:AL114">
    <sortCondition ref="AL90:AL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Erich Pracht</dc:creator>
  <cp:keywords/>
  <dc:description/>
  <cp:lastModifiedBy/>
  <cp:revision/>
  <dcterms:created xsi:type="dcterms:W3CDTF">2024-06-15T10:07:42Z</dcterms:created>
  <dcterms:modified xsi:type="dcterms:W3CDTF">2025-01-01T11:18:02Z</dcterms:modified>
  <cp:category/>
  <cp:contentStatus/>
</cp:coreProperties>
</file>