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20490" windowHeight="7755" activeTab="3"/>
  </bookViews>
  <sheets>
    <sheet name="cluster_0" sheetId="1" r:id="rId1"/>
    <sheet name="cluster_1" sheetId="2" r:id="rId2"/>
    <sheet name="cluster_2" sheetId="3" r:id="rId3"/>
    <sheet name="cluster_3" sheetId="4" r:id="rId4"/>
    <sheet name="cluster_4" sheetId="5" r:id="rId5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4" l="1"/>
  <c r="L4" i="4"/>
  <c r="L5" i="4"/>
  <c r="L6" i="4"/>
  <c r="L7" i="4"/>
  <c r="L8" i="4"/>
  <c r="L9" i="4"/>
  <c r="L10" i="4"/>
  <c r="L11" i="4"/>
  <c r="L12" i="4"/>
  <c r="L3" i="4"/>
  <c r="J14" i="4"/>
  <c r="M14" i="3"/>
  <c r="M4" i="3"/>
  <c r="M5" i="3"/>
  <c r="M6" i="3"/>
  <c r="M7" i="3"/>
  <c r="M8" i="3"/>
  <c r="M9" i="3"/>
  <c r="M10" i="3"/>
  <c r="M11" i="3"/>
  <c r="M12" i="3"/>
  <c r="M3" i="3"/>
  <c r="K14" i="3"/>
  <c r="N3" i="2"/>
  <c r="N3" i="1" l="1"/>
  <c r="L12" i="1"/>
  <c r="L11" i="1"/>
  <c r="L10" i="1"/>
  <c r="L9" i="1"/>
  <c r="L8" i="1"/>
  <c r="L7" i="1"/>
  <c r="L6" i="1"/>
  <c r="L5" i="1"/>
  <c r="L4" i="1"/>
  <c r="L3" i="1"/>
  <c r="K14" i="1"/>
</calcChain>
</file>

<file path=xl/sharedStrings.xml><?xml version="1.0" encoding="utf-8"?>
<sst xmlns="http://schemas.openxmlformats.org/spreadsheetml/2006/main" count="120" uniqueCount="78">
  <si>
    <t>[(0,</t>
  </si>
  <si>
    <t xml:space="preserve">  '0.024*"top" + 0.023*"bom" + 0.020*"lugar" + 0.015*"cervejas" + '</t>
  </si>
  <si>
    <t xml:space="preserve">  '0.014*"cerveja" + 0.014*"excelente" + 0.013*"tour" + 0.013*"recomendo" + '</t>
  </si>
  <si>
    <t xml:space="preserve">  '0.013*"boa" + 0.012*"melhor_bar"')]</t>
  </si>
  <si>
    <t>LDA 1 topico</t>
  </si>
  <si>
    <t xml:space="preserve">  '0.039*"lugar" + 0.023*"melhor_bar" + 0.022*"atendimento" + 0.022*"incrivel" '</t>
  </si>
  <si>
    <t xml:space="preserve">  '+ 0.019*"otimo" + 0.018*"lindo" + 0.018*"legal" + 0.018*"ambiente" + '</t>
  </si>
  <si>
    <t xml:space="preserve">  '0.016*"nota" + 0.016*"bom_atendimento"'),</t>
  </si>
  <si>
    <t xml:space="preserve"> (1,</t>
  </si>
  <si>
    <t xml:space="preserve">  '0.044*"top" + 0.044*"bom" + 0.029*"cervejas" + 0.024*"boa" + 0.024*"tour" + '</t>
  </si>
  <si>
    <t xml:space="preserve">  '0.022*"sensacional" + 0.020*"recomendo" + 0.014*"cerveja" + 0.014*"bar" + '</t>
  </si>
  <si>
    <t xml:space="preserve">  '0.014*"santos"')]</t>
  </si>
  <si>
    <t>LDA 2 topico</t>
  </si>
  <si>
    <t xml:space="preserve">  '0.020*"nao" + 0.019*"preco_justo" + 0.019*"felipe" + 0.019*"melhor" + '</t>
  </si>
  <si>
    <t xml:space="preserve">  '0.019*"barros" + 0.018*"luiz" + 0.018*"petiscos_deliciosos" + '</t>
  </si>
  <si>
    <t xml:space="preserve">  '0.018*"simpatia" + 0.018*"chopp_colorado" + 0.018*"lili"')]</t>
  </si>
  <si>
    <t xml:space="preserve">  '0.038*"nao" + 0.037*"preco_justo" + 0.036*"felipe" + 0.036*"melhor" + '</t>
  </si>
  <si>
    <t xml:space="preserve">  '0.036*"barros" + 0.035*"luiz" + 0.035*"petiscos_deliciosos" + '</t>
  </si>
  <si>
    <t xml:space="preserve">  '0.035*"simpatia" + 0.035*"chopp_colorado" + 0.035*"chopp_excelente"'),</t>
  </si>
  <si>
    <t xml:space="preserve">  '0.010*"atendimento" + 0.009*"chopp" + 0.009*"lugar" + 0.009*"recomendo" + '</t>
  </si>
  <si>
    <t xml:space="preserve">  '0.009*"bom" + 0.008*"bar" + 0.007*"otimo_atendimento" + 0.007*"bem" + '</t>
  </si>
  <si>
    <t xml:space="preserve">  '0.006*"ambiente" + 0.006*"boa"')]</t>
  </si>
  <si>
    <t xml:space="preserve">  '0.012*"excelente" + 0.011*"atendimento" + 0.011*"bom" + 0.010*"recomendo" + '</t>
  </si>
  <si>
    <t xml:space="preserve">  '0.010*"cerveja" + 0.009*"lugar" + 0.009*"top" + 0.008*"sensacional" + '</t>
  </si>
  <si>
    <t xml:space="preserve">  '0.007*"ambiente" + 0.006*"cervejas"')]</t>
  </si>
  <si>
    <t xml:space="preserve">  '0.021*"excelente" + 0.014*"top" + 0.014*"recomendo" + 0.011*"atendimento" + '</t>
  </si>
  <si>
    <t xml:space="preserve">  '0.010*"cervejas" + 0.010*"bom" + 0.009*"cerveja_boa" + 0.008*"boa" + '</t>
  </si>
  <si>
    <t xml:space="preserve">  '0.008*"ambiente" + 0.008*"atendente"'),</t>
  </si>
  <si>
    <t xml:space="preserve">  '0.018*"sensacional" + 0.014*"cerveja" + 0.012*"lugar" + 0.012*"bom" + '</t>
  </si>
  <si>
    <t xml:space="preserve">  '0.012*"atendimento" + 0.011*"melhor" + 0.010*"agradavel" + 0.010*"demais" + '</t>
  </si>
  <si>
    <t xml:space="preserve">  '0.008*"otima" + 0.007*"incrivel"')]</t>
  </si>
  <si>
    <t xml:space="preserve">  '0.012*"cervejas" + 0.011*"cerveja" + 0.009*"qualidade" + 0.007*"chopp" + '</t>
  </si>
  <si>
    <t xml:space="preserve">  '0.007*"bem" + 0.007*"bar" + 0.006*"atendimento" + 0.006*"colorado" + '</t>
  </si>
  <si>
    <t xml:space="preserve">  '0.006*"carne" + 0.006*"excelente"'),</t>
  </si>
  <si>
    <t xml:space="preserve">  '0.020*"cerveja" + 0.012*"cervejas" + 0.008*"comida" + 0.008*"historia" + '</t>
  </si>
  <si>
    <t xml:space="preserve">  '0.008*"qualidade" + 0.007*"lugar" + 0.006*"tour" + 0.006*"loja" + '</t>
  </si>
  <si>
    <t xml:space="preserve">  '0.006*"atendimento" + 0.006*"boa_cerveja"')]</t>
  </si>
  <si>
    <t xml:space="preserve">  '0.016*"cerveja" + 0.012*"cervejas" + 0.008*"qualidade" + 0.006*"lugar" + '</t>
  </si>
  <si>
    <t xml:space="preserve">  '0.006*"atendimento" + 0.006*"historia" + 0.006*"bar" + 0.005*"chopp" + '</t>
  </si>
  <si>
    <t xml:space="preserve">  '0.005*"vale_pena" + 0.004*"comida"')]</t>
  </si>
  <si>
    <t xml:space="preserve">  '0.012*"nao" + 0.008*"bar" + 0.007*"bom" + 0.006*"bem" + 0.006*"atendimento" '</t>
  </si>
  <si>
    <t xml:space="preserve">  '+ 0.005*"chopp" + 0.005*"cerveja" + 0.005*"lugar" + 0.005*"comida" + '</t>
  </si>
  <si>
    <t xml:space="preserve">  '0.004*"restaurante"')]</t>
  </si>
  <si>
    <t xml:space="preserve">  '0.008*"cerveja" + 0.008*"bem" + 0.006*"nao" + 0.006*"atendimento" + '</t>
  </si>
  <si>
    <t xml:space="preserve">  '0.006*"comida" + 0.005*"lugar" + 0.005*"chopp" + 0.005*"restaurante" + '</t>
  </si>
  <si>
    <t xml:space="preserve">  '0.005*"visita" + 0.005*"bom"'),</t>
  </si>
  <si>
    <t xml:space="preserve">  '0.017*"nao" + 0.012*"bar" + 0.009*"bom" + 0.006*"so" + 0.006*"chopp" + '</t>
  </si>
  <si>
    <t xml:space="preserve">  '0.005*"sao" + 0.005*"pra" + 0.005*"tambem" + 0.005*"atendimento" + '</t>
  </si>
  <si>
    <t xml:space="preserve">  '0.005*"lugar"')]</t>
  </si>
  <si>
    <t>top</t>
  </si>
  <si>
    <t>bom</t>
  </si>
  <si>
    <t>lugar</t>
  </si>
  <si>
    <t>cervejas</t>
  </si>
  <si>
    <t>cerveja</t>
  </si>
  <si>
    <t>excelente</t>
  </si>
  <si>
    <t>tour</t>
  </si>
  <si>
    <t>recomendo</t>
  </si>
  <si>
    <t>boa</t>
  </si>
  <si>
    <t>melhor_bar</t>
  </si>
  <si>
    <t>x</t>
  </si>
  <si>
    <t>nao</t>
  </si>
  <si>
    <t>preco_justo</t>
  </si>
  <si>
    <t>felipe</t>
  </si>
  <si>
    <t>melhor</t>
  </si>
  <si>
    <t>barros</t>
  </si>
  <si>
    <t>luiz</t>
  </si>
  <si>
    <t>petisco_delicosos</t>
  </si>
  <si>
    <t>simpatia</t>
  </si>
  <si>
    <t>chopp_colorado</t>
  </si>
  <si>
    <t>atendimento</t>
  </si>
  <si>
    <t>sensasional</t>
  </si>
  <si>
    <t>ambiente</t>
  </si>
  <si>
    <t>qualidade</t>
  </si>
  <si>
    <t>historia</t>
  </si>
  <si>
    <t>bar</t>
  </si>
  <si>
    <t>chopp</t>
  </si>
  <si>
    <t>vale_pena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</si>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</sst>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J3" sqref="J3:N12"/>
    </sheetView>
  </sheetViews>
  <sheetFormatPr defaultRowHeight="15" x14ac:dyDescent="0.25"/>
  <cols>
    <col min="10" max="10" width="10.42578125" bestFit="1" customWidth="1"/>
  </cols>
  <sheetData>
    <row r="1" spans="2:14" x14ac:dyDescent="0.25">
      <c r="B1" t="s">
        <v>4</v>
      </c>
    </row>
    <row r="2" spans="2:14" x14ac:dyDescent="0.25">
      <c r="B2" t="s">
        <v>0</v>
      </c>
    </row>
    <row r="3" spans="2:14" x14ac:dyDescent="0.25">
      <c r="B3" t="s">
        <v>1</v>
      </c>
      <c r="J3" t="s">
        <v>49</v>
      </c>
      <c r="K3">
        <v>2.4E-2</v>
      </c>
      <c r="L3" s="1">
        <f>K3/$K$14</f>
        <v>0.14906832298136644</v>
      </c>
      <c r="M3" t="s">
        <v>59</v>
      </c>
      <c r="N3" s="1">
        <f>SUMIF(M3:M12,"x",L3:L12)</f>
        <v>0.54037267080745333</v>
      </c>
    </row>
    <row r="4" spans="2:14" x14ac:dyDescent="0.25">
      <c r="B4" t="s">
        <v>2</v>
      </c>
      <c r="J4" t="s">
        <v>50</v>
      </c>
      <c r="K4">
        <v>2.3E-2</v>
      </c>
      <c r="L4" s="1">
        <f t="shared" ref="L4:L12" si="0">K4/$K$14</f>
        <v>0.14285714285714282</v>
      </c>
      <c r="M4" t="s">
        <v>59</v>
      </c>
    </row>
    <row r="5" spans="2:14" x14ac:dyDescent="0.25">
      <c r="B5" t="s">
        <v>3</v>
      </c>
      <c r="J5" t="s">
        <v>51</v>
      </c>
      <c r="K5">
        <v>0.02</v>
      </c>
      <c r="L5" s="1">
        <f t="shared" si="0"/>
        <v>0.12422360248447203</v>
      </c>
    </row>
    <row r="6" spans="2:14" x14ac:dyDescent="0.25">
      <c r="J6" t="s">
        <v>52</v>
      </c>
      <c r="K6">
        <v>1.4999999999999999E-2</v>
      </c>
      <c r="L6" s="1">
        <f t="shared" si="0"/>
        <v>9.3167701863354019E-2</v>
      </c>
    </row>
    <row r="7" spans="2:14" x14ac:dyDescent="0.25">
      <c r="B7" t="s">
        <v>12</v>
      </c>
      <c r="J7" t="s">
        <v>53</v>
      </c>
      <c r="K7">
        <v>1.4E-2</v>
      </c>
      <c r="L7" s="1">
        <f t="shared" si="0"/>
        <v>8.6956521739130418E-2</v>
      </c>
    </row>
    <row r="8" spans="2:14" x14ac:dyDescent="0.25">
      <c r="B8" t="s">
        <v>0</v>
      </c>
      <c r="J8" t="s">
        <v>54</v>
      </c>
      <c r="K8">
        <v>1.4E-2</v>
      </c>
      <c r="L8" s="1">
        <f t="shared" si="0"/>
        <v>8.6956521739130418E-2</v>
      </c>
      <c r="M8" t="s">
        <v>59</v>
      </c>
    </row>
    <row r="9" spans="2:14" x14ac:dyDescent="0.25">
      <c r="B9" t="s">
        <v>5</v>
      </c>
      <c r="J9" t="s">
        <v>55</v>
      </c>
      <c r="K9">
        <v>1.2999999999999999E-2</v>
      </c>
      <c r="L9" s="1">
        <f t="shared" si="0"/>
        <v>8.0745341614906818E-2</v>
      </c>
    </row>
    <row r="10" spans="2:14" x14ac:dyDescent="0.25">
      <c r="B10" t="s">
        <v>6</v>
      </c>
      <c r="J10" t="s">
        <v>56</v>
      </c>
      <c r="K10">
        <v>1.2999999999999999E-2</v>
      </c>
      <c r="L10" s="1">
        <f t="shared" si="0"/>
        <v>8.0745341614906818E-2</v>
      </c>
      <c r="M10" t="s">
        <v>59</v>
      </c>
    </row>
    <row r="11" spans="2:14" x14ac:dyDescent="0.25">
      <c r="B11" t="s">
        <v>7</v>
      </c>
      <c r="J11" t="s">
        <v>57</v>
      </c>
      <c r="K11">
        <v>1.2999999999999999E-2</v>
      </c>
      <c r="L11" s="1">
        <f t="shared" si="0"/>
        <v>8.0745341614906818E-2</v>
      </c>
      <c r="M11" t="s">
        <v>59</v>
      </c>
    </row>
    <row r="12" spans="2:14" x14ac:dyDescent="0.25">
      <c r="B12" t="s">
        <v>8</v>
      </c>
      <c r="J12" t="s">
        <v>58</v>
      </c>
      <c r="K12">
        <v>1.2E-2</v>
      </c>
      <c r="L12" s="1">
        <f t="shared" si="0"/>
        <v>7.4534161490683218E-2</v>
      </c>
    </row>
    <row r="13" spans="2:14" x14ac:dyDescent="0.25">
      <c r="B13" t="s">
        <v>9</v>
      </c>
    </row>
    <row r="14" spans="2:14" x14ac:dyDescent="0.25">
      <c r="B14" t="s">
        <v>10</v>
      </c>
      <c r="K14">
        <f>SUM(K3:K12)</f>
        <v>0.16100000000000003</v>
      </c>
      <c r="L14" s="1"/>
    </row>
    <row r="15" spans="2:14" x14ac:dyDescent="0.25">
      <c r="B15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J3" sqref="J3:K11"/>
    </sheetView>
  </sheetViews>
  <sheetFormatPr defaultRowHeight="15" x14ac:dyDescent="0.25"/>
  <cols>
    <col min="10" max="10" width="16.85546875" bestFit="1" customWidth="1"/>
  </cols>
  <sheetData>
    <row r="1" spans="2:14" x14ac:dyDescent="0.25">
      <c r="B1" t="s">
        <v>4</v>
      </c>
    </row>
    <row r="2" spans="2:14" x14ac:dyDescent="0.25">
      <c r="B2" t="s">
        <v>0</v>
      </c>
    </row>
    <row r="3" spans="2:14" x14ac:dyDescent="0.25">
      <c r="B3" t="s">
        <v>13</v>
      </c>
      <c r="J3" t="s">
        <v>60</v>
      </c>
      <c r="K3">
        <v>0.02</v>
      </c>
      <c r="L3" s="1"/>
      <c r="M3" t="s">
        <v>59</v>
      </c>
      <c r="N3" s="1">
        <f>SUMIF(M3:M12,"x",L3:L12)</f>
        <v>0</v>
      </c>
    </row>
    <row r="4" spans="2:14" x14ac:dyDescent="0.25">
      <c r="B4" t="s">
        <v>14</v>
      </c>
      <c r="J4" t="s">
        <v>61</v>
      </c>
      <c r="K4">
        <v>1.9E-2</v>
      </c>
      <c r="L4" s="1"/>
      <c r="M4" t="s">
        <v>59</v>
      </c>
    </row>
    <row r="5" spans="2:14" x14ac:dyDescent="0.25">
      <c r="B5" t="s">
        <v>15</v>
      </c>
      <c r="J5" t="s">
        <v>62</v>
      </c>
      <c r="K5">
        <v>1.9E-2</v>
      </c>
      <c r="L5" s="1"/>
    </row>
    <row r="6" spans="2:14" x14ac:dyDescent="0.25">
      <c r="J6" t="s">
        <v>63</v>
      </c>
      <c r="K6">
        <v>1.9E-2</v>
      </c>
      <c r="L6" s="1"/>
    </row>
    <row r="7" spans="2:14" x14ac:dyDescent="0.25">
      <c r="B7" t="s">
        <v>12</v>
      </c>
      <c r="J7" t="s">
        <v>64</v>
      </c>
      <c r="L7" s="1"/>
    </row>
    <row r="8" spans="2:14" x14ac:dyDescent="0.25">
      <c r="B8" t="s">
        <v>0</v>
      </c>
      <c r="J8" t="s">
        <v>65</v>
      </c>
      <c r="L8" s="1"/>
      <c r="M8" t="s">
        <v>59</v>
      </c>
    </row>
    <row r="9" spans="2:14" x14ac:dyDescent="0.25">
      <c r="B9" t="s">
        <v>16</v>
      </c>
      <c r="J9" t="s">
        <v>66</v>
      </c>
      <c r="L9" s="1"/>
    </row>
    <row r="10" spans="2:14" x14ac:dyDescent="0.25">
      <c r="B10" t="s">
        <v>17</v>
      </c>
      <c r="J10" t="s">
        <v>67</v>
      </c>
      <c r="L10" s="1"/>
      <c r="M10" t="s">
        <v>59</v>
      </c>
    </row>
    <row r="11" spans="2:14" x14ac:dyDescent="0.25">
      <c r="B11" t="s">
        <v>18</v>
      </c>
      <c r="J11" t="s">
        <v>68</v>
      </c>
      <c r="L11" s="1"/>
      <c r="M11" t="s">
        <v>59</v>
      </c>
    </row>
    <row r="12" spans="2:14" x14ac:dyDescent="0.25">
      <c r="B12" t="s">
        <v>8</v>
      </c>
      <c r="L12" s="1"/>
    </row>
    <row r="13" spans="2:14" x14ac:dyDescent="0.25">
      <c r="B13" t="s">
        <v>19</v>
      </c>
    </row>
    <row r="14" spans="2:14" x14ac:dyDescent="0.25">
      <c r="B14" t="s">
        <v>20</v>
      </c>
    </row>
    <row r="15" spans="2:14" x14ac:dyDescent="0.25">
      <c r="B1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K9" sqref="K9"/>
    </sheetView>
  </sheetViews>
  <sheetFormatPr defaultRowHeight="15" x14ac:dyDescent="0.25"/>
  <cols>
    <col min="11" max="11" width="12.5703125" bestFit="1" customWidth="1"/>
    <col min="13" max="13" width="9.140625" style="2"/>
  </cols>
  <sheetData>
    <row r="1" spans="2:13" x14ac:dyDescent="0.25">
      <c r="B1" t="s">
        <v>4</v>
      </c>
    </row>
    <row r="2" spans="2:13" x14ac:dyDescent="0.25">
      <c r="B2" t="s">
        <v>0</v>
      </c>
    </row>
    <row r="3" spans="2:13" x14ac:dyDescent="0.25">
      <c r="B3" t="s">
        <v>22</v>
      </c>
      <c r="K3" t="s">
        <v>54</v>
      </c>
      <c r="L3">
        <v>1.2E-2</v>
      </c>
      <c r="M3" s="2">
        <f>L3/$K$14</f>
        <v>0.13698630136986303</v>
      </c>
    </row>
    <row r="4" spans="2:13" x14ac:dyDescent="0.25">
      <c r="B4" t="s">
        <v>23</v>
      </c>
      <c r="K4" t="s">
        <v>69</v>
      </c>
      <c r="L4">
        <v>1.0999999999999999E-2</v>
      </c>
      <c r="M4" s="2">
        <f t="shared" ref="M4:M12" si="0">L4/$K$14</f>
        <v>0.12557077625570776</v>
      </c>
    </row>
    <row r="5" spans="2:13" x14ac:dyDescent="0.25">
      <c r="B5" t="s">
        <v>24</v>
      </c>
      <c r="K5" t="s">
        <v>50</v>
      </c>
      <c r="L5">
        <v>1.0999999999999999E-2</v>
      </c>
      <c r="M5" s="2">
        <f t="shared" si="0"/>
        <v>0.12557077625570776</v>
      </c>
    </row>
    <row r="6" spans="2:13" x14ac:dyDescent="0.25">
      <c r="K6" t="s">
        <v>56</v>
      </c>
      <c r="L6">
        <v>0.01</v>
      </c>
      <c r="M6" s="2">
        <f t="shared" si="0"/>
        <v>0.11415525114155252</v>
      </c>
    </row>
    <row r="7" spans="2:13" x14ac:dyDescent="0.25">
      <c r="B7" t="s">
        <v>12</v>
      </c>
      <c r="K7" t="s">
        <v>53</v>
      </c>
      <c r="L7">
        <v>0.01</v>
      </c>
      <c r="M7" s="2">
        <f t="shared" si="0"/>
        <v>0.11415525114155252</v>
      </c>
    </row>
    <row r="8" spans="2:13" x14ac:dyDescent="0.25">
      <c r="B8" t="s">
        <v>0</v>
      </c>
      <c r="K8" t="s">
        <v>51</v>
      </c>
      <c r="L8">
        <v>8.9999999999999993E-3</v>
      </c>
      <c r="M8" s="2">
        <f t="shared" si="0"/>
        <v>0.10273972602739725</v>
      </c>
    </row>
    <row r="9" spans="2:13" x14ac:dyDescent="0.25">
      <c r="B9" t="s">
        <v>25</v>
      </c>
      <c r="K9" t="s">
        <v>49</v>
      </c>
      <c r="L9">
        <v>8.9999999999999993E-3</v>
      </c>
      <c r="M9" s="2">
        <f t="shared" si="0"/>
        <v>0.10273972602739725</v>
      </c>
    </row>
    <row r="10" spans="2:13" x14ac:dyDescent="0.25">
      <c r="B10" t="s">
        <v>26</v>
      </c>
      <c r="K10" t="s">
        <v>70</v>
      </c>
      <c r="L10">
        <v>8.0000000000000002E-3</v>
      </c>
      <c r="M10" s="2">
        <f t="shared" si="0"/>
        <v>9.1324200913242018E-2</v>
      </c>
    </row>
    <row r="11" spans="2:13" x14ac:dyDescent="0.25">
      <c r="B11" t="s">
        <v>27</v>
      </c>
      <c r="K11" t="s">
        <v>71</v>
      </c>
      <c r="L11">
        <v>7.0000000000000001E-3</v>
      </c>
      <c r="M11" s="2">
        <f t="shared" si="0"/>
        <v>7.9908675799086767E-2</v>
      </c>
    </row>
    <row r="12" spans="2:13" x14ac:dyDescent="0.25">
      <c r="B12" t="s">
        <v>8</v>
      </c>
      <c r="K12" t="s">
        <v>52</v>
      </c>
      <c r="L12">
        <v>5.9999999999999995E-4</v>
      </c>
      <c r="M12" s="2">
        <f t="shared" si="0"/>
        <v>6.8493150684931503E-3</v>
      </c>
    </row>
    <row r="13" spans="2:13" x14ac:dyDescent="0.25">
      <c r="B13" t="s">
        <v>28</v>
      </c>
    </row>
    <row r="14" spans="2:13" x14ac:dyDescent="0.25">
      <c r="B14" t="s">
        <v>29</v>
      </c>
      <c r="K14">
        <f>SUM(L3:L12)</f>
        <v>8.7599999999999997E-2</v>
      </c>
      <c r="M14" s="2">
        <f>SUM(M3,M5,M9,M10)</f>
        <v>0.45662100456621002</v>
      </c>
    </row>
    <row r="15" spans="2:13" x14ac:dyDescent="0.25">
      <c r="B1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tabSelected="1" workbookViewId="0">
      <selection activeCell="H17" sqref="H17"/>
    </sheetView>
  </sheetViews>
  <sheetFormatPr defaultRowHeight="15" x14ac:dyDescent="0.25"/>
  <cols>
    <col min="10" max="10" width="12.5703125" bestFit="1" customWidth="1"/>
    <col min="12" max="12" width="9.140625" style="2"/>
  </cols>
  <sheetData>
    <row r="1" spans="2:13" x14ac:dyDescent="0.25">
      <c r="B1" t="s">
        <v>4</v>
      </c>
    </row>
    <row r="2" spans="2:13" x14ac:dyDescent="0.25">
      <c r="B2" t="s">
        <v>0</v>
      </c>
    </row>
    <row r="3" spans="2:13" x14ac:dyDescent="0.25">
      <c r="B3" t="s">
        <v>37</v>
      </c>
      <c r="J3" t="s">
        <v>53</v>
      </c>
      <c r="K3">
        <v>1.6E-2</v>
      </c>
      <c r="L3" s="2">
        <f>K3/$J$14</f>
        <v>0.21917808219178081</v>
      </c>
    </row>
    <row r="4" spans="2:13" x14ac:dyDescent="0.25">
      <c r="B4" t="s">
        <v>38</v>
      </c>
      <c r="J4" t="s">
        <v>52</v>
      </c>
      <c r="K4">
        <v>1.2E-2</v>
      </c>
      <c r="L4" s="2">
        <f t="shared" ref="L4:L12" si="0">K4/$J$14</f>
        <v>0.16438356164383561</v>
      </c>
    </row>
    <row r="5" spans="2:13" x14ac:dyDescent="0.25">
      <c r="B5" t="s">
        <v>39</v>
      </c>
      <c r="J5" t="s">
        <v>72</v>
      </c>
      <c r="K5">
        <v>8.0000000000000002E-3</v>
      </c>
      <c r="L5" s="2">
        <f t="shared" si="0"/>
        <v>0.1095890410958904</v>
      </c>
    </row>
    <row r="6" spans="2:13" x14ac:dyDescent="0.25">
      <c r="J6" t="s">
        <v>51</v>
      </c>
      <c r="K6">
        <v>6.0000000000000001E-3</v>
      </c>
      <c r="L6" s="2">
        <f t="shared" si="0"/>
        <v>8.2191780821917804E-2</v>
      </c>
    </row>
    <row r="7" spans="2:13" x14ac:dyDescent="0.25">
      <c r="B7" t="s">
        <v>12</v>
      </c>
      <c r="J7" t="s">
        <v>69</v>
      </c>
      <c r="K7">
        <v>6.0000000000000001E-3</v>
      </c>
      <c r="L7" s="2">
        <f t="shared" si="0"/>
        <v>8.2191780821917804E-2</v>
      </c>
    </row>
    <row r="8" spans="2:13" x14ac:dyDescent="0.25">
      <c r="B8" t="s">
        <v>0</v>
      </c>
      <c r="J8" t="s">
        <v>73</v>
      </c>
      <c r="K8">
        <v>6.0000000000000001E-3</v>
      </c>
      <c r="L8" s="2">
        <f t="shared" si="0"/>
        <v>8.2191780821917804E-2</v>
      </c>
    </row>
    <row r="9" spans="2:13" x14ac:dyDescent="0.25">
      <c r="B9" t="s">
        <v>31</v>
      </c>
      <c r="J9" t="s">
        <v>74</v>
      </c>
      <c r="K9">
        <v>5.0000000000000001E-3</v>
      </c>
      <c r="L9" s="2">
        <f t="shared" si="0"/>
        <v>6.8493150684931503E-2</v>
      </c>
    </row>
    <row r="10" spans="2:13" x14ac:dyDescent="0.25">
      <c r="B10" t="s">
        <v>32</v>
      </c>
      <c r="J10" t="s">
        <v>75</v>
      </c>
      <c r="K10">
        <v>5.0000000000000001E-3</v>
      </c>
      <c r="L10" s="2">
        <f t="shared" si="0"/>
        <v>6.8493150684931503E-2</v>
      </c>
    </row>
    <row r="11" spans="2:13" x14ac:dyDescent="0.25">
      <c r="B11" t="s">
        <v>33</v>
      </c>
      <c r="J11" t="s">
        <v>76</v>
      </c>
      <c r="K11">
        <v>5.0000000000000001E-3</v>
      </c>
      <c r="L11" s="2">
        <f t="shared" si="0"/>
        <v>6.8493150684931503E-2</v>
      </c>
    </row>
    <row r="12" spans="2:13" x14ac:dyDescent="0.25">
      <c r="B12" t="s">
        <v>8</v>
      </c>
      <c r="J12" t="s">
        <v>77</v>
      </c>
      <c r="K12">
        <v>4.0000000000000001E-3</v>
      </c>
      <c r="L12" s="2">
        <f t="shared" si="0"/>
        <v>5.4794520547945202E-2</v>
      </c>
    </row>
    <row r="13" spans="2:13" x14ac:dyDescent="0.25">
      <c r="B13" t="s">
        <v>34</v>
      </c>
    </row>
    <row r="14" spans="2:13" x14ac:dyDescent="0.25">
      <c r="B14" t="s">
        <v>35</v>
      </c>
      <c r="J14">
        <f>SUM(K3:K12)</f>
        <v>7.3000000000000009E-2</v>
      </c>
      <c r="L14" s="2" t="s">
        <v>53</v>
      </c>
      <c r="M14" s="2">
        <f>SUM(L3,L4,L10)</f>
        <v>0.45205479452054792</v>
      </c>
    </row>
    <row r="15" spans="2:13" x14ac:dyDescent="0.25">
      <c r="B1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workbookViewId="0">
      <selection activeCell="F16" sqref="F16"/>
    </sheetView>
  </sheetViews>
  <sheetFormatPr defaultRowHeight="15" x14ac:dyDescent="0.25"/>
  <sheetData>
    <row r="1" spans="2:2" x14ac:dyDescent="0.25">
      <c r="B1" t="s">
        <v>4</v>
      </c>
    </row>
    <row r="2" spans="2:2" x14ac:dyDescent="0.25">
      <c r="B2" t="s">
        <v>0</v>
      </c>
    </row>
    <row r="3" spans="2:2" x14ac:dyDescent="0.25">
      <c r="B3" t="s">
        <v>40</v>
      </c>
    </row>
    <row r="4" spans="2:2" x14ac:dyDescent="0.25">
      <c r="B4" t="s">
        <v>41</v>
      </c>
    </row>
    <row r="5" spans="2:2" x14ac:dyDescent="0.25">
      <c r="B5" t="s">
        <v>42</v>
      </c>
    </row>
    <row r="7" spans="2:2" x14ac:dyDescent="0.25">
      <c r="B7" t="s">
        <v>12</v>
      </c>
    </row>
    <row r="8" spans="2:2" x14ac:dyDescent="0.25">
      <c r="B8" t="s">
        <v>0</v>
      </c>
    </row>
    <row r="9" spans="2:2" x14ac:dyDescent="0.25">
      <c r="B9" t="s">
        <v>43</v>
      </c>
    </row>
    <row r="10" spans="2:2" x14ac:dyDescent="0.25">
      <c r="B10" t="s">
        <v>44</v>
      </c>
    </row>
    <row r="11" spans="2:2" x14ac:dyDescent="0.25">
      <c r="B11" t="s">
        <v>45</v>
      </c>
    </row>
    <row r="12" spans="2:2" x14ac:dyDescent="0.25">
      <c r="B12" t="s">
        <v>8</v>
      </c>
    </row>
    <row r="13" spans="2:2" x14ac:dyDescent="0.25">
      <c r="B13" t="s">
        <v>46</v>
      </c>
    </row>
    <row r="14" spans="2:2" x14ac:dyDescent="0.25">
      <c r="B14" t="s">
        <v>47</v>
      </c>
    </row>
    <row r="15" spans="2:2" x14ac:dyDescent="0.25">
      <c r="B1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cluster_0</vt:lpstr>
      <vt:lpstr>cluster_1</vt:lpstr>
      <vt:lpstr>cluster_2</vt:lpstr>
      <vt:lpstr>cluster_3</vt:lpstr>
      <vt:lpstr>cluster_4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</dc:creator>
  <cp:lastModifiedBy>Eric</cp:lastModifiedBy>
  <dcterms:created xsi:type="dcterms:W3CDTF">2020-09-14T13:09:42Z</dcterms:created>
  <dcterms:modified xsi:type="dcterms:W3CDTF">2020-09-15T22:23:16Z</dcterms:modified>
</cp:coreProperties>
</file>