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xr:revisionPtr revIDLastSave="0" documentId="13_ncr:1_{692A63D1-147E-424C-AAE3-7D39A0A1F569}" xr6:coauthVersionLast="45" xr6:coauthVersionMax="45" xr10:uidLastSave="{00000000-0000-0000-0000-000000000000}"/>
  <bookViews>
    <workbookView xWindow="20370" yWindow="-2070" windowWidth="24240" windowHeight="13140" firstSheet="9" activeTab="16" xr2:uid="{00000000-000D-0000-FFFF-FFFF00000000}"/>
  </bookViews>
  <sheets>
    <sheet name="Pensum" sheetId="1" r:id="rId1"/>
    <sheet name="MICROSERVICES" sheetId="6" r:id="rId2"/>
    <sheet name="Competencies" sheetId="3" r:id="rId3"/>
    <sheet name="Enrollment" sheetId="4" r:id="rId4"/>
    <sheet name="Ref" sheetId="2" r:id="rId5"/>
    <sheet name="company" sheetId="18" r:id="rId6"/>
    <sheet name="subsystem" sheetId="15" r:id="rId7"/>
    <sheet name="Level" sheetId="13" r:id="rId8"/>
    <sheet name="grade_group" sheetId="14" r:id="rId9"/>
    <sheet name="Grade" sheetId="11" r:id="rId10"/>
    <sheet name="Degree" sheetId="12" r:id="rId11"/>
    <sheet name="Grade_degree" sheetId="10" r:id="rId12"/>
    <sheet name="Course" sheetId="9" r:id="rId13"/>
    <sheet name="content_section" sheetId="16" r:id="rId14"/>
    <sheet name="content" sheetId="17" r:id="rId15"/>
    <sheet name="question" sheetId="8" r:id="rId16"/>
    <sheet name="question_answer" sheetId="20" r:id="rId17"/>
    <sheet name="users" sheetId="19" r:id="rId18"/>
    <sheet name="Sheet1" sheetId="21" r:id="rId19"/>
  </sheets>
  <definedNames>
    <definedName name="_xlnm._FilterDatabase" localSheetId="15" hidden="1">question!$A$1:$O$172</definedName>
    <definedName name="_xlnm._FilterDatabase" localSheetId="16" hidden="1">question_answer!$B$1:$R$620</definedName>
  </definedNames>
  <calcPr calcId="19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89" i="20" l="1"/>
  <c r="M288" i="20"/>
  <c r="M287" i="20"/>
  <c r="M286" i="20"/>
  <c r="M285" i="20"/>
  <c r="M284" i="20"/>
  <c r="M283" i="20"/>
  <c r="M282" i="20"/>
  <c r="M281" i="20"/>
  <c r="M280" i="20"/>
  <c r="M279" i="20"/>
  <c r="M278" i="20"/>
  <c r="M277" i="20"/>
  <c r="M276" i="20"/>
  <c r="M275" i="20"/>
  <c r="M274" i="20"/>
  <c r="M273" i="20"/>
  <c r="M272" i="20"/>
  <c r="M271" i="20"/>
  <c r="M270" i="20"/>
  <c r="M269" i="20"/>
  <c r="M268" i="20"/>
  <c r="M267" i="20"/>
  <c r="M266" i="20"/>
  <c r="M265" i="20"/>
  <c r="M264" i="20"/>
  <c r="M263" i="20"/>
  <c r="M262" i="20"/>
  <c r="M261" i="20"/>
  <c r="M260" i="20"/>
  <c r="M259" i="20"/>
  <c r="M258" i="20"/>
  <c r="M257" i="20"/>
  <c r="M256" i="20"/>
  <c r="M255" i="20"/>
  <c r="M254" i="20"/>
  <c r="M253" i="20"/>
  <c r="M252" i="20"/>
  <c r="M251" i="20"/>
  <c r="M250" i="20"/>
  <c r="M249" i="20"/>
  <c r="M248" i="20"/>
  <c r="M247" i="20"/>
  <c r="M246" i="20"/>
  <c r="M245" i="20"/>
  <c r="M244" i="20"/>
  <c r="M243" i="20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L289" i="20"/>
  <c r="K289" i="20"/>
  <c r="J289" i="20"/>
  <c r="I289" i="20"/>
  <c r="L288" i="20"/>
  <c r="K288" i="20"/>
  <c r="J288" i="20"/>
  <c r="I288" i="20"/>
  <c r="L287" i="20"/>
  <c r="K287" i="20"/>
  <c r="J287" i="20"/>
  <c r="I287" i="20"/>
  <c r="L286" i="20"/>
  <c r="K286" i="20"/>
  <c r="J286" i="20"/>
  <c r="I286" i="20"/>
  <c r="L285" i="20"/>
  <c r="K285" i="20"/>
  <c r="J285" i="20"/>
  <c r="I285" i="20"/>
  <c r="L284" i="20"/>
  <c r="K284" i="20"/>
  <c r="J284" i="20"/>
  <c r="I284" i="20"/>
  <c r="L283" i="20"/>
  <c r="K283" i="20"/>
  <c r="J283" i="20"/>
  <c r="I283" i="20"/>
  <c r="L282" i="20"/>
  <c r="K282" i="20"/>
  <c r="J282" i="20"/>
  <c r="I282" i="20"/>
  <c r="L281" i="20"/>
  <c r="K281" i="20"/>
  <c r="J281" i="20"/>
  <c r="I281" i="20"/>
  <c r="L280" i="20"/>
  <c r="K280" i="20"/>
  <c r="J280" i="20"/>
  <c r="I280" i="20"/>
  <c r="L279" i="20"/>
  <c r="K279" i="20"/>
  <c r="J279" i="20"/>
  <c r="I279" i="20"/>
  <c r="L278" i="20"/>
  <c r="K278" i="20"/>
  <c r="J278" i="20"/>
  <c r="I278" i="20"/>
  <c r="L277" i="20"/>
  <c r="K277" i="20"/>
  <c r="J277" i="20"/>
  <c r="I277" i="20"/>
  <c r="L276" i="20"/>
  <c r="K276" i="20"/>
  <c r="J276" i="20"/>
  <c r="I276" i="20"/>
  <c r="L275" i="20"/>
  <c r="K275" i="20"/>
  <c r="J275" i="20"/>
  <c r="I275" i="20"/>
  <c r="L274" i="20"/>
  <c r="K274" i="20"/>
  <c r="J274" i="20"/>
  <c r="I274" i="20"/>
  <c r="L273" i="20"/>
  <c r="K273" i="20"/>
  <c r="J273" i="20"/>
  <c r="I273" i="20"/>
  <c r="L272" i="20"/>
  <c r="K272" i="20"/>
  <c r="J272" i="20"/>
  <c r="I272" i="20"/>
  <c r="L271" i="20"/>
  <c r="K271" i="20"/>
  <c r="J271" i="20"/>
  <c r="I271" i="20"/>
  <c r="L270" i="20"/>
  <c r="K270" i="20"/>
  <c r="J270" i="20"/>
  <c r="I270" i="20"/>
  <c r="L269" i="20"/>
  <c r="K269" i="20"/>
  <c r="J269" i="20"/>
  <c r="I269" i="20"/>
  <c r="L268" i="20"/>
  <c r="K268" i="20"/>
  <c r="J268" i="20"/>
  <c r="I268" i="20"/>
  <c r="L267" i="20"/>
  <c r="K267" i="20"/>
  <c r="J267" i="20"/>
  <c r="I267" i="20"/>
  <c r="L266" i="20"/>
  <c r="K266" i="20"/>
  <c r="J266" i="20"/>
  <c r="I266" i="20"/>
  <c r="L265" i="20"/>
  <c r="K265" i="20"/>
  <c r="J265" i="20"/>
  <c r="I265" i="20"/>
  <c r="L264" i="20"/>
  <c r="K264" i="20"/>
  <c r="J264" i="20"/>
  <c r="I264" i="20"/>
  <c r="L263" i="20"/>
  <c r="K263" i="20"/>
  <c r="J263" i="20"/>
  <c r="I263" i="20"/>
  <c r="L262" i="20"/>
  <c r="K262" i="20"/>
  <c r="J262" i="20"/>
  <c r="I262" i="20"/>
  <c r="L261" i="20"/>
  <c r="K261" i="20"/>
  <c r="J261" i="20"/>
  <c r="I261" i="20"/>
  <c r="L260" i="20"/>
  <c r="K260" i="20"/>
  <c r="J260" i="20"/>
  <c r="I260" i="20"/>
  <c r="L259" i="20"/>
  <c r="K259" i="20"/>
  <c r="J259" i="20"/>
  <c r="I259" i="20"/>
  <c r="L258" i="20"/>
  <c r="K258" i="20"/>
  <c r="J258" i="20"/>
  <c r="I258" i="20"/>
  <c r="L257" i="20"/>
  <c r="K257" i="20"/>
  <c r="J257" i="20"/>
  <c r="I257" i="20"/>
  <c r="L256" i="20"/>
  <c r="K256" i="20"/>
  <c r="J256" i="20"/>
  <c r="I256" i="20"/>
  <c r="L255" i="20"/>
  <c r="K255" i="20"/>
  <c r="J255" i="20"/>
  <c r="I255" i="20"/>
  <c r="L254" i="20"/>
  <c r="K254" i="20"/>
  <c r="J254" i="20"/>
  <c r="I254" i="20"/>
  <c r="L253" i="20"/>
  <c r="K253" i="20"/>
  <c r="J253" i="20"/>
  <c r="I253" i="20"/>
  <c r="L252" i="20"/>
  <c r="K252" i="20"/>
  <c r="J252" i="20"/>
  <c r="I252" i="20"/>
  <c r="L251" i="20"/>
  <c r="K251" i="20"/>
  <c r="J251" i="20"/>
  <c r="I251" i="20"/>
  <c r="L250" i="20"/>
  <c r="K250" i="20"/>
  <c r="J250" i="20"/>
  <c r="I250" i="20"/>
  <c r="L249" i="20"/>
  <c r="K249" i="20"/>
  <c r="J249" i="20"/>
  <c r="I249" i="20"/>
  <c r="L248" i="20"/>
  <c r="K248" i="20"/>
  <c r="J248" i="20"/>
  <c r="I248" i="20"/>
  <c r="L247" i="20"/>
  <c r="K247" i="20"/>
  <c r="J247" i="20"/>
  <c r="I247" i="20"/>
  <c r="L246" i="20"/>
  <c r="K246" i="20"/>
  <c r="J246" i="20"/>
  <c r="I246" i="20"/>
  <c r="L245" i="20"/>
  <c r="K245" i="20"/>
  <c r="J245" i="20"/>
  <c r="I245" i="20"/>
  <c r="L244" i="20"/>
  <c r="K244" i="20"/>
  <c r="J244" i="20"/>
  <c r="I244" i="20"/>
  <c r="L243" i="20"/>
  <c r="K243" i="20"/>
  <c r="J243" i="20"/>
  <c r="I243" i="20"/>
  <c r="L242" i="20"/>
  <c r="K242" i="20"/>
  <c r="J242" i="20"/>
  <c r="I242" i="20"/>
  <c r="L241" i="20"/>
  <c r="K241" i="20"/>
  <c r="J241" i="20"/>
  <c r="I241" i="20"/>
  <c r="L240" i="20"/>
  <c r="K240" i="20"/>
  <c r="J240" i="20"/>
  <c r="I240" i="20"/>
  <c r="L239" i="20"/>
  <c r="K239" i="20"/>
  <c r="J239" i="20"/>
  <c r="I239" i="20"/>
  <c r="L238" i="20"/>
  <c r="K238" i="20"/>
  <c r="J238" i="20"/>
  <c r="I238" i="20"/>
  <c r="L237" i="20"/>
  <c r="K237" i="20"/>
  <c r="J237" i="20"/>
  <c r="I237" i="20"/>
  <c r="L236" i="20"/>
  <c r="K236" i="20"/>
  <c r="J236" i="20"/>
  <c r="I236" i="20"/>
  <c r="L235" i="20"/>
  <c r="K235" i="20"/>
  <c r="J235" i="20"/>
  <c r="I235" i="20"/>
  <c r="L234" i="20"/>
  <c r="K234" i="20"/>
  <c r="J234" i="20"/>
  <c r="I234" i="20"/>
  <c r="L233" i="20"/>
  <c r="K233" i="20"/>
  <c r="J233" i="20"/>
  <c r="I233" i="20"/>
  <c r="L232" i="20"/>
  <c r="K232" i="20"/>
  <c r="J232" i="20"/>
  <c r="I232" i="20"/>
  <c r="L231" i="20"/>
  <c r="K231" i="20"/>
  <c r="J231" i="20"/>
  <c r="I231" i="20"/>
  <c r="L230" i="20"/>
  <c r="K230" i="20"/>
  <c r="J230" i="20"/>
  <c r="I230" i="20"/>
  <c r="L229" i="20"/>
  <c r="K229" i="20"/>
  <c r="J229" i="20"/>
  <c r="I229" i="20"/>
  <c r="L228" i="20"/>
  <c r="K228" i="20"/>
  <c r="J228" i="20"/>
  <c r="I228" i="20"/>
  <c r="L227" i="20"/>
  <c r="K227" i="20"/>
  <c r="J227" i="20"/>
  <c r="I227" i="20"/>
  <c r="L226" i="20"/>
  <c r="K226" i="20"/>
  <c r="J226" i="20"/>
  <c r="I226" i="20"/>
  <c r="L225" i="20"/>
  <c r="K225" i="20"/>
  <c r="J225" i="20"/>
  <c r="I225" i="20"/>
  <c r="L224" i="20"/>
  <c r="K224" i="20"/>
  <c r="J224" i="20"/>
  <c r="I224" i="20"/>
  <c r="L223" i="20"/>
  <c r="K223" i="20"/>
  <c r="J223" i="20"/>
  <c r="I223" i="20"/>
  <c r="L222" i="20"/>
  <c r="K222" i="20"/>
  <c r="J222" i="20"/>
  <c r="I222" i="20"/>
  <c r="L221" i="20"/>
  <c r="K221" i="20"/>
  <c r="J221" i="20"/>
  <c r="I221" i="20"/>
  <c r="L220" i="20"/>
  <c r="K220" i="20"/>
  <c r="J220" i="20"/>
  <c r="I220" i="20"/>
  <c r="L219" i="20"/>
  <c r="K219" i="20"/>
  <c r="J219" i="20"/>
  <c r="I219" i="20"/>
  <c r="L218" i="20"/>
  <c r="K218" i="20"/>
  <c r="J218" i="20"/>
  <c r="I218" i="20"/>
  <c r="L217" i="20"/>
  <c r="K217" i="20"/>
  <c r="J217" i="20"/>
  <c r="I217" i="20"/>
  <c r="L216" i="20"/>
  <c r="K216" i="20"/>
  <c r="J216" i="20"/>
  <c r="I216" i="20"/>
  <c r="L215" i="20"/>
  <c r="K215" i="20"/>
  <c r="J215" i="20"/>
  <c r="I215" i="20"/>
  <c r="L214" i="20"/>
  <c r="K214" i="20"/>
  <c r="J214" i="20"/>
  <c r="I214" i="20"/>
  <c r="L213" i="20"/>
  <c r="K213" i="20"/>
  <c r="J213" i="20"/>
  <c r="I213" i="20"/>
  <c r="L212" i="20"/>
  <c r="K212" i="20"/>
  <c r="J212" i="20"/>
  <c r="I212" i="20"/>
  <c r="L211" i="20"/>
  <c r="K211" i="20"/>
  <c r="J211" i="20"/>
  <c r="I211" i="20"/>
  <c r="L210" i="20"/>
  <c r="K210" i="20"/>
  <c r="J210" i="20"/>
  <c r="I210" i="20"/>
  <c r="H270" i="20"/>
  <c r="H271" i="20" s="1"/>
  <c r="H272" i="20" s="1"/>
  <c r="H273" i="20" s="1"/>
  <c r="H242" i="20"/>
  <c r="H243" i="20" s="1"/>
  <c r="H244" i="20" s="1"/>
  <c r="H245" i="20" s="1"/>
  <c r="H226" i="20"/>
  <c r="H227" i="20" s="1"/>
  <c r="H228" i="20" s="1"/>
  <c r="H229" i="20" s="1"/>
  <c r="H230" i="20"/>
  <c r="H234" i="20" s="1"/>
  <c r="H218" i="20"/>
  <c r="H222" i="20"/>
  <c r="H223" i="20" s="1"/>
  <c r="H224" i="20" s="1"/>
  <c r="H225" i="20" s="1"/>
  <c r="H219" i="20"/>
  <c r="H220" i="20" s="1"/>
  <c r="H221" i="20" s="1"/>
  <c r="H216" i="20"/>
  <c r="H217" i="20" s="1"/>
  <c r="H215" i="20"/>
  <c r="H214" i="20"/>
  <c r="H213" i="20"/>
  <c r="H212" i="20"/>
  <c r="H211" i="20"/>
  <c r="A211" i="20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10" i="20"/>
  <c r="H274" i="20" l="1"/>
  <c r="H246" i="20"/>
  <c r="H238" i="20"/>
  <c r="H239" i="20" s="1"/>
  <c r="H240" i="20" s="1"/>
  <c r="H241" i="20" s="1"/>
  <c r="H235" i="20"/>
  <c r="H236" i="20" s="1"/>
  <c r="H237" i="20" s="1"/>
  <c r="H231" i="20"/>
  <c r="H232" i="20" s="1"/>
  <c r="H233" i="20" s="1"/>
  <c r="H275" i="20" l="1"/>
  <c r="H276" i="20" s="1"/>
  <c r="H277" i="20" s="1"/>
  <c r="H278" i="20"/>
  <c r="H247" i="20"/>
  <c r="H248" i="20" s="1"/>
  <c r="H249" i="20" s="1"/>
  <c r="H250" i="20"/>
  <c r="H279" i="20" l="1"/>
  <c r="H280" i="20" s="1"/>
  <c r="H281" i="20" s="1"/>
  <c r="H282" i="20"/>
  <c r="H251" i="20"/>
  <c r="H252" i="20" s="1"/>
  <c r="H253" i="20" s="1"/>
  <c r="H254" i="20"/>
  <c r="H283" i="20" l="1"/>
  <c r="H284" i="20" s="1"/>
  <c r="H285" i="20" s="1"/>
  <c r="H286" i="20"/>
  <c r="H287" i="20" s="1"/>
  <c r="H288" i="20" s="1"/>
  <c r="H289" i="20" s="1"/>
  <c r="H255" i="20"/>
  <c r="H256" i="20" s="1"/>
  <c r="H257" i="20" s="1"/>
  <c r="H258" i="20"/>
  <c r="H259" i="20" l="1"/>
  <c r="H260" i="20" s="1"/>
  <c r="H261" i="20" s="1"/>
  <c r="H262" i="20"/>
  <c r="H263" i="20" l="1"/>
  <c r="H264" i="20" s="1"/>
  <c r="H265" i="20" s="1"/>
  <c r="H266" i="20"/>
  <c r="H267" i="20" s="1"/>
  <c r="H268" i="20" s="1"/>
  <c r="H269" i="20" s="1"/>
  <c r="M76" i="8" l="1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57" i="8"/>
  <c r="L58" i="8"/>
  <c r="L59" i="8"/>
  <c r="L60" i="8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A58" i="8"/>
  <c r="A59" i="8"/>
  <c r="A60" i="8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57" i="8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J19" i="17"/>
  <c r="I19" i="17"/>
  <c r="H19" i="17"/>
  <c r="J18" i="17"/>
  <c r="I18" i="17"/>
  <c r="H18" i="17"/>
  <c r="J17" i="17"/>
  <c r="I17" i="17"/>
  <c r="H17" i="17"/>
  <c r="J16" i="17"/>
  <c r="I16" i="17"/>
  <c r="H16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M31" i="16" l="1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K31" i="16"/>
  <c r="J31" i="16"/>
  <c r="I31" i="16"/>
  <c r="H31" i="16"/>
  <c r="L30" i="16"/>
  <c r="L31" i="16" s="1"/>
  <c r="K30" i="16"/>
  <c r="J30" i="16"/>
  <c r="I30" i="16"/>
  <c r="H30" i="16"/>
  <c r="L29" i="16"/>
  <c r="K29" i="16"/>
  <c r="J29" i="16"/>
  <c r="I29" i="16"/>
  <c r="H29" i="16"/>
  <c r="L28" i="16"/>
  <c r="K28" i="16"/>
  <c r="J28" i="16"/>
  <c r="I28" i="16"/>
  <c r="H28" i="16"/>
  <c r="L16" i="9"/>
  <c r="J16" i="9"/>
  <c r="I16" i="9"/>
  <c r="H16" i="9"/>
  <c r="L15" i="9"/>
  <c r="J15" i="9"/>
  <c r="I15" i="9"/>
  <c r="H15" i="9"/>
  <c r="L14" i="9"/>
  <c r="J14" i="9"/>
  <c r="I14" i="9"/>
  <c r="H14" i="9"/>
  <c r="L13" i="9"/>
  <c r="J13" i="9"/>
  <c r="I13" i="9"/>
  <c r="H13" i="9"/>
  <c r="L12" i="9"/>
  <c r="J12" i="9"/>
  <c r="I12" i="9"/>
  <c r="H12" i="9"/>
  <c r="L11" i="9"/>
  <c r="J11" i="9"/>
  <c r="I11" i="9"/>
  <c r="H11" i="9"/>
  <c r="L10" i="9"/>
  <c r="J10" i="9"/>
  <c r="I10" i="9"/>
  <c r="H10" i="9"/>
  <c r="L9" i="9"/>
  <c r="J9" i="9"/>
  <c r="I9" i="9"/>
  <c r="H9" i="9"/>
  <c r="L8" i="9"/>
  <c r="J8" i="9"/>
  <c r="I8" i="9"/>
  <c r="H8" i="9"/>
  <c r="L7" i="9"/>
  <c r="L6" i="9"/>
  <c r="L5" i="9"/>
  <c r="L4" i="9"/>
  <c r="L3" i="9"/>
  <c r="H54" i="20" l="1"/>
  <c r="H51" i="20"/>
  <c r="L16" i="16"/>
  <c r="H58" i="20" l="1"/>
  <c r="L17" i="16"/>
  <c r="H55" i="20"/>
  <c r="H62" i="20"/>
  <c r="H52" i="20"/>
  <c r="H59" i="20"/>
  <c r="H56" i="20" l="1"/>
  <c r="L18" i="16"/>
  <c r="H53" i="20"/>
  <c r="H66" i="20"/>
  <c r="H63" i="20"/>
  <c r="H60" i="20"/>
  <c r="A3" i="17"/>
  <c r="O50" i="17"/>
  <c r="H25" i="16" l="1"/>
  <c r="H27" i="16"/>
  <c r="H22" i="16"/>
  <c r="H20" i="16"/>
  <c r="L19" i="16"/>
  <c r="H57" i="20"/>
  <c r="H64" i="20"/>
  <c r="H70" i="20"/>
  <c r="H67" i="20"/>
  <c r="H26" i="8"/>
  <c r="H14" i="8"/>
  <c r="H21" i="8"/>
  <c r="H13" i="8"/>
  <c r="H16" i="8"/>
  <c r="H12" i="8"/>
  <c r="H19" i="8"/>
  <c r="H15" i="8"/>
  <c r="H61" i="20"/>
  <c r="G2" i="18"/>
  <c r="H23" i="16" l="1"/>
  <c r="H21" i="16"/>
  <c r="H26" i="16"/>
  <c r="L20" i="16"/>
  <c r="H18" i="16"/>
  <c r="H65" i="20"/>
  <c r="H74" i="20"/>
  <c r="H71" i="20"/>
  <c r="H68" i="20"/>
  <c r="H18" i="8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H23" i="8"/>
  <c r="H24" i="8"/>
  <c r="H20" i="8"/>
  <c r="H17" i="8"/>
  <c r="H22" i="8"/>
  <c r="H25" i="8"/>
  <c r="K2" i="19"/>
  <c r="M393" i="20"/>
  <c r="M394" i="20"/>
  <c r="M395" i="20"/>
  <c r="M397" i="20"/>
  <c r="M398" i="20"/>
  <c r="M399" i="20"/>
  <c r="M401" i="20"/>
  <c r="M403" i="20"/>
  <c r="M404" i="20"/>
  <c r="M405" i="20"/>
  <c r="M407" i="20"/>
  <c r="M408" i="20"/>
  <c r="M409" i="20"/>
  <c r="M411" i="20"/>
  <c r="M412" i="20"/>
  <c r="M413" i="20"/>
  <c r="M415" i="20"/>
  <c r="M416" i="20"/>
  <c r="M417" i="20"/>
  <c r="M419" i="20"/>
  <c r="M420" i="20"/>
  <c r="M421" i="20"/>
  <c r="M423" i="20"/>
  <c r="M424" i="20"/>
  <c r="M425" i="20"/>
  <c r="M427" i="20"/>
  <c r="M428" i="20"/>
  <c r="M429" i="20"/>
  <c r="M431" i="20"/>
  <c r="M432" i="20"/>
  <c r="M433" i="20"/>
  <c r="M435" i="20"/>
  <c r="M436" i="20"/>
  <c r="M437" i="20"/>
  <c r="M439" i="20"/>
  <c r="M440" i="20"/>
  <c r="M441" i="20"/>
  <c r="M443" i="20"/>
  <c r="M444" i="20"/>
  <c r="M445" i="20"/>
  <c r="M447" i="20"/>
  <c r="M448" i="20"/>
  <c r="M449" i="20"/>
  <c r="M451" i="20"/>
  <c r="M452" i="20"/>
  <c r="M453" i="20"/>
  <c r="M455" i="20"/>
  <c r="M456" i="20"/>
  <c r="M457" i="20"/>
  <c r="M459" i="20"/>
  <c r="M460" i="20"/>
  <c r="M461" i="20"/>
  <c r="M463" i="20"/>
  <c r="M464" i="20"/>
  <c r="M465" i="20"/>
  <c r="M467" i="20"/>
  <c r="M468" i="20"/>
  <c r="M469" i="20"/>
  <c r="M471" i="20"/>
  <c r="M472" i="20"/>
  <c r="M473" i="20"/>
  <c r="M475" i="20"/>
  <c r="M476" i="20"/>
  <c r="M477" i="20"/>
  <c r="M478" i="20"/>
  <c r="M479" i="20"/>
  <c r="M480" i="20"/>
  <c r="M481" i="20"/>
  <c r="M483" i="20"/>
  <c r="M484" i="20"/>
  <c r="M485" i="20"/>
  <c r="M487" i="20"/>
  <c r="M488" i="20"/>
  <c r="M489" i="20"/>
  <c r="M491" i="20"/>
  <c r="M492" i="20"/>
  <c r="M493" i="20"/>
  <c r="M495" i="20"/>
  <c r="M496" i="20"/>
  <c r="M497" i="20"/>
  <c r="M499" i="20"/>
  <c r="M500" i="20"/>
  <c r="M501" i="20"/>
  <c r="M503" i="20"/>
  <c r="M504" i="20"/>
  <c r="M505" i="20"/>
  <c r="M507" i="20"/>
  <c r="M508" i="20"/>
  <c r="M509" i="20"/>
  <c r="M511" i="20"/>
  <c r="M512" i="20"/>
  <c r="M513" i="20"/>
  <c r="M515" i="20"/>
  <c r="M516" i="20"/>
  <c r="M517" i="20"/>
  <c r="M519" i="20"/>
  <c r="M520" i="20"/>
  <c r="M521" i="20"/>
  <c r="M523" i="20"/>
  <c r="M524" i="20"/>
  <c r="M525" i="20"/>
  <c r="M527" i="20"/>
  <c r="M528" i="20"/>
  <c r="M529" i="20"/>
  <c r="M531" i="20"/>
  <c r="M532" i="20"/>
  <c r="M533" i="20"/>
  <c r="M535" i="20"/>
  <c r="M536" i="20"/>
  <c r="M537" i="20"/>
  <c r="M539" i="20"/>
  <c r="M540" i="20"/>
  <c r="M541" i="20"/>
  <c r="M543" i="20"/>
  <c r="M544" i="20"/>
  <c r="M545" i="20"/>
  <c r="M547" i="20"/>
  <c r="M548" i="20"/>
  <c r="M549" i="20"/>
  <c r="M551" i="20"/>
  <c r="M552" i="20"/>
  <c r="M553" i="20"/>
  <c r="M555" i="20"/>
  <c r="M556" i="20"/>
  <c r="M557" i="20"/>
  <c r="M559" i="20"/>
  <c r="M560" i="20"/>
  <c r="M561" i="20"/>
  <c r="M563" i="20"/>
  <c r="M564" i="20"/>
  <c r="M565" i="20"/>
  <c r="M567" i="20"/>
  <c r="M568" i="20"/>
  <c r="M569" i="20"/>
  <c r="M571" i="20"/>
  <c r="M572" i="20"/>
  <c r="M573" i="20"/>
  <c r="M575" i="20"/>
  <c r="M576" i="20"/>
  <c r="M577" i="20"/>
  <c r="M579" i="20"/>
  <c r="M580" i="20"/>
  <c r="M581" i="20"/>
  <c r="M583" i="20"/>
  <c r="M584" i="20"/>
  <c r="M585" i="20"/>
  <c r="M586" i="20"/>
  <c r="M587" i="20"/>
  <c r="M588" i="20"/>
  <c r="M589" i="20"/>
  <c r="M590" i="20"/>
  <c r="M591" i="20"/>
  <c r="M592" i="20"/>
  <c r="M593" i="20"/>
  <c r="M594" i="20"/>
  <c r="M595" i="20"/>
  <c r="M596" i="20"/>
  <c r="M597" i="20"/>
  <c r="M598" i="20"/>
  <c r="M599" i="20"/>
  <c r="M600" i="20"/>
  <c r="M601" i="20"/>
  <c r="M602" i="20"/>
  <c r="M603" i="20"/>
  <c r="M604" i="20"/>
  <c r="M605" i="20"/>
  <c r="M606" i="20"/>
  <c r="M607" i="20"/>
  <c r="M608" i="20"/>
  <c r="M609" i="20"/>
  <c r="M610" i="20"/>
  <c r="M611" i="20"/>
  <c r="M612" i="20"/>
  <c r="M613" i="20"/>
  <c r="M614" i="20"/>
  <c r="M615" i="20"/>
  <c r="M616" i="20"/>
  <c r="M617" i="20"/>
  <c r="M618" i="20"/>
  <c r="M619" i="20"/>
  <c r="M620" i="20"/>
  <c r="M2" i="20"/>
  <c r="I3" i="20"/>
  <c r="I4" i="20"/>
  <c r="I5" i="20"/>
  <c r="I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H6" i="20"/>
  <c r="H7" i="20"/>
  <c r="H8" i="20"/>
  <c r="H9" i="20"/>
  <c r="H10" i="20"/>
  <c r="M93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2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11" i="8"/>
  <c r="H10" i="8"/>
  <c r="H9" i="8"/>
  <c r="H8" i="8"/>
  <c r="H7" i="8"/>
  <c r="H6" i="8"/>
  <c r="H5" i="8"/>
  <c r="H4" i="8"/>
  <c r="H3" i="8"/>
  <c r="H2" i="8"/>
  <c r="H482" i="20"/>
  <c r="H486" i="20" s="1"/>
  <c r="M486" i="20" s="1"/>
  <c r="O49" i="17"/>
  <c r="O48" i="17"/>
  <c r="O47" i="17"/>
  <c r="O46" i="17"/>
  <c r="O45" i="17"/>
  <c r="O44" i="17"/>
  <c r="O43" i="17"/>
  <c r="O42" i="17"/>
  <c r="L32" i="17"/>
  <c r="L33" i="17" s="1"/>
  <c r="H34" i="17"/>
  <c r="H33" i="17"/>
  <c r="H32" i="17"/>
  <c r="O2" i="17"/>
  <c r="H2" i="17"/>
  <c r="I4" i="8" s="1"/>
  <c r="H41" i="17"/>
  <c r="H40" i="17"/>
  <c r="H39" i="17"/>
  <c r="H38" i="17"/>
  <c r="H37" i="17"/>
  <c r="H36" i="17"/>
  <c r="H35" i="17"/>
  <c r="L3" i="16"/>
  <c r="H7" i="16"/>
  <c r="H6" i="16"/>
  <c r="H5" i="16"/>
  <c r="H4" i="16"/>
  <c r="H3" i="16"/>
  <c r="A3" i="16"/>
  <c r="H33" i="8" l="1"/>
  <c r="H31" i="8"/>
  <c r="H14" i="20"/>
  <c r="H32" i="8"/>
  <c r="H30" i="8"/>
  <c r="H27" i="8"/>
  <c r="L21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H6" i="17"/>
  <c r="I6" i="17"/>
  <c r="I15" i="17"/>
  <c r="I11" i="17"/>
  <c r="H69" i="20"/>
  <c r="H78" i="20"/>
  <c r="H75" i="20"/>
  <c r="H72" i="20"/>
  <c r="O32" i="17"/>
  <c r="L34" i="17"/>
  <c r="O33" i="17"/>
  <c r="H34" i="8"/>
  <c r="H29" i="8"/>
  <c r="H41" i="8"/>
  <c r="H28" i="8"/>
  <c r="H35" i="8"/>
  <c r="H36" i="8"/>
  <c r="H44" i="8"/>
  <c r="A392" i="20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40" i="20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H42" i="17"/>
  <c r="I43" i="17"/>
  <c r="H43" i="17"/>
  <c r="L4" i="16"/>
  <c r="H46" i="17"/>
  <c r="H47" i="17"/>
  <c r="I44" i="17"/>
  <c r="H44" i="17"/>
  <c r="H48" i="17"/>
  <c r="I47" i="17"/>
  <c r="H45" i="17"/>
  <c r="I49" i="17"/>
  <c r="I50" i="17"/>
  <c r="H11" i="20"/>
  <c r="H15" i="20"/>
  <c r="M482" i="20"/>
  <c r="I46" i="17"/>
  <c r="I45" i="17"/>
  <c r="I42" i="17"/>
  <c r="I11" i="8"/>
  <c r="I9" i="8"/>
  <c r="I7" i="8"/>
  <c r="I5" i="8"/>
  <c r="I3" i="8"/>
  <c r="J3" i="20"/>
  <c r="J4" i="20"/>
  <c r="J5" i="20"/>
  <c r="I2" i="8"/>
  <c r="J2" i="20"/>
  <c r="I10" i="8"/>
  <c r="I8" i="8"/>
  <c r="I6" i="8"/>
  <c r="H490" i="20"/>
  <c r="M490" i="20" s="1"/>
  <c r="H24" i="16"/>
  <c r="H19" i="16"/>
  <c r="H17" i="16"/>
  <c r="H16" i="16"/>
  <c r="H15" i="16"/>
  <c r="H14" i="16"/>
  <c r="H13" i="16"/>
  <c r="H12" i="16"/>
  <c r="H11" i="16"/>
  <c r="H10" i="16"/>
  <c r="H9" i="16"/>
  <c r="H8" i="16"/>
  <c r="H2" i="16"/>
  <c r="L2" i="9"/>
  <c r="M2" i="10"/>
  <c r="A3" i="10"/>
  <c r="G33" i="10"/>
  <c r="G32" i="10"/>
  <c r="G31" i="10"/>
  <c r="G30" i="10"/>
  <c r="G29" i="10"/>
  <c r="G28" i="10"/>
  <c r="G27" i="10"/>
  <c r="H4" i="10"/>
  <c r="H5" i="10" s="1"/>
  <c r="H3" i="10"/>
  <c r="M3" i="10" s="1"/>
  <c r="G26" i="10"/>
  <c r="F20" i="10"/>
  <c r="G25" i="10" s="1"/>
  <c r="I3" i="10"/>
  <c r="I2" i="10"/>
  <c r="G3" i="10"/>
  <c r="G2" i="10"/>
  <c r="H3" i="12"/>
  <c r="H2" i="12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J2" i="11"/>
  <c r="K2" i="10" s="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J4" i="10" s="1"/>
  <c r="H3" i="11"/>
  <c r="H2" i="11"/>
  <c r="J2" i="10" s="1"/>
  <c r="G8" i="14"/>
  <c r="G7" i="14"/>
  <c r="G6" i="14"/>
  <c r="G5" i="14"/>
  <c r="G4" i="14"/>
  <c r="G3" i="14"/>
  <c r="G2" i="14"/>
  <c r="J7" i="13"/>
  <c r="J6" i="13"/>
  <c r="J5" i="13"/>
  <c r="J4" i="13"/>
  <c r="J3" i="13"/>
  <c r="J2" i="13"/>
  <c r="I4" i="15"/>
  <c r="I3" i="15"/>
  <c r="I2" i="15"/>
  <c r="L3" i="8"/>
  <c r="A3" i="8"/>
  <c r="H6" i="10" l="1"/>
  <c r="I5" i="10"/>
  <c r="M5" i="10"/>
  <c r="K5" i="10"/>
  <c r="J6" i="10"/>
  <c r="M4" i="10"/>
  <c r="J43" i="8"/>
  <c r="I44" i="8"/>
  <c r="L22" i="16"/>
  <c r="J5" i="10"/>
  <c r="K6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H18" i="20"/>
  <c r="I13" i="17"/>
  <c r="H46" i="8"/>
  <c r="J42" i="8"/>
  <c r="J46" i="8"/>
  <c r="J40" i="8"/>
  <c r="J37" i="8"/>
  <c r="H7" i="17"/>
  <c r="J39" i="8"/>
  <c r="J45" i="8"/>
  <c r="H4" i="17"/>
  <c r="I14" i="17"/>
  <c r="I8" i="17"/>
  <c r="H8" i="17"/>
  <c r="H9" i="17"/>
  <c r="H10" i="17"/>
  <c r="I42" i="8"/>
  <c r="I7" i="17"/>
  <c r="I10" i="17"/>
  <c r="I12" i="17"/>
  <c r="I4" i="17"/>
  <c r="I9" i="17"/>
  <c r="H12" i="17"/>
  <c r="H13" i="17"/>
  <c r="H11" i="17"/>
  <c r="I43" i="8"/>
  <c r="I5" i="17"/>
  <c r="H14" i="17"/>
  <c r="H5" i="17"/>
  <c r="H15" i="17"/>
  <c r="H12" i="20"/>
  <c r="H76" i="20"/>
  <c r="H82" i="20"/>
  <c r="H79" i="20"/>
  <c r="H73" i="20"/>
  <c r="J38" i="8"/>
  <c r="H42" i="8"/>
  <c r="H45" i="8"/>
  <c r="H38" i="8"/>
  <c r="J41" i="8"/>
  <c r="I46" i="8"/>
  <c r="I38" i="8"/>
  <c r="H43" i="8"/>
  <c r="I45" i="8"/>
  <c r="H39" i="8"/>
  <c r="I40" i="8"/>
  <c r="I39" i="8"/>
  <c r="H37" i="8"/>
  <c r="H40" i="8"/>
  <c r="I41" i="8"/>
  <c r="J44" i="8"/>
  <c r="I37" i="8"/>
  <c r="L35" i="17"/>
  <c r="O34" i="17"/>
  <c r="J9" i="20"/>
  <c r="L5" i="16"/>
  <c r="H3" i="17"/>
  <c r="H49" i="17"/>
  <c r="I48" i="17"/>
  <c r="I3" i="17"/>
  <c r="H50" i="17"/>
  <c r="J3" i="10"/>
  <c r="K4" i="10"/>
  <c r="J8" i="20"/>
  <c r="I7" i="20"/>
  <c r="I8" i="20"/>
  <c r="I9" i="20"/>
  <c r="I6" i="20"/>
  <c r="J7" i="20"/>
  <c r="L4" i="8"/>
  <c r="J6" i="20"/>
  <c r="I39" i="17"/>
  <c r="I35" i="17"/>
  <c r="I34" i="17"/>
  <c r="I38" i="17"/>
  <c r="I2" i="17"/>
  <c r="I32" i="17"/>
  <c r="I41" i="17"/>
  <c r="I37" i="17"/>
  <c r="I33" i="17"/>
  <c r="I40" i="17"/>
  <c r="I36" i="17"/>
  <c r="K3" i="20"/>
  <c r="K4" i="20"/>
  <c r="K5" i="20"/>
  <c r="K2" i="20"/>
  <c r="K6" i="20"/>
  <c r="K7" i="20"/>
  <c r="K8" i="20"/>
  <c r="K9" i="20"/>
  <c r="H494" i="20"/>
  <c r="M494" i="20" s="1"/>
  <c r="A4" i="8"/>
  <c r="G7" i="10"/>
  <c r="G19" i="10"/>
  <c r="G4" i="10"/>
  <c r="G8" i="10"/>
  <c r="G12" i="10"/>
  <c r="G16" i="10"/>
  <c r="G20" i="10"/>
  <c r="G24" i="10"/>
  <c r="J5" i="9" s="1"/>
  <c r="G11" i="10"/>
  <c r="G23" i="10"/>
  <c r="G5" i="10"/>
  <c r="G9" i="10"/>
  <c r="G13" i="10"/>
  <c r="G17" i="10"/>
  <c r="G21" i="10"/>
  <c r="G15" i="10"/>
  <c r="G6" i="10"/>
  <c r="G10" i="10"/>
  <c r="G14" i="10"/>
  <c r="G18" i="10"/>
  <c r="G22" i="10"/>
  <c r="I4" i="10"/>
  <c r="K3" i="10"/>
  <c r="L114" i="8"/>
  <c r="L94" i="8"/>
  <c r="M2" i="16"/>
  <c r="I19" i="8" l="1"/>
  <c r="H93" i="8"/>
  <c r="K17" i="16"/>
  <c r="K23" i="16"/>
  <c r="K22" i="16"/>
  <c r="K25" i="16"/>
  <c r="K18" i="16"/>
  <c r="K21" i="16"/>
  <c r="K15" i="16"/>
  <c r="K20" i="16"/>
  <c r="K16" i="16"/>
  <c r="K24" i="16"/>
  <c r="K19" i="16"/>
  <c r="H55" i="8"/>
  <c r="H49" i="8"/>
  <c r="H54" i="8"/>
  <c r="I93" i="8"/>
  <c r="J6" i="9"/>
  <c r="H53" i="8"/>
  <c r="H47" i="8"/>
  <c r="I4" i="9"/>
  <c r="H50" i="8"/>
  <c r="L23" i="16"/>
  <c r="J3" i="9"/>
  <c r="K14" i="16" s="1"/>
  <c r="J4" i="9"/>
  <c r="J93" i="8"/>
  <c r="J2" i="9"/>
  <c r="H52" i="8"/>
  <c r="H51" i="8"/>
  <c r="H56" i="8"/>
  <c r="H22" i="20"/>
  <c r="H19" i="20"/>
  <c r="H4" i="9"/>
  <c r="J7" i="9"/>
  <c r="H48" i="8"/>
  <c r="H7" i="10"/>
  <c r="M6" i="10"/>
  <c r="I6" i="10"/>
  <c r="J21" i="8"/>
  <c r="I30" i="8"/>
  <c r="I27" i="8"/>
  <c r="I36" i="8"/>
  <c r="I31" i="8"/>
  <c r="I35" i="8"/>
  <c r="I33" i="8"/>
  <c r="I32" i="8"/>
  <c r="I28" i="8"/>
  <c r="I34" i="8"/>
  <c r="I29" i="8"/>
  <c r="J29" i="8"/>
  <c r="J30" i="8"/>
  <c r="J36" i="8"/>
  <c r="J27" i="8"/>
  <c r="J31" i="8"/>
  <c r="J32" i="8"/>
  <c r="J34" i="8"/>
  <c r="J33" i="8"/>
  <c r="J35" i="8"/>
  <c r="J28" i="8"/>
  <c r="I25" i="8"/>
  <c r="I26" i="8"/>
  <c r="I23" i="8"/>
  <c r="I24" i="8"/>
  <c r="I22" i="8"/>
  <c r="I50" i="8"/>
  <c r="I49" i="8"/>
  <c r="I55" i="8"/>
  <c r="I56" i="8"/>
  <c r="I53" i="8"/>
  <c r="I51" i="8"/>
  <c r="I52" i="8"/>
  <c r="I54" i="8"/>
  <c r="I48" i="8"/>
  <c r="I47" i="8"/>
  <c r="J23" i="8"/>
  <c r="J26" i="8"/>
  <c r="J22" i="8"/>
  <c r="J24" i="8"/>
  <c r="J25" i="8"/>
  <c r="J56" i="8"/>
  <c r="J47" i="8"/>
  <c r="J51" i="8"/>
  <c r="J54" i="8"/>
  <c r="J50" i="8"/>
  <c r="J52" i="8"/>
  <c r="J53" i="8"/>
  <c r="J55" i="8"/>
  <c r="J48" i="8"/>
  <c r="J49" i="8"/>
  <c r="H77" i="20"/>
  <c r="H80" i="20"/>
  <c r="H86" i="20"/>
  <c r="H83" i="20"/>
  <c r="H13" i="20"/>
  <c r="I13" i="20" s="1"/>
  <c r="H16" i="20"/>
  <c r="L36" i="17"/>
  <c r="O35" i="17"/>
  <c r="L115" i="8"/>
  <c r="M115" i="8" s="1"/>
  <c r="M114" i="8"/>
  <c r="L95" i="8"/>
  <c r="M94" i="8"/>
  <c r="L6" i="16"/>
  <c r="I14" i="8"/>
  <c r="I20" i="8"/>
  <c r="I21" i="8"/>
  <c r="I13" i="8"/>
  <c r="I18" i="8"/>
  <c r="I17" i="8"/>
  <c r="J18" i="8"/>
  <c r="I15" i="8"/>
  <c r="I16" i="8"/>
  <c r="I12" i="8"/>
  <c r="J16" i="8"/>
  <c r="J12" i="8"/>
  <c r="J19" i="8"/>
  <c r="J20" i="8"/>
  <c r="J17" i="8"/>
  <c r="J13" i="8"/>
  <c r="J15" i="8"/>
  <c r="J14" i="8"/>
  <c r="K12" i="20"/>
  <c r="I10" i="20"/>
  <c r="K11" i="20"/>
  <c r="J12" i="20"/>
  <c r="I11" i="20"/>
  <c r="I12" i="20"/>
  <c r="J10" i="20"/>
  <c r="K10" i="20"/>
  <c r="L5" i="8"/>
  <c r="J11" i="20"/>
  <c r="J2" i="8"/>
  <c r="J6" i="8"/>
  <c r="J11" i="8"/>
  <c r="J7" i="8"/>
  <c r="J3" i="8"/>
  <c r="J9" i="8"/>
  <c r="J5" i="8"/>
  <c r="J10" i="8"/>
  <c r="J4" i="8"/>
  <c r="J8" i="8"/>
  <c r="H498" i="20"/>
  <c r="M498" i="20" s="1"/>
  <c r="A5" i="8"/>
  <c r="L116" i="8"/>
  <c r="I7" i="13"/>
  <c r="I6" i="13"/>
  <c r="I5" i="13"/>
  <c r="I4" i="13"/>
  <c r="I3" i="13"/>
  <c r="I2" i="13"/>
  <c r="A116" i="8"/>
  <c r="G113" i="8"/>
  <c r="M113" i="8" s="1"/>
  <c r="K13" i="20" l="1"/>
  <c r="K5" i="16"/>
  <c r="K9" i="16"/>
  <c r="K13" i="16"/>
  <c r="K2" i="16"/>
  <c r="K6" i="16"/>
  <c r="K10" i="16"/>
  <c r="K4" i="16"/>
  <c r="K8" i="16"/>
  <c r="K12" i="16"/>
  <c r="K7" i="16"/>
  <c r="K11" i="16"/>
  <c r="K3" i="16"/>
  <c r="J27" i="16"/>
  <c r="J26" i="16"/>
  <c r="H20" i="20"/>
  <c r="L24" i="16"/>
  <c r="H26" i="20"/>
  <c r="H23" i="20"/>
  <c r="K26" i="16"/>
  <c r="K27" i="16"/>
  <c r="I26" i="16"/>
  <c r="I27" i="16"/>
  <c r="H8" i="10"/>
  <c r="M7" i="10"/>
  <c r="J7" i="10"/>
  <c r="I7" i="10"/>
  <c r="K7" i="10"/>
  <c r="J13" i="20"/>
  <c r="H17" i="20"/>
  <c r="H90" i="20"/>
  <c r="H87" i="20"/>
  <c r="H81" i="20"/>
  <c r="H84" i="20"/>
  <c r="L37" i="17"/>
  <c r="O36" i="17"/>
  <c r="L96" i="8"/>
  <c r="M95" i="8"/>
  <c r="L117" i="8"/>
  <c r="M116" i="8"/>
  <c r="J15" i="20"/>
  <c r="L7" i="16"/>
  <c r="K33" i="11"/>
  <c r="K29" i="11"/>
  <c r="K25" i="11"/>
  <c r="K21" i="11"/>
  <c r="K26" i="11"/>
  <c r="K32" i="11"/>
  <c r="K28" i="11"/>
  <c r="K24" i="11"/>
  <c r="K20" i="11"/>
  <c r="K22" i="11"/>
  <c r="K31" i="11"/>
  <c r="K27" i="11"/>
  <c r="K23" i="11"/>
  <c r="K30" i="11"/>
  <c r="K5" i="11"/>
  <c r="L5" i="10" s="1"/>
  <c r="K6" i="11"/>
  <c r="L6" i="10" s="1"/>
  <c r="K4" i="11"/>
  <c r="L4" i="10" s="1"/>
  <c r="K9" i="11"/>
  <c r="K12" i="11"/>
  <c r="K8" i="11"/>
  <c r="L8" i="10" s="1"/>
  <c r="K11" i="11"/>
  <c r="K7" i="11"/>
  <c r="L7" i="10" s="1"/>
  <c r="K10" i="11"/>
  <c r="K2" i="11"/>
  <c r="L2" i="10" s="1"/>
  <c r="K3" i="11"/>
  <c r="L3" i="10" s="1"/>
  <c r="K17" i="11"/>
  <c r="K13" i="11"/>
  <c r="K18" i="11"/>
  <c r="K16" i="11"/>
  <c r="K14" i="11"/>
  <c r="K19" i="11"/>
  <c r="K15" i="11"/>
  <c r="J16" i="20"/>
  <c r="I14" i="20"/>
  <c r="K16" i="20"/>
  <c r="I15" i="20"/>
  <c r="L6" i="8"/>
  <c r="K14" i="20"/>
  <c r="J14" i="20"/>
  <c r="K15" i="20"/>
  <c r="I16" i="20"/>
  <c r="L15" i="20"/>
  <c r="L16" i="20"/>
  <c r="L14" i="20"/>
  <c r="L11" i="20"/>
  <c r="L10" i="20"/>
  <c r="L12" i="20"/>
  <c r="L13" i="20"/>
  <c r="L7" i="20"/>
  <c r="L9" i="20"/>
  <c r="L6" i="20"/>
  <c r="L8" i="20"/>
  <c r="L3" i="20"/>
  <c r="L2" i="20"/>
  <c r="L5" i="20"/>
  <c r="L4" i="20"/>
  <c r="J113" i="8"/>
  <c r="H113" i="8"/>
  <c r="I113" i="8"/>
  <c r="H502" i="20"/>
  <c r="M502" i="20" s="1"/>
  <c r="A117" i="8"/>
  <c r="A6" i="8"/>
  <c r="G131" i="8"/>
  <c r="M131" i="8" s="1"/>
  <c r="J14" i="17" l="1"/>
  <c r="J15" i="17"/>
  <c r="H24" i="20"/>
  <c r="J6" i="17"/>
  <c r="J9" i="17"/>
  <c r="J7" i="17"/>
  <c r="J11" i="17"/>
  <c r="J5" i="17"/>
  <c r="J10" i="17"/>
  <c r="J8" i="17"/>
  <c r="J4" i="17"/>
  <c r="J12" i="17"/>
  <c r="J13" i="17"/>
  <c r="H27" i="20"/>
  <c r="H30" i="20"/>
  <c r="H21" i="20"/>
  <c r="L25" i="16"/>
  <c r="H9" i="10"/>
  <c r="M8" i="10"/>
  <c r="I8" i="10"/>
  <c r="J8" i="10"/>
  <c r="K8" i="10"/>
  <c r="L17" i="20"/>
  <c r="K17" i="20"/>
  <c r="J17" i="20"/>
  <c r="H91" i="20"/>
  <c r="H94" i="20"/>
  <c r="I17" i="20"/>
  <c r="H85" i="20"/>
  <c r="H88" i="20"/>
  <c r="L38" i="17"/>
  <c r="O37" i="17"/>
  <c r="L118" i="8"/>
  <c r="M117" i="8"/>
  <c r="L97" i="8"/>
  <c r="M96" i="8"/>
  <c r="I18" i="20"/>
  <c r="L8" i="16"/>
  <c r="L20" i="20"/>
  <c r="J18" i="20"/>
  <c r="L18" i="20"/>
  <c r="J20" i="20"/>
  <c r="I19" i="20"/>
  <c r="L19" i="20"/>
  <c r="K18" i="20"/>
  <c r="I20" i="20"/>
  <c r="J19" i="20"/>
  <c r="K19" i="20"/>
  <c r="K20" i="20"/>
  <c r="L7" i="8"/>
  <c r="J131" i="8"/>
  <c r="I131" i="8"/>
  <c r="H131" i="8"/>
  <c r="A118" i="8"/>
  <c r="A119" i="8" s="1"/>
  <c r="H506" i="20"/>
  <c r="M506" i="20" s="1"/>
  <c r="A7" i="8"/>
  <c r="J2" i="4"/>
  <c r="E8" i="4" s="1"/>
  <c r="I2" i="4"/>
  <c r="F2" i="3"/>
  <c r="F3" i="3" s="1"/>
  <c r="F4" i="3" s="1"/>
  <c r="F5" i="3" s="1"/>
  <c r="F6" i="3" s="1"/>
  <c r="F7" i="3" s="1"/>
  <c r="F8" i="3" s="1"/>
  <c r="F9" i="3" s="1"/>
  <c r="B2" i="3"/>
  <c r="B3" i="3" s="1"/>
  <c r="B4" i="3" s="1"/>
  <c r="B5" i="3" s="1"/>
  <c r="I37" i="1"/>
  <c r="I36" i="1"/>
  <c r="I35" i="1"/>
  <c r="I34" i="1"/>
  <c r="I33" i="1"/>
  <c r="I32" i="1"/>
  <c r="I31" i="1"/>
  <c r="I30" i="1"/>
  <c r="I29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28" i="1"/>
  <c r="I27" i="1"/>
  <c r="I26" i="1"/>
  <c r="I25" i="1"/>
  <c r="I24" i="1"/>
  <c r="I23" i="1"/>
  <c r="I22" i="1"/>
  <c r="I21" i="1"/>
  <c r="I20" i="1"/>
  <c r="I19" i="1"/>
  <c r="E2" i="3" s="1"/>
  <c r="E3" i="3" s="1"/>
  <c r="E4" i="3" s="1"/>
  <c r="E5" i="3" s="1"/>
  <c r="E6" i="3" s="1"/>
  <c r="E7" i="3" s="1"/>
  <c r="E8" i="3" s="1"/>
  <c r="E9" i="3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2" i="1"/>
  <c r="I53" i="1"/>
  <c r="I54" i="1"/>
  <c r="I55" i="1"/>
  <c r="I56" i="1"/>
  <c r="I57" i="1"/>
  <c r="I58" i="1"/>
  <c r="I59" i="1"/>
  <c r="I60" i="1"/>
  <c r="I51" i="1"/>
  <c r="K21" i="20" l="1"/>
  <c r="I21" i="20"/>
  <c r="H10" i="10"/>
  <c r="M9" i="10"/>
  <c r="I9" i="10"/>
  <c r="J9" i="10"/>
  <c r="K9" i="10"/>
  <c r="L26" i="16"/>
  <c r="K50" i="8"/>
  <c r="K52" i="8"/>
  <c r="K47" i="8"/>
  <c r="K51" i="8"/>
  <c r="K55" i="8"/>
  <c r="K54" i="8"/>
  <c r="K56" i="8"/>
  <c r="K48" i="8"/>
  <c r="K53" i="8"/>
  <c r="K49" i="8"/>
  <c r="L21" i="20"/>
  <c r="J21" i="20"/>
  <c r="L9" i="10"/>
  <c r="H31" i="20"/>
  <c r="H34" i="20"/>
  <c r="K28" i="8"/>
  <c r="K27" i="8"/>
  <c r="K29" i="8"/>
  <c r="K34" i="8"/>
  <c r="K35" i="8"/>
  <c r="K33" i="8"/>
  <c r="K31" i="8"/>
  <c r="K30" i="8"/>
  <c r="K36" i="8"/>
  <c r="K32" i="8"/>
  <c r="K46" i="8"/>
  <c r="K39" i="8"/>
  <c r="K44" i="8"/>
  <c r="K40" i="8"/>
  <c r="K37" i="8"/>
  <c r="K41" i="8"/>
  <c r="K43" i="8"/>
  <c r="K42" i="8"/>
  <c r="K38" i="8"/>
  <c r="K45" i="8"/>
  <c r="H25" i="20"/>
  <c r="H28" i="20"/>
  <c r="K21" i="8"/>
  <c r="K26" i="8"/>
  <c r="K20" i="8"/>
  <c r="K18" i="8"/>
  <c r="K25" i="8"/>
  <c r="K23" i="8"/>
  <c r="K22" i="8"/>
  <c r="K24" i="8"/>
  <c r="K17" i="8"/>
  <c r="K19" i="8"/>
  <c r="H89" i="20"/>
  <c r="H95" i="20"/>
  <c r="H98" i="20"/>
  <c r="H92" i="20"/>
  <c r="L39" i="17"/>
  <c r="O38" i="17"/>
  <c r="L98" i="8"/>
  <c r="M97" i="8"/>
  <c r="L119" i="8"/>
  <c r="M118" i="8"/>
  <c r="K24" i="20"/>
  <c r="L9" i="16"/>
  <c r="I23" i="20"/>
  <c r="I22" i="20"/>
  <c r="K23" i="20"/>
  <c r="I25" i="20"/>
  <c r="L8" i="8"/>
  <c r="K22" i="20"/>
  <c r="J24" i="20"/>
  <c r="L23" i="20"/>
  <c r="J25" i="20"/>
  <c r="L25" i="20"/>
  <c r="L22" i="20"/>
  <c r="L24" i="20"/>
  <c r="J23" i="20"/>
  <c r="I24" i="20"/>
  <c r="J22" i="20"/>
  <c r="K25" i="20"/>
  <c r="A120" i="8"/>
  <c r="H510" i="20"/>
  <c r="M510" i="20" s="1"/>
  <c r="A8" i="8"/>
  <c r="L27" i="20" s="1"/>
  <c r="A2" i="3"/>
  <c r="A3" i="3" s="1"/>
  <c r="A4" i="3" s="1"/>
  <c r="A5" i="3" s="1"/>
  <c r="H2" i="4"/>
  <c r="E7" i="4"/>
  <c r="L27" i="16" l="1"/>
  <c r="H32" i="20"/>
  <c r="H29" i="20"/>
  <c r="H38" i="20"/>
  <c r="H35" i="20"/>
  <c r="H11" i="10"/>
  <c r="M10" i="10"/>
  <c r="I10" i="10"/>
  <c r="K10" i="10"/>
  <c r="J10" i="10"/>
  <c r="L10" i="10"/>
  <c r="H99" i="20"/>
  <c r="H102" i="20"/>
  <c r="H93" i="20"/>
  <c r="H96" i="20"/>
  <c r="L40" i="17"/>
  <c r="O39" i="17"/>
  <c r="L120" i="8"/>
  <c r="M119" i="8"/>
  <c r="L99" i="8"/>
  <c r="M98" i="8"/>
  <c r="J27" i="20"/>
  <c r="L10" i="16"/>
  <c r="I28" i="20"/>
  <c r="I26" i="20"/>
  <c r="L9" i="8"/>
  <c r="K29" i="20"/>
  <c r="K26" i="20"/>
  <c r="L28" i="20"/>
  <c r="J28" i="20"/>
  <c r="J29" i="20"/>
  <c r="J26" i="20"/>
  <c r="L29" i="20"/>
  <c r="L26" i="20"/>
  <c r="K28" i="20"/>
  <c r="K27" i="20"/>
  <c r="A121" i="8"/>
  <c r="A122" i="8" s="1"/>
  <c r="H514" i="20"/>
  <c r="M514" i="20" s="1"/>
  <c r="A9" i="8"/>
  <c r="H12" i="10" l="1"/>
  <c r="M11" i="10"/>
  <c r="I11" i="10"/>
  <c r="J11" i="10"/>
  <c r="K11" i="10"/>
  <c r="L11" i="10"/>
  <c r="H39" i="20"/>
  <c r="H392" i="20"/>
  <c r="M392" i="20" s="1"/>
  <c r="H33" i="20"/>
  <c r="H36" i="20"/>
  <c r="H97" i="20"/>
  <c r="H103" i="20"/>
  <c r="H106" i="20"/>
  <c r="H100" i="20"/>
  <c r="L41" i="17"/>
  <c r="O41" i="17" s="1"/>
  <c r="O40" i="17"/>
  <c r="L100" i="8"/>
  <c r="M99" i="8"/>
  <c r="L121" i="8"/>
  <c r="M120" i="8"/>
  <c r="K31" i="20"/>
  <c r="L11" i="16"/>
  <c r="L30" i="20"/>
  <c r="L31" i="20"/>
  <c r="L32" i="20"/>
  <c r="J31" i="20"/>
  <c r="L10" i="8"/>
  <c r="H518" i="20"/>
  <c r="M518" i="20" s="1"/>
  <c r="A10" i="8"/>
  <c r="A123" i="8"/>
  <c r="K33" i="20" l="1"/>
  <c r="L33" i="20"/>
  <c r="H37" i="20"/>
  <c r="H13" i="10"/>
  <c r="I12" i="10"/>
  <c r="M12" i="10"/>
  <c r="K12" i="10"/>
  <c r="J12" i="10"/>
  <c r="L12" i="10"/>
  <c r="H107" i="20"/>
  <c r="H110" i="20"/>
  <c r="H104" i="20"/>
  <c r="H101" i="20"/>
  <c r="L122" i="8"/>
  <c r="M121" i="8"/>
  <c r="L101" i="8"/>
  <c r="M100" i="8"/>
  <c r="L12" i="16"/>
  <c r="K36" i="20"/>
  <c r="L34" i="20"/>
  <c r="L35" i="20"/>
  <c r="L11" i="8"/>
  <c r="L36" i="20"/>
  <c r="H522" i="20"/>
  <c r="M522" i="20" s="1"/>
  <c r="A11" i="8"/>
  <c r="A124" i="8"/>
  <c r="L37" i="20" l="1"/>
  <c r="H14" i="10"/>
  <c r="I13" i="10"/>
  <c r="H3" i="9" s="1"/>
  <c r="I14" i="16" s="1"/>
  <c r="J3" i="17" s="1"/>
  <c r="M13" i="10"/>
  <c r="J13" i="10"/>
  <c r="K13" i="10"/>
  <c r="I3" i="9" s="1"/>
  <c r="J14" i="16" s="1"/>
  <c r="L13" i="10"/>
  <c r="H105" i="20"/>
  <c r="H111" i="20"/>
  <c r="H114" i="20"/>
  <c r="H108" i="20"/>
  <c r="L102" i="8"/>
  <c r="M101" i="8"/>
  <c r="L123" i="8"/>
  <c r="M122" i="8"/>
  <c r="L12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L13" i="16"/>
  <c r="L39" i="20"/>
  <c r="L38" i="20"/>
  <c r="H526" i="20"/>
  <c r="M526" i="20" s="1"/>
  <c r="A93" i="8"/>
  <c r="A125" i="8"/>
  <c r="K14" i="8" l="1"/>
  <c r="K13" i="8"/>
  <c r="K16" i="8"/>
  <c r="K12" i="8"/>
  <c r="K15" i="8"/>
  <c r="H15" i="10"/>
  <c r="I14" i="10"/>
  <c r="H7" i="9" s="1"/>
  <c r="M14" i="10"/>
  <c r="K14" i="10"/>
  <c r="I7" i="9" s="1"/>
  <c r="J14" i="10"/>
  <c r="L14" i="10"/>
  <c r="H112" i="20"/>
  <c r="H109" i="20"/>
  <c r="H115" i="20"/>
  <c r="H118" i="20"/>
  <c r="L124" i="8"/>
  <c r="M123" i="8"/>
  <c r="L103" i="8"/>
  <c r="M102" i="8"/>
  <c r="J43" i="20"/>
  <c r="L47" i="20"/>
  <c r="J49" i="20"/>
  <c r="J41" i="20"/>
  <c r="K47" i="20"/>
  <c r="K40" i="20"/>
  <c r="J45" i="20"/>
  <c r="K48" i="20"/>
  <c r="L49" i="20"/>
  <c r="K43" i="20"/>
  <c r="J47" i="20"/>
  <c r="L13" i="8"/>
  <c r="J392" i="20"/>
  <c r="H530" i="20"/>
  <c r="M530" i="20" s="1"/>
  <c r="A94" i="8"/>
  <c r="A126" i="8"/>
  <c r="H16" i="10" l="1"/>
  <c r="M15" i="10"/>
  <c r="I15" i="10"/>
  <c r="J15" i="10"/>
  <c r="K15" i="10"/>
  <c r="L15" i="10"/>
  <c r="H119" i="20"/>
  <c r="H122" i="20"/>
  <c r="H116" i="20"/>
  <c r="H113" i="20"/>
  <c r="L104" i="8"/>
  <c r="M103" i="8"/>
  <c r="L125" i="8"/>
  <c r="M124" i="8"/>
  <c r="L14" i="8"/>
  <c r="H534" i="20"/>
  <c r="M534" i="20" s="1"/>
  <c r="A95" i="8"/>
  <c r="A127" i="8"/>
  <c r="H17" i="10" l="1"/>
  <c r="J16" i="10"/>
  <c r="I16" i="10"/>
  <c r="M16" i="10"/>
  <c r="K16" i="10"/>
  <c r="L16" i="10"/>
  <c r="H117" i="20"/>
  <c r="H123" i="20"/>
  <c r="H126" i="20"/>
  <c r="H120" i="20"/>
  <c r="L126" i="8"/>
  <c r="M125" i="8"/>
  <c r="L105" i="8"/>
  <c r="M104" i="8"/>
  <c r="L15" i="8"/>
  <c r="H538" i="20"/>
  <c r="M538" i="20" s="1"/>
  <c r="A96" i="8"/>
  <c r="A128" i="8"/>
  <c r="H18" i="10" l="1"/>
  <c r="M17" i="10"/>
  <c r="I17" i="10"/>
  <c r="K17" i="10"/>
  <c r="J17" i="10"/>
  <c r="L17" i="10"/>
  <c r="H127" i="20"/>
  <c r="H130" i="20"/>
  <c r="H124" i="20"/>
  <c r="H121" i="20"/>
  <c r="L106" i="8"/>
  <c r="M105" i="8"/>
  <c r="L127" i="8"/>
  <c r="M126" i="8"/>
  <c r="L16" i="8"/>
  <c r="H542" i="20"/>
  <c r="M542" i="20" s="1"/>
  <c r="A97" i="8"/>
  <c r="A129" i="8"/>
  <c r="H19" i="10" l="1"/>
  <c r="K18" i="10"/>
  <c r="M18" i="10"/>
  <c r="J18" i="10"/>
  <c r="I18" i="10"/>
  <c r="L18" i="10"/>
  <c r="H125" i="20"/>
  <c r="H131" i="20"/>
  <c r="H134" i="20"/>
  <c r="H128" i="20"/>
  <c r="L128" i="8"/>
  <c r="M127" i="8"/>
  <c r="L107" i="8"/>
  <c r="M106" i="8"/>
  <c r="L17" i="8"/>
  <c r="H546" i="20"/>
  <c r="M546" i="20" s="1"/>
  <c r="A98" i="8"/>
  <c r="A130" i="8"/>
  <c r="H20" i="10" l="1"/>
  <c r="M19" i="10"/>
  <c r="I19" i="10"/>
  <c r="J19" i="10"/>
  <c r="K19" i="10"/>
  <c r="L19" i="10"/>
  <c r="H132" i="20"/>
  <c r="H129" i="20"/>
  <c r="H135" i="20"/>
  <c r="H138" i="20"/>
  <c r="L108" i="8"/>
  <c r="M107" i="8"/>
  <c r="L129" i="8"/>
  <c r="M128" i="8"/>
  <c r="L18" i="8"/>
  <c r="H550" i="20"/>
  <c r="M550" i="20" s="1"/>
  <c r="A99" i="8"/>
  <c r="A131" i="8"/>
  <c r="H21" i="10" l="1"/>
  <c r="J20" i="10"/>
  <c r="I20" i="10"/>
  <c r="M20" i="10"/>
  <c r="K20" i="10"/>
  <c r="L20" i="10"/>
  <c r="H139" i="20"/>
  <c r="H142" i="20"/>
  <c r="H136" i="20"/>
  <c r="H133" i="20"/>
  <c r="L130" i="8"/>
  <c r="M129" i="8"/>
  <c r="L109" i="8"/>
  <c r="M108" i="8"/>
  <c r="L19" i="8"/>
  <c r="H554" i="20"/>
  <c r="M554" i="20" s="1"/>
  <c r="A100" i="8"/>
  <c r="A132" i="8"/>
  <c r="H22" i="10" l="1"/>
  <c r="I21" i="10"/>
  <c r="M21" i="10"/>
  <c r="K21" i="10"/>
  <c r="J21" i="10"/>
  <c r="L21" i="10"/>
  <c r="H137" i="20"/>
  <c r="H143" i="20"/>
  <c r="H146" i="20"/>
  <c r="H140" i="20"/>
  <c r="L110" i="8"/>
  <c r="M109" i="8"/>
  <c r="L132" i="8"/>
  <c r="M130" i="8"/>
  <c r="L20" i="8"/>
  <c r="H558" i="20"/>
  <c r="M558" i="20" s="1"/>
  <c r="A101" i="8"/>
  <c r="A133" i="8"/>
  <c r="H23" i="10" l="1"/>
  <c r="M22" i="10"/>
  <c r="I22" i="10"/>
  <c r="J22" i="10"/>
  <c r="K22" i="10"/>
  <c r="L22" i="10"/>
  <c r="H147" i="20"/>
  <c r="H150" i="20"/>
  <c r="H144" i="20"/>
  <c r="H141" i="20"/>
  <c r="L133" i="8"/>
  <c r="M132" i="8"/>
  <c r="L111" i="8"/>
  <c r="M110" i="8"/>
  <c r="L21" i="8"/>
  <c r="H562" i="20"/>
  <c r="M562" i="20" s="1"/>
  <c r="A102" i="8"/>
  <c r="A134" i="8"/>
  <c r="H24" i="10" l="1"/>
  <c r="M23" i="10"/>
  <c r="J23" i="10"/>
  <c r="I23" i="10"/>
  <c r="K23" i="10"/>
  <c r="L23" i="10"/>
  <c r="H148" i="20"/>
  <c r="H145" i="20"/>
  <c r="H151" i="20"/>
  <c r="H154" i="20"/>
  <c r="L134" i="8"/>
  <c r="M133" i="8"/>
  <c r="L112" i="8"/>
  <c r="M112" i="8" s="1"/>
  <c r="M111" i="8"/>
  <c r="L22" i="8"/>
  <c r="H566" i="20"/>
  <c r="M566" i="20" s="1"/>
  <c r="A103" i="8"/>
  <c r="A135" i="8"/>
  <c r="H25" i="10" l="1"/>
  <c r="M24" i="10"/>
  <c r="I24" i="10"/>
  <c r="H5" i="9" s="1"/>
  <c r="J24" i="10"/>
  <c r="K24" i="10"/>
  <c r="I5" i="9" s="1"/>
  <c r="L24" i="10"/>
  <c r="H155" i="20"/>
  <c r="H158" i="20"/>
  <c r="H152" i="20"/>
  <c r="H149" i="20"/>
  <c r="L135" i="8"/>
  <c r="M134" i="8"/>
  <c r="L23" i="8"/>
  <c r="H570" i="20"/>
  <c r="M570" i="20" s="1"/>
  <c r="A104" i="8"/>
  <c r="A136" i="8"/>
  <c r="I22" i="16" l="1"/>
  <c r="I21" i="16"/>
  <c r="I24" i="16"/>
  <c r="I18" i="16"/>
  <c r="I23" i="16"/>
  <c r="I16" i="16"/>
  <c r="I19" i="16"/>
  <c r="I15" i="16"/>
  <c r="I25" i="16"/>
  <c r="I20" i="16"/>
  <c r="I17" i="16"/>
  <c r="J23" i="16"/>
  <c r="J18" i="16"/>
  <c r="J22" i="16"/>
  <c r="J25" i="16"/>
  <c r="J24" i="16"/>
  <c r="J20" i="16"/>
  <c r="J17" i="16"/>
  <c r="J16" i="16"/>
  <c r="J21" i="16"/>
  <c r="J15" i="16"/>
  <c r="J19" i="16"/>
  <c r="H26" i="10"/>
  <c r="M25" i="10"/>
  <c r="I25" i="10"/>
  <c r="J25" i="10"/>
  <c r="K25" i="10"/>
  <c r="L25" i="10"/>
  <c r="H159" i="20"/>
  <c r="H162" i="20"/>
  <c r="H153" i="20"/>
  <c r="H156" i="20"/>
  <c r="L136" i="8"/>
  <c r="M135" i="8"/>
  <c r="L24" i="8"/>
  <c r="H574" i="20"/>
  <c r="M574" i="20" s="1"/>
  <c r="A105" i="8"/>
  <c r="A137" i="8"/>
  <c r="H27" i="10" l="1"/>
  <c r="M26" i="10"/>
  <c r="I26" i="10"/>
  <c r="H6" i="9" s="1"/>
  <c r="J26" i="10"/>
  <c r="K26" i="10"/>
  <c r="I6" i="9" s="1"/>
  <c r="L26" i="10"/>
  <c r="H166" i="20"/>
  <c r="H163" i="20"/>
  <c r="H157" i="20"/>
  <c r="H160" i="20"/>
  <c r="L137" i="8"/>
  <c r="M136" i="8"/>
  <c r="L25" i="8"/>
  <c r="H578" i="20"/>
  <c r="M578" i="20" s="1"/>
  <c r="A106" i="8"/>
  <c r="A138" i="8"/>
  <c r="H170" i="20" l="1"/>
  <c r="H28" i="10"/>
  <c r="M27" i="10"/>
  <c r="I27" i="10"/>
  <c r="J27" i="10"/>
  <c r="K27" i="10"/>
  <c r="L27" i="10"/>
  <c r="H164" i="20"/>
  <c r="H161" i="20"/>
  <c r="H167" i="20"/>
  <c r="L138" i="8"/>
  <c r="M137" i="8"/>
  <c r="L26" i="8"/>
  <c r="H582" i="20"/>
  <c r="M582" i="20" s="1"/>
  <c r="A107" i="8"/>
  <c r="A139" i="8"/>
  <c r="H29" i="10" l="1"/>
  <c r="I28" i="10"/>
  <c r="H2" i="9" s="1"/>
  <c r="M28" i="10"/>
  <c r="J28" i="10"/>
  <c r="K28" i="10"/>
  <c r="I2" i="9" s="1"/>
  <c r="L28" i="10"/>
  <c r="H171" i="20"/>
  <c r="I170" i="20"/>
  <c r="H174" i="20"/>
  <c r="J170" i="20"/>
  <c r="L170" i="20"/>
  <c r="K170" i="20"/>
  <c r="H168" i="20"/>
  <c r="H165" i="20"/>
  <c r="L27" i="8"/>
  <c r="L139" i="8"/>
  <c r="M138" i="8"/>
  <c r="A108" i="8"/>
  <c r="A140" i="8"/>
  <c r="H172" i="20" l="1"/>
  <c r="I171" i="20"/>
  <c r="J171" i="20"/>
  <c r="L171" i="20"/>
  <c r="K171" i="20"/>
  <c r="H175" i="20"/>
  <c r="I174" i="20"/>
  <c r="H178" i="20"/>
  <c r="J174" i="20"/>
  <c r="K174" i="20"/>
  <c r="L174" i="20"/>
  <c r="I3" i="16"/>
  <c r="I7" i="16"/>
  <c r="I11" i="16"/>
  <c r="I13" i="16"/>
  <c r="I2" i="16"/>
  <c r="I4" i="16"/>
  <c r="I8" i="16"/>
  <c r="I12" i="16"/>
  <c r="I6" i="16"/>
  <c r="I10" i="16"/>
  <c r="I5" i="16"/>
  <c r="I9" i="16"/>
  <c r="J4" i="16"/>
  <c r="J8" i="16"/>
  <c r="J12" i="16"/>
  <c r="J3" i="16"/>
  <c r="J7" i="16"/>
  <c r="J11" i="16"/>
  <c r="J2" i="16"/>
  <c r="J6" i="16"/>
  <c r="J10" i="16"/>
  <c r="J5" i="16"/>
  <c r="J9" i="16"/>
  <c r="J13" i="16"/>
  <c r="H30" i="10"/>
  <c r="I29" i="10"/>
  <c r="M29" i="10"/>
  <c r="K29" i="10"/>
  <c r="J29" i="10"/>
  <c r="L29" i="10"/>
  <c r="H169" i="20"/>
  <c r="L28" i="8"/>
  <c r="L140" i="8"/>
  <c r="M139" i="8"/>
  <c r="A109" i="8"/>
  <c r="A141" i="8"/>
  <c r="H176" i="20" l="1"/>
  <c r="I175" i="20"/>
  <c r="J175" i="20"/>
  <c r="K175" i="20"/>
  <c r="L175" i="20"/>
  <c r="H31" i="10"/>
  <c r="I30" i="10"/>
  <c r="M30" i="10"/>
  <c r="K30" i="10"/>
  <c r="J30" i="10"/>
  <c r="L30" i="10"/>
  <c r="J32" i="17"/>
  <c r="J2" i="17"/>
  <c r="H179" i="20"/>
  <c r="H182" i="20"/>
  <c r="I178" i="20"/>
  <c r="J178" i="20"/>
  <c r="K178" i="20"/>
  <c r="L178" i="20"/>
  <c r="H173" i="20"/>
  <c r="I172" i="20"/>
  <c r="J172" i="20"/>
  <c r="L172" i="20"/>
  <c r="K172" i="20"/>
  <c r="L29" i="8"/>
  <c r="L141" i="8"/>
  <c r="M141" i="8" s="1"/>
  <c r="M140" i="8"/>
  <c r="A110" i="8"/>
  <c r="H180" i="20" l="1"/>
  <c r="I179" i="20"/>
  <c r="J179" i="20"/>
  <c r="L179" i="20"/>
  <c r="K179" i="20"/>
  <c r="H32" i="10"/>
  <c r="M31" i="10"/>
  <c r="J31" i="10"/>
  <c r="I31" i="10"/>
  <c r="K31" i="10"/>
  <c r="L31" i="10"/>
  <c r="I173" i="20"/>
  <c r="J173" i="20"/>
  <c r="K173" i="20"/>
  <c r="L173" i="20"/>
  <c r="K8" i="8"/>
  <c r="K2" i="8"/>
  <c r="K10" i="8"/>
  <c r="K5" i="8"/>
  <c r="K11" i="8"/>
  <c r="K9" i="8"/>
  <c r="K4" i="8"/>
  <c r="K6" i="8"/>
  <c r="K3" i="8"/>
  <c r="K7" i="8"/>
  <c r="H183" i="20"/>
  <c r="I182" i="20"/>
  <c r="H186" i="20"/>
  <c r="J182" i="20"/>
  <c r="L182" i="20"/>
  <c r="K182" i="20"/>
  <c r="H177" i="20"/>
  <c r="I176" i="20"/>
  <c r="J176" i="20"/>
  <c r="L176" i="20"/>
  <c r="K176" i="20"/>
  <c r="L30" i="8"/>
  <c r="A111" i="8"/>
  <c r="H184" i="20" l="1"/>
  <c r="I183" i="20"/>
  <c r="J183" i="20"/>
  <c r="L183" i="20"/>
  <c r="K183" i="20"/>
  <c r="I177" i="20"/>
  <c r="J177" i="20"/>
  <c r="L177" i="20"/>
  <c r="K177" i="20"/>
  <c r="H187" i="20"/>
  <c r="I186" i="20"/>
  <c r="H190" i="20"/>
  <c r="J186" i="20"/>
  <c r="L186" i="20"/>
  <c r="K186" i="20"/>
  <c r="I32" i="10"/>
  <c r="H33" i="10"/>
  <c r="M32" i="10"/>
  <c r="K32" i="10"/>
  <c r="J32" i="10"/>
  <c r="L32" i="10"/>
  <c r="H181" i="20"/>
  <c r="I180" i="20"/>
  <c r="J180" i="20"/>
  <c r="L180" i="20"/>
  <c r="K180" i="20"/>
  <c r="L31" i="8"/>
  <c r="A112" i="8"/>
  <c r="M33" i="10" l="1"/>
  <c r="I33" i="10"/>
  <c r="J33" i="10"/>
  <c r="K33" i="10"/>
  <c r="L33" i="10"/>
  <c r="H188" i="20"/>
  <c r="I187" i="20"/>
  <c r="J187" i="20"/>
  <c r="K187" i="20"/>
  <c r="L187" i="20"/>
  <c r="H191" i="20"/>
  <c r="I190" i="20"/>
  <c r="H194" i="20"/>
  <c r="J190" i="20"/>
  <c r="K190" i="20"/>
  <c r="L190" i="20"/>
  <c r="I181" i="20"/>
  <c r="J181" i="20"/>
  <c r="K181" i="20"/>
  <c r="L181" i="20"/>
  <c r="H185" i="20"/>
  <c r="I184" i="20"/>
  <c r="J184" i="20"/>
  <c r="K184" i="20"/>
  <c r="L184" i="20"/>
  <c r="L32" i="8"/>
  <c r="A113" i="8"/>
  <c r="H192" i="20" l="1"/>
  <c r="I191" i="20"/>
  <c r="J191" i="20"/>
  <c r="L191" i="20"/>
  <c r="K191" i="20"/>
  <c r="I194" i="20"/>
  <c r="J194" i="20"/>
  <c r="H195" i="20"/>
  <c r="H198" i="20"/>
  <c r="L194" i="20"/>
  <c r="K194" i="20"/>
  <c r="I185" i="20"/>
  <c r="K185" i="20"/>
  <c r="L185" i="20"/>
  <c r="J185" i="20"/>
  <c r="H189" i="20"/>
  <c r="I188" i="20"/>
  <c r="J188" i="20"/>
  <c r="K188" i="20"/>
  <c r="L188" i="20"/>
  <c r="L33" i="8"/>
  <c r="A114" i="8"/>
  <c r="I189" i="20" l="1"/>
  <c r="J189" i="20"/>
  <c r="K189" i="20"/>
  <c r="L189" i="20"/>
  <c r="I198" i="20"/>
  <c r="J198" i="20"/>
  <c r="H199" i="20"/>
  <c r="H202" i="20"/>
  <c r="K198" i="20"/>
  <c r="L198" i="20"/>
  <c r="H196" i="20"/>
  <c r="I195" i="20"/>
  <c r="J195" i="20"/>
  <c r="K195" i="20"/>
  <c r="L195" i="20"/>
  <c r="H193" i="20"/>
  <c r="I192" i="20"/>
  <c r="J192" i="20"/>
  <c r="L192" i="20"/>
  <c r="K192" i="20"/>
  <c r="I103" i="20"/>
  <c r="J103" i="20"/>
  <c r="I167" i="20"/>
  <c r="I118" i="20"/>
  <c r="I124" i="20"/>
  <c r="I98" i="20"/>
  <c r="K102" i="20"/>
  <c r="I95" i="20"/>
  <c r="I111" i="20"/>
  <c r="I107" i="20"/>
  <c r="K91" i="20"/>
  <c r="I96" i="20"/>
  <c r="I92" i="20"/>
  <c r="I106" i="20"/>
  <c r="L98" i="20"/>
  <c r="I129" i="20"/>
  <c r="I130" i="20"/>
  <c r="J92" i="20"/>
  <c r="I113" i="20"/>
  <c r="J111" i="20"/>
  <c r="I164" i="20"/>
  <c r="K107" i="20"/>
  <c r="K106" i="20"/>
  <c r="L103" i="20"/>
  <c r="K109" i="20"/>
  <c r="I147" i="20"/>
  <c r="K126" i="20"/>
  <c r="I119" i="20"/>
  <c r="K129" i="20"/>
  <c r="I104" i="20"/>
  <c r="I144" i="20"/>
  <c r="I141" i="20"/>
  <c r="J90" i="20"/>
  <c r="L100" i="20"/>
  <c r="L127" i="20"/>
  <c r="I127" i="20"/>
  <c r="I123" i="20"/>
  <c r="J107" i="20"/>
  <c r="I112" i="20"/>
  <c r="I108" i="20"/>
  <c r="I109" i="20"/>
  <c r="I157" i="20"/>
  <c r="I90" i="20"/>
  <c r="I146" i="20"/>
  <c r="K114" i="20"/>
  <c r="J102" i="20"/>
  <c r="L102" i="20"/>
  <c r="K116" i="20"/>
  <c r="I165" i="20"/>
  <c r="I163" i="20"/>
  <c r="I150" i="20"/>
  <c r="K103" i="20"/>
  <c r="I135" i="20"/>
  <c r="K122" i="20"/>
  <c r="J109" i="20"/>
  <c r="I143" i="20"/>
  <c r="I139" i="20"/>
  <c r="J114" i="20"/>
  <c r="I128" i="20"/>
  <c r="L99" i="20"/>
  <c r="I161" i="20"/>
  <c r="I145" i="20"/>
  <c r="I126" i="20"/>
  <c r="I122" i="20"/>
  <c r="J113" i="20"/>
  <c r="K127" i="20"/>
  <c r="I132" i="20"/>
  <c r="K105" i="20"/>
  <c r="K123" i="20"/>
  <c r="J116" i="20"/>
  <c r="L129" i="20"/>
  <c r="K124" i="20"/>
  <c r="I120" i="20"/>
  <c r="I110" i="20"/>
  <c r="I166" i="20"/>
  <c r="J91" i="20"/>
  <c r="I151" i="20"/>
  <c r="I101" i="20"/>
  <c r="I154" i="20"/>
  <c r="I91" i="20"/>
  <c r="J115" i="20"/>
  <c r="I159" i="20"/>
  <c r="I155" i="20"/>
  <c r="K90" i="20"/>
  <c r="I162" i="20"/>
  <c r="K117" i="20"/>
  <c r="L126" i="20"/>
  <c r="I142" i="20"/>
  <c r="I97" i="20"/>
  <c r="I117" i="20"/>
  <c r="I102" i="20"/>
  <c r="I148" i="20"/>
  <c r="L128" i="20"/>
  <c r="J112" i="20"/>
  <c r="K108" i="20"/>
  <c r="L104" i="20"/>
  <c r="K128" i="20"/>
  <c r="J95" i="20"/>
  <c r="L106" i="20"/>
  <c r="L121" i="20"/>
  <c r="I100" i="20"/>
  <c r="K112" i="20"/>
  <c r="L124" i="20"/>
  <c r="L119" i="20"/>
  <c r="J98" i="20"/>
  <c r="J106" i="20"/>
  <c r="J108" i="20"/>
  <c r="L133" i="20"/>
  <c r="K151" i="20"/>
  <c r="J94" i="20"/>
  <c r="L140" i="20"/>
  <c r="J126" i="20"/>
  <c r="I115" i="20"/>
  <c r="L113" i="20"/>
  <c r="L97" i="20"/>
  <c r="J146" i="20"/>
  <c r="K152" i="20"/>
  <c r="K115" i="20"/>
  <c r="I134" i="20"/>
  <c r="I133" i="20"/>
  <c r="J166" i="20"/>
  <c r="L162" i="20"/>
  <c r="L115" i="20"/>
  <c r="L93" i="20"/>
  <c r="L156" i="20"/>
  <c r="I156" i="20"/>
  <c r="I169" i="20"/>
  <c r="J105" i="20"/>
  <c r="K94" i="20"/>
  <c r="K157" i="20"/>
  <c r="I125" i="20"/>
  <c r="L132" i="20"/>
  <c r="I152" i="20"/>
  <c r="J127" i="20"/>
  <c r="I137" i="20"/>
  <c r="L143" i="20"/>
  <c r="L95" i="20"/>
  <c r="J148" i="20"/>
  <c r="K113" i="20"/>
  <c r="J159" i="20"/>
  <c r="L109" i="20"/>
  <c r="L139" i="20"/>
  <c r="I116" i="20"/>
  <c r="I168" i="20"/>
  <c r="I140" i="20"/>
  <c r="J97" i="20"/>
  <c r="K111" i="20"/>
  <c r="L117" i="20"/>
  <c r="L92" i="20"/>
  <c r="L123" i="20"/>
  <c r="I94" i="20"/>
  <c r="I158" i="20"/>
  <c r="I131" i="20"/>
  <c r="J100" i="20"/>
  <c r="L168" i="20"/>
  <c r="J128" i="20"/>
  <c r="K156" i="20"/>
  <c r="K121" i="20"/>
  <c r="K118" i="20"/>
  <c r="J160" i="20"/>
  <c r="L105" i="20"/>
  <c r="J104" i="20"/>
  <c r="K93" i="20"/>
  <c r="I136" i="20"/>
  <c r="I121" i="20"/>
  <c r="L101" i="20"/>
  <c r="J124" i="20"/>
  <c r="I114" i="20"/>
  <c r="J125" i="20"/>
  <c r="K95" i="20"/>
  <c r="I138" i="20"/>
  <c r="I160" i="20"/>
  <c r="L108" i="20"/>
  <c r="I93" i="20"/>
  <c r="J121" i="20"/>
  <c r="K92" i="20"/>
  <c r="K97" i="20"/>
  <c r="K158" i="20"/>
  <c r="L155" i="20"/>
  <c r="K101" i="20"/>
  <c r="K155" i="20"/>
  <c r="L125" i="20"/>
  <c r="J93" i="20"/>
  <c r="I99" i="20"/>
  <c r="L144" i="20"/>
  <c r="J120" i="20"/>
  <c r="K153" i="20"/>
  <c r="K154" i="20"/>
  <c r="L167" i="20"/>
  <c r="J169" i="20"/>
  <c r="L94" i="20"/>
  <c r="I153" i="20"/>
  <c r="J168" i="20"/>
  <c r="J158" i="20"/>
  <c r="L169" i="20"/>
  <c r="J117" i="20"/>
  <c r="I105" i="20"/>
  <c r="J149" i="20"/>
  <c r="L107" i="20"/>
  <c r="K110" i="20"/>
  <c r="K100" i="20"/>
  <c r="L166" i="20"/>
  <c r="K125" i="20"/>
  <c r="L118" i="20"/>
  <c r="K104" i="20"/>
  <c r="L122" i="20"/>
  <c r="L116" i="20"/>
  <c r="K119" i="20"/>
  <c r="J161" i="20"/>
  <c r="L114" i="20"/>
  <c r="L135" i="20"/>
  <c r="L163" i="20"/>
  <c r="L130" i="20"/>
  <c r="L147" i="20"/>
  <c r="L136" i="20"/>
  <c r="K98" i="20"/>
  <c r="J99" i="20"/>
  <c r="J162" i="20"/>
  <c r="L164" i="20"/>
  <c r="J147" i="20"/>
  <c r="J141" i="20"/>
  <c r="L146" i="20"/>
  <c r="K141" i="20"/>
  <c r="L142" i="20"/>
  <c r="J152" i="20"/>
  <c r="L120" i="20"/>
  <c r="K144" i="20"/>
  <c r="J137" i="20"/>
  <c r="J157" i="20"/>
  <c r="K96" i="20"/>
  <c r="L141" i="20"/>
  <c r="K99" i="20"/>
  <c r="J153" i="20"/>
  <c r="K134" i="20"/>
  <c r="J145" i="20"/>
  <c r="J140" i="20"/>
  <c r="L165" i="20"/>
  <c r="K169" i="20"/>
  <c r="L110" i="20"/>
  <c r="L160" i="20"/>
  <c r="K162" i="20"/>
  <c r="L158" i="20"/>
  <c r="J123" i="20"/>
  <c r="L90" i="20"/>
  <c r="J119" i="20"/>
  <c r="J167" i="20"/>
  <c r="J163" i="20"/>
  <c r="K168" i="20"/>
  <c r="K161" i="20"/>
  <c r="J135" i="20"/>
  <c r="J96" i="20"/>
  <c r="K138" i="20"/>
  <c r="J150" i="20"/>
  <c r="L151" i="20"/>
  <c r="L112" i="20"/>
  <c r="K159" i="20"/>
  <c r="J122" i="20"/>
  <c r="J132" i="20"/>
  <c r="J165" i="20"/>
  <c r="L152" i="20"/>
  <c r="L153" i="20"/>
  <c r="K163" i="20"/>
  <c r="L150" i="20"/>
  <c r="J155" i="20"/>
  <c r="K135" i="20"/>
  <c r="J134" i="20"/>
  <c r="J143" i="20"/>
  <c r="K139" i="20"/>
  <c r="J118" i="20"/>
  <c r="J142" i="20"/>
  <c r="K133" i="20"/>
  <c r="K140" i="20"/>
  <c r="J156" i="20"/>
  <c r="L131" i="20"/>
  <c r="K166" i="20"/>
  <c r="K165" i="20"/>
  <c r="L91" i="20"/>
  <c r="L145" i="20"/>
  <c r="K120" i="20"/>
  <c r="J154" i="20"/>
  <c r="K160" i="20"/>
  <c r="J164" i="20"/>
  <c r="J101" i="20"/>
  <c r="K137" i="20"/>
  <c r="L154" i="20"/>
  <c r="K167" i="20"/>
  <c r="K150" i="20"/>
  <c r="K145" i="20"/>
  <c r="L157" i="20"/>
  <c r="L111" i="20"/>
  <c r="L149" i="20"/>
  <c r="L138" i="20"/>
  <c r="J131" i="20"/>
  <c r="J129" i="20"/>
  <c r="K149" i="20"/>
  <c r="K164" i="20"/>
  <c r="L96" i="20"/>
  <c r="K131" i="20"/>
  <c r="K142" i="20"/>
  <c r="L134" i="20"/>
  <c r="K132" i="20"/>
  <c r="K148" i="20"/>
  <c r="J136" i="20"/>
  <c r="L159" i="20"/>
  <c r="L161" i="20"/>
  <c r="K143" i="20"/>
  <c r="J138" i="20"/>
  <c r="J133" i="20"/>
  <c r="I149" i="20"/>
  <c r="J144" i="20"/>
  <c r="J130" i="20"/>
  <c r="K146" i="20"/>
  <c r="K147" i="20"/>
  <c r="L148" i="20"/>
  <c r="J110" i="20"/>
  <c r="K130" i="20"/>
  <c r="L137" i="20"/>
  <c r="J139" i="20"/>
  <c r="K136" i="20"/>
  <c r="J151" i="20"/>
  <c r="L34" i="8"/>
  <c r="J58" i="20"/>
  <c r="J78" i="20"/>
  <c r="L76" i="20"/>
  <c r="L55" i="20"/>
  <c r="I54" i="20"/>
  <c r="K63" i="20"/>
  <c r="K58" i="20"/>
  <c r="L67" i="20"/>
  <c r="K54" i="20"/>
  <c r="I55" i="20"/>
  <c r="I62" i="20"/>
  <c r="I66" i="20"/>
  <c r="L78" i="20"/>
  <c r="I86" i="20"/>
  <c r="I88" i="20"/>
  <c r="J72" i="20"/>
  <c r="I64" i="20"/>
  <c r="J57" i="20"/>
  <c r="K67" i="20"/>
  <c r="K68" i="20"/>
  <c r="I84" i="20"/>
  <c r="K86" i="20"/>
  <c r="J70" i="20"/>
  <c r="J65" i="20"/>
  <c r="K81" i="20"/>
  <c r="L70" i="20"/>
  <c r="L58" i="20"/>
  <c r="J76" i="20"/>
  <c r="L68" i="20"/>
  <c r="L66" i="20"/>
  <c r="K53" i="20"/>
  <c r="K80" i="20"/>
  <c r="L84" i="20"/>
  <c r="I74" i="20"/>
  <c r="L81" i="20"/>
  <c r="L57" i="20"/>
  <c r="K69" i="20"/>
  <c r="I75" i="20"/>
  <c r="I76" i="20"/>
  <c r="I57" i="20"/>
  <c r="L51" i="20"/>
  <c r="K84" i="20"/>
  <c r="I59" i="20"/>
  <c r="L72" i="20"/>
  <c r="I80" i="20"/>
  <c r="K66" i="20"/>
  <c r="L80" i="20"/>
  <c r="I50" i="20"/>
  <c r="L69" i="20"/>
  <c r="K59" i="20"/>
  <c r="J61" i="20"/>
  <c r="I77" i="20"/>
  <c r="I89" i="20"/>
  <c r="L61" i="20"/>
  <c r="K52" i="20"/>
  <c r="J62" i="20"/>
  <c r="K57" i="20"/>
  <c r="I51" i="20"/>
  <c r="K87" i="20"/>
  <c r="L59" i="20"/>
  <c r="I79" i="20"/>
  <c r="K89" i="20"/>
  <c r="I71" i="20"/>
  <c r="K76" i="20"/>
  <c r="I83" i="20"/>
  <c r="I63" i="20"/>
  <c r="K75" i="20"/>
  <c r="J87" i="20"/>
  <c r="L62" i="20"/>
  <c r="J85" i="20"/>
  <c r="J89" i="20"/>
  <c r="L65" i="20"/>
  <c r="J55" i="20"/>
  <c r="J69" i="20"/>
  <c r="I85" i="20"/>
  <c r="J59" i="20"/>
  <c r="L60" i="20"/>
  <c r="K60" i="20"/>
  <c r="J54" i="20"/>
  <c r="L85" i="20"/>
  <c r="L87" i="20"/>
  <c r="L56" i="20"/>
  <c r="J56" i="20"/>
  <c r="L74" i="20"/>
  <c r="K78" i="20"/>
  <c r="K62" i="20"/>
  <c r="I70" i="20"/>
  <c r="J52" i="20"/>
  <c r="L89" i="20"/>
  <c r="J82" i="20"/>
  <c r="J63" i="20"/>
  <c r="J51" i="20"/>
  <c r="L77" i="20"/>
  <c r="J60" i="20"/>
  <c r="I58" i="20"/>
  <c r="I61" i="20"/>
  <c r="K56" i="20"/>
  <c r="K61" i="20"/>
  <c r="L63" i="20"/>
  <c r="I72" i="20"/>
  <c r="J71" i="20"/>
  <c r="J66" i="20"/>
  <c r="J50" i="20"/>
  <c r="K55" i="20"/>
  <c r="K85" i="20"/>
  <c r="I68" i="20"/>
  <c r="J75" i="20"/>
  <c r="J81" i="20"/>
  <c r="J84" i="20"/>
  <c r="K50" i="20"/>
  <c r="L52" i="20"/>
  <c r="I53" i="20"/>
  <c r="I69" i="20"/>
  <c r="K83" i="20"/>
  <c r="L50" i="20"/>
  <c r="L71" i="20"/>
  <c r="K74" i="20"/>
  <c r="J53" i="20"/>
  <c r="K88" i="20"/>
  <c r="J83" i="20"/>
  <c r="I56" i="20"/>
  <c r="K72" i="20"/>
  <c r="L79" i="20"/>
  <c r="K65" i="20"/>
  <c r="J73" i="20"/>
  <c r="J80" i="20"/>
  <c r="K71" i="20"/>
  <c r="J64" i="20"/>
  <c r="I67" i="20"/>
  <c r="L86" i="20"/>
  <c r="J79" i="20"/>
  <c r="I82" i="20"/>
  <c r="I65" i="20"/>
  <c r="K79" i="20"/>
  <c r="J67" i="20"/>
  <c r="L88" i="20"/>
  <c r="I81" i="20"/>
  <c r="J77" i="20"/>
  <c r="J74" i="20"/>
  <c r="K77" i="20"/>
  <c r="I87" i="20"/>
  <c r="L75" i="20"/>
  <c r="L73" i="20"/>
  <c r="K64" i="20"/>
  <c r="I52" i="20"/>
  <c r="I78" i="20"/>
  <c r="K70" i="20"/>
  <c r="J68" i="20"/>
  <c r="L53" i="20"/>
  <c r="L83" i="20"/>
  <c r="L82" i="20"/>
  <c r="J88" i="20"/>
  <c r="I60" i="20"/>
  <c r="K73" i="20"/>
  <c r="I73" i="20"/>
  <c r="K51" i="20"/>
  <c r="L54" i="20"/>
  <c r="L64" i="20"/>
  <c r="J86" i="20"/>
  <c r="K82" i="20"/>
  <c r="I43" i="20"/>
  <c r="J40" i="20"/>
  <c r="I47" i="20"/>
  <c r="I46" i="20"/>
  <c r="I44" i="20"/>
  <c r="J42" i="20"/>
  <c r="I41" i="20"/>
  <c r="J48" i="20"/>
  <c r="I48" i="20"/>
  <c r="J44" i="20"/>
  <c r="J46" i="20"/>
  <c r="I45" i="20"/>
  <c r="I49" i="20"/>
  <c r="I40" i="20"/>
  <c r="K44" i="20"/>
  <c r="L44" i="20"/>
  <c r="K45" i="20"/>
  <c r="L43" i="20"/>
  <c r="K42" i="20"/>
  <c r="L46" i="20"/>
  <c r="K46" i="20"/>
  <c r="L41" i="20"/>
  <c r="L45" i="20"/>
  <c r="K41" i="20"/>
  <c r="L40" i="20"/>
  <c r="K49" i="20"/>
  <c r="I42" i="20"/>
  <c r="L48" i="20"/>
  <c r="L42" i="20"/>
  <c r="L578" i="20"/>
  <c r="J582" i="20"/>
  <c r="K546" i="20"/>
  <c r="J546" i="20"/>
  <c r="J549" i="20"/>
  <c r="K436" i="20"/>
  <c r="I431" i="20"/>
  <c r="I556" i="20"/>
  <c r="K514" i="20"/>
  <c r="J403" i="20"/>
  <c r="K395" i="20"/>
  <c r="L537" i="20"/>
  <c r="I451" i="20"/>
  <c r="J568" i="20"/>
  <c r="I473" i="20"/>
  <c r="I570" i="20"/>
  <c r="J573" i="20"/>
  <c r="I496" i="20"/>
  <c r="I554" i="20"/>
  <c r="I480" i="20"/>
  <c r="I415" i="20"/>
  <c r="K501" i="20"/>
  <c r="I457" i="20"/>
  <c r="K486" i="20"/>
  <c r="K596" i="20"/>
  <c r="J433" i="20"/>
  <c r="I412" i="20"/>
  <c r="L548" i="20"/>
  <c r="I540" i="20"/>
  <c r="L556" i="20"/>
  <c r="L420" i="20"/>
  <c r="K393" i="20"/>
  <c r="J545" i="20"/>
  <c r="L425" i="20"/>
  <c r="I588" i="20"/>
  <c r="J39" i="20"/>
  <c r="K441" i="20"/>
  <c r="L530" i="20"/>
  <c r="K575" i="20"/>
  <c r="I563" i="20"/>
  <c r="I583" i="20"/>
  <c r="I569" i="20"/>
  <c r="K493" i="20"/>
  <c r="L457" i="20"/>
  <c r="K579" i="20"/>
  <c r="K419" i="20"/>
  <c r="J404" i="20"/>
  <c r="I393" i="20"/>
  <c r="I520" i="20"/>
  <c r="K572" i="20"/>
  <c r="I427" i="20"/>
  <c r="J600" i="20"/>
  <c r="I511" i="20"/>
  <c r="L527" i="20"/>
  <c r="L581" i="20"/>
  <c r="K475" i="20"/>
  <c r="I585" i="20"/>
  <c r="I435" i="20"/>
  <c r="L573" i="20"/>
  <c r="K427" i="20"/>
  <c r="I453" i="20"/>
  <c r="I497" i="20"/>
  <c r="L468" i="20"/>
  <c r="L399" i="20"/>
  <c r="J512" i="20"/>
  <c r="J437" i="20"/>
  <c r="I578" i="20"/>
  <c r="K416" i="20"/>
  <c r="K536" i="20"/>
  <c r="J555" i="20"/>
  <c r="K457" i="20"/>
  <c r="L483" i="20"/>
  <c r="L504" i="20"/>
  <c r="L487" i="20"/>
  <c r="I35" i="20"/>
  <c r="L586" i="20"/>
  <c r="L472" i="20"/>
  <c r="L550" i="20"/>
  <c r="J395" i="20"/>
  <c r="L455" i="20"/>
  <c r="K472" i="20"/>
  <c r="J548" i="20"/>
  <c r="J498" i="20"/>
  <c r="L407" i="20"/>
  <c r="J567" i="20"/>
  <c r="K573" i="20"/>
  <c r="K433" i="20"/>
  <c r="I519" i="20"/>
  <c r="J543" i="20"/>
  <c r="K618" i="20"/>
  <c r="K513" i="20"/>
  <c r="J577" i="20"/>
  <c r="I555" i="20"/>
  <c r="I421" i="20"/>
  <c r="L476" i="20"/>
  <c r="K595" i="20"/>
  <c r="I439" i="20"/>
  <c r="K467" i="20"/>
  <c r="K460" i="20"/>
  <c r="K495" i="20"/>
  <c r="J579" i="20"/>
  <c r="J407" i="20"/>
  <c r="I423" i="20"/>
  <c r="L480" i="20"/>
  <c r="J456" i="20"/>
  <c r="K533" i="20"/>
  <c r="I595" i="20"/>
  <c r="L590" i="20"/>
  <c r="J489" i="20"/>
  <c r="J603" i="20"/>
  <c r="L529" i="20"/>
  <c r="K563" i="20"/>
  <c r="L433" i="20"/>
  <c r="I443" i="20"/>
  <c r="J481" i="20"/>
  <c r="I605" i="20"/>
  <c r="L456" i="20"/>
  <c r="I590" i="20"/>
  <c r="L393" i="20"/>
  <c r="K551" i="20"/>
  <c r="L491" i="20"/>
  <c r="I504" i="20"/>
  <c r="J592" i="20"/>
  <c r="L485" i="20"/>
  <c r="K580" i="20"/>
  <c r="L614" i="20"/>
  <c r="J618" i="20"/>
  <c r="K613" i="20"/>
  <c r="I553" i="20"/>
  <c r="I392" i="20"/>
  <c r="J588" i="20"/>
  <c r="J612" i="20"/>
  <c r="J514" i="20"/>
  <c r="L598" i="20"/>
  <c r="J472" i="20"/>
  <c r="J557" i="20"/>
  <c r="L436" i="20"/>
  <c r="L553" i="20"/>
  <c r="K468" i="20"/>
  <c r="I550" i="20"/>
  <c r="J495" i="20"/>
  <c r="J533" i="20"/>
  <c r="L523" i="20"/>
  <c r="K397" i="20"/>
  <c r="J503" i="20"/>
  <c r="I33" i="20"/>
  <c r="K609" i="20"/>
  <c r="L437" i="20"/>
  <c r="J30" i="20"/>
  <c r="K550" i="20"/>
  <c r="J415" i="20"/>
  <c r="K569" i="20"/>
  <c r="L568" i="20"/>
  <c r="L557" i="20"/>
  <c r="L495" i="20"/>
  <c r="K505" i="20"/>
  <c r="K509" i="20"/>
  <c r="K616" i="20"/>
  <c r="J605" i="20"/>
  <c r="K543" i="20"/>
  <c r="J575" i="20"/>
  <c r="J598" i="20"/>
  <c r="L571" i="20"/>
  <c r="I538" i="20"/>
  <c r="L606" i="20"/>
  <c r="J583" i="20"/>
  <c r="I613" i="20"/>
  <c r="L503" i="20"/>
  <c r="J32" i="20"/>
  <c r="L496" i="20"/>
  <c r="J33" i="20"/>
  <c r="J488" i="20"/>
  <c r="I581" i="20"/>
  <c r="K496" i="20"/>
  <c r="L498" i="20"/>
  <c r="K562" i="20"/>
  <c r="I530" i="20"/>
  <c r="L570" i="20"/>
  <c r="K530" i="20"/>
  <c r="J444" i="20"/>
  <c r="L577" i="20"/>
  <c r="I615" i="20"/>
  <c r="L465" i="20"/>
  <c r="I27" i="20"/>
  <c r="J593" i="20"/>
  <c r="K497" i="20"/>
  <c r="L479" i="20"/>
  <c r="J554" i="20"/>
  <c r="J529" i="20"/>
  <c r="K445" i="20"/>
  <c r="I526" i="20"/>
  <c r="I38" i="20"/>
  <c r="K619" i="20"/>
  <c r="I432" i="20"/>
  <c r="K617" i="20"/>
  <c r="K449" i="20"/>
  <c r="K403" i="20"/>
  <c r="K524" i="20"/>
  <c r="L508" i="20"/>
  <c r="L585" i="20"/>
  <c r="L525" i="20"/>
  <c r="J576" i="20"/>
  <c r="I594" i="20"/>
  <c r="K548" i="20"/>
  <c r="K456" i="20"/>
  <c r="I597" i="20"/>
  <c r="J447" i="20"/>
  <c r="I547" i="20"/>
  <c r="J457" i="20"/>
  <c r="K528" i="20"/>
  <c r="I471" i="20"/>
  <c r="K407" i="20"/>
  <c r="L536" i="20"/>
  <c r="J511" i="20"/>
  <c r="J602" i="20"/>
  <c r="I449" i="20"/>
  <c r="L580" i="20"/>
  <c r="K409" i="20"/>
  <c r="J394" i="20"/>
  <c r="K401" i="20"/>
  <c r="I527" i="20"/>
  <c r="I619" i="20"/>
  <c r="L409" i="20"/>
  <c r="K559" i="20"/>
  <c r="I614" i="20"/>
  <c r="I441" i="20"/>
  <c r="L392" i="20"/>
  <c r="I515" i="20"/>
  <c r="I478" i="20"/>
  <c r="L616" i="20"/>
  <c r="I602" i="20"/>
  <c r="J397" i="20"/>
  <c r="I403" i="20"/>
  <c r="I494" i="20"/>
  <c r="K589" i="20"/>
  <c r="J37" i="20"/>
  <c r="L605" i="20"/>
  <c r="K620" i="20"/>
  <c r="J515" i="20"/>
  <c r="K451" i="20"/>
  <c r="L595" i="20"/>
  <c r="K480" i="20"/>
  <c r="L428" i="20"/>
  <c r="I500" i="20"/>
  <c r="I545" i="20"/>
  <c r="I572" i="20"/>
  <c r="J441" i="20"/>
  <c r="I409" i="20"/>
  <c r="I464" i="20"/>
  <c r="I558" i="20"/>
  <c r="K603" i="20"/>
  <c r="I591" i="20"/>
  <c r="L535" i="20"/>
  <c r="K564" i="20"/>
  <c r="K506" i="20"/>
  <c r="I600" i="20"/>
  <c r="I495" i="20"/>
  <c r="J439" i="20"/>
  <c r="L408" i="20"/>
  <c r="J520" i="20"/>
  <c r="J479" i="20"/>
  <c r="I589" i="20"/>
  <c r="I603" i="20"/>
  <c r="K545" i="20"/>
  <c r="J544" i="20"/>
  <c r="J484" i="20"/>
  <c r="J532" i="20"/>
  <c r="K437" i="20"/>
  <c r="I444" i="20"/>
  <c r="I548" i="20"/>
  <c r="L562" i="20"/>
  <c r="J475" i="20"/>
  <c r="J408" i="20"/>
  <c r="I546" i="20"/>
  <c r="I490" i="20"/>
  <c r="L552" i="20"/>
  <c r="L484" i="20"/>
  <c r="J423" i="20"/>
  <c r="I580" i="20"/>
  <c r="J435" i="20"/>
  <c r="K411" i="20"/>
  <c r="I599" i="20"/>
  <c r="I29" i="20"/>
  <c r="I469" i="20"/>
  <c r="J569" i="20"/>
  <c r="L575" i="20"/>
  <c r="I542" i="20"/>
  <c r="K413" i="20"/>
  <c r="L519" i="20"/>
  <c r="J559" i="20"/>
  <c r="I586" i="20"/>
  <c r="K492" i="20"/>
  <c r="L464" i="20"/>
  <c r="I565" i="20"/>
  <c r="L452" i="20"/>
  <c r="J416" i="20"/>
  <c r="J619" i="20"/>
  <c r="J425" i="20"/>
  <c r="K452" i="20"/>
  <c r="I568" i="20"/>
  <c r="I397" i="20"/>
  <c r="J487" i="20"/>
  <c r="I34" i="20"/>
  <c r="K529" i="20"/>
  <c r="L490" i="20"/>
  <c r="L532" i="20"/>
  <c r="I405" i="20"/>
  <c r="L463" i="20"/>
  <c r="I404" i="20"/>
  <c r="L493" i="20"/>
  <c r="I428" i="20"/>
  <c r="I486" i="20"/>
  <c r="I579" i="20"/>
  <c r="I544" i="20"/>
  <c r="J421" i="20"/>
  <c r="K597" i="20"/>
  <c r="K583" i="20"/>
  <c r="K504" i="20"/>
  <c r="L461" i="20"/>
  <c r="L412" i="20"/>
  <c r="I537" i="20"/>
  <c r="L473" i="20"/>
  <c r="K544" i="20"/>
  <c r="L540" i="20"/>
  <c r="K585" i="20"/>
  <c r="I420" i="20"/>
  <c r="L582" i="20"/>
  <c r="J465" i="20"/>
  <c r="J501" i="20"/>
  <c r="K541" i="20"/>
  <c r="J591" i="20"/>
  <c r="I510" i="20"/>
  <c r="I413" i="20"/>
  <c r="I398" i="20"/>
  <c r="J589" i="20"/>
  <c r="J432" i="20"/>
  <c r="K429" i="20"/>
  <c r="K424" i="20"/>
  <c r="K432" i="20"/>
  <c r="I601" i="20"/>
  <c r="K604" i="20"/>
  <c r="L531" i="20"/>
  <c r="L541" i="20"/>
  <c r="K423" i="20"/>
  <c r="L534" i="20"/>
  <c r="K398" i="20"/>
  <c r="L459" i="20"/>
  <c r="L417" i="20"/>
  <c r="K610" i="20"/>
  <c r="L544" i="20"/>
  <c r="I566" i="20"/>
  <c r="I608" i="20"/>
  <c r="L567" i="20"/>
  <c r="K552" i="20"/>
  <c r="K490" i="20"/>
  <c r="L460" i="20"/>
  <c r="J399" i="20"/>
  <c r="K455" i="20"/>
  <c r="L563" i="20"/>
  <c r="I541" i="20"/>
  <c r="L477" i="20"/>
  <c r="L547" i="20"/>
  <c r="K531" i="20"/>
  <c r="J620" i="20"/>
  <c r="I488" i="20"/>
  <c r="L610" i="20"/>
  <c r="J500" i="20"/>
  <c r="L551" i="20"/>
  <c r="L475" i="20"/>
  <c r="J409" i="20"/>
  <c r="J451" i="20"/>
  <c r="K489" i="20"/>
  <c r="L593" i="20"/>
  <c r="J464" i="20"/>
  <c r="I604" i="20"/>
  <c r="J393" i="20"/>
  <c r="L584" i="20"/>
  <c r="J581" i="20"/>
  <c r="I447" i="20"/>
  <c r="I533" i="20"/>
  <c r="L500" i="20"/>
  <c r="I419" i="20"/>
  <c r="J536" i="20"/>
  <c r="L416" i="20"/>
  <c r="J505" i="20"/>
  <c r="L507" i="20"/>
  <c r="L603" i="20"/>
  <c r="J463" i="20"/>
  <c r="J411" i="20"/>
  <c r="L469" i="20"/>
  <c r="L415" i="20"/>
  <c r="I37" i="20"/>
  <c r="I518" i="20"/>
  <c r="L481" i="20"/>
  <c r="I445" i="20"/>
  <c r="I493" i="20"/>
  <c r="I479" i="20"/>
  <c r="I609" i="20"/>
  <c r="K425" i="20"/>
  <c r="J587" i="20"/>
  <c r="L619" i="20"/>
  <c r="K428" i="20"/>
  <c r="L565" i="20"/>
  <c r="K519" i="20"/>
  <c r="I573" i="20"/>
  <c r="K527" i="20"/>
  <c r="J599" i="20"/>
  <c r="I489" i="20"/>
  <c r="I36" i="20"/>
  <c r="K469" i="20"/>
  <c r="K478" i="20"/>
  <c r="J424" i="20"/>
  <c r="J595" i="20"/>
  <c r="L419" i="20"/>
  <c r="I529" i="20"/>
  <c r="I440" i="20"/>
  <c r="I429" i="20"/>
  <c r="L501" i="20"/>
  <c r="I513" i="20"/>
  <c r="L620" i="20"/>
  <c r="L618" i="20"/>
  <c r="L440" i="20"/>
  <c r="J492" i="20"/>
  <c r="I505" i="20"/>
  <c r="L488" i="20"/>
  <c r="J615" i="20"/>
  <c r="J597" i="20"/>
  <c r="I562" i="20"/>
  <c r="L600" i="20"/>
  <c r="L427" i="20"/>
  <c r="K447" i="20"/>
  <c r="L413" i="20"/>
  <c r="J523" i="20"/>
  <c r="J551" i="20"/>
  <c r="J527" i="20"/>
  <c r="I499" i="20"/>
  <c r="J596" i="20"/>
  <c r="K515" i="20"/>
  <c r="L429" i="20"/>
  <c r="J460" i="20"/>
  <c r="L599" i="20"/>
  <c r="J537" i="20"/>
  <c r="K443" i="20"/>
  <c r="K440" i="20"/>
  <c r="I617" i="20"/>
  <c r="I394" i="20"/>
  <c r="I437" i="20"/>
  <c r="J36" i="20"/>
  <c r="I459" i="20"/>
  <c r="I531" i="20"/>
  <c r="L601" i="20"/>
  <c r="K394" i="20"/>
  <c r="L395" i="20"/>
  <c r="J539" i="20"/>
  <c r="L424" i="20"/>
  <c r="J610" i="20"/>
  <c r="J525" i="20"/>
  <c r="I425" i="20"/>
  <c r="I433" i="20"/>
  <c r="K512" i="20"/>
  <c r="K484" i="20"/>
  <c r="I561" i="20"/>
  <c r="I549" i="20"/>
  <c r="L543" i="20"/>
  <c r="J502" i="20"/>
  <c r="I30" i="20"/>
  <c r="L572" i="20"/>
  <c r="L591" i="20"/>
  <c r="J478" i="20"/>
  <c r="J522" i="20"/>
  <c r="I525" i="20"/>
  <c r="L549" i="20"/>
  <c r="K404" i="20"/>
  <c r="K532" i="20"/>
  <c r="J564" i="20"/>
  <c r="I532" i="20"/>
  <c r="I551" i="20"/>
  <c r="I506" i="20"/>
  <c r="J431" i="20"/>
  <c r="J580" i="20"/>
  <c r="I472" i="20"/>
  <c r="J556" i="20"/>
  <c r="J440" i="20"/>
  <c r="L615" i="20"/>
  <c r="I485" i="20"/>
  <c r="J594" i="20"/>
  <c r="I576" i="20"/>
  <c r="L509" i="20"/>
  <c r="K526" i="20"/>
  <c r="L505" i="20"/>
  <c r="J607" i="20"/>
  <c r="J448" i="20"/>
  <c r="L441" i="20"/>
  <c r="J420" i="20"/>
  <c r="K473" i="20"/>
  <c r="J516" i="20"/>
  <c r="L398" i="20"/>
  <c r="I523" i="20"/>
  <c r="I514" i="20"/>
  <c r="K459" i="20"/>
  <c r="J453" i="20"/>
  <c r="J613" i="20"/>
  <c r="J461" i="20"/>
  <c r="I401" i="20"/>
  <c r="I571" i="20"/>
  <c r="K537" i="20"/>
  <c r="K581" i="20"/>
  <c r="L486" i="20"/>
  <c r="I492" i="20"/>
  <c r="J601" i="20"/>
  <c r="K600" i="20"/>
  <c r="L397" i="20"/>
  <c r="K561" i="20"/>
  <c r="I539" i="20"/>
  <c r="L405" i="20"/>
  <c r="L594" i="20"/>
  <c r="K516" i="20"/>
  <c r="K520" i="20"/>
  <c r="J509" i="20"/>
  <c r="L596" i="20"/>
  <c r="K547" i="20"/>
  <c r="L517" i="20"/>
  <c r="K32" i="20"/>
  <c r="L617" i="20"/>
  <c r="L559" i="20"/>
  <c r="L497" i="20"/>
  <c r="J499" i="20"/>
  <c r="L513" i="20"/>
  <c r="I534" i="20"/>
  <c r="J401" i="20"/>
  <c r="L607" i="20"/>
  <c r="I417" i="20"/>
  <c r="I584" i="20"/>
  <c r="I567" i="20"/>
  <c r="I524" i="20"/>
  <c r="L467" i="20"/>
  <c r="K412" i="20"/>
  <c r="L546" i="20"/>
  <c r="I516" i="20"/>
  <c r="J540" i="20"/>
  <c r="L613" i="20"/>
  <c r="J571" i="20"/>
  <c r="I467" i="20"/>
  <c r="I618" i="20"/>
  <c r="L478" i="20"/>
  <c r="L561" i="20"/>
  <c r="L439" i="20"/>
  <c r="I612" i="20"/>
  <c r="J563" i="20"/>
  <c r="K592" i="20"/>
  <c r="I32" i="20"/>
  <c r="K511" i="20"/>
  <c r="K453" i="20"/>
  <c r="I465" i="20"/>
  <c r="J521" i="20"/>
  <c r="L432" i="20"/>
  <c r="J506" i="20"/>
  <c r="K485" i="20"/>
  <c r="J560" i="20"/>
  <c r="L589" i="20"/>
  <c r="J468" i="20"/>
  <c r="K549" i="20"/>
  <c r="L569" i="20"/>
  <c r="J471" i="20"/>
  <c r="L435" i="20"/>
  <c r="I507" i="20"/>
  <c r="I482" i="20"/>
  <c r="L515" i="20"/>
  <c r="I395" i="20"/>
  <c r="J485" i="20"/>
  <c r="I517" i="20"/>
  <c r="I577" i="20"/>
  <c r="K521" i="20"/>
  <c r="I607" i="20"/>
  <c r="J491" i="20"/>
  <c r="L445" i="20"/>
  <c r="I528" i="20"/>
  <c r="J609" i="20"/>
  <c r="L411" i="20"/>
  <c r="K523" i="20"/>
  <c r="I408" i="20"/>
  <c r="K499" i="20"/>
  <c r="L492" i="20"/>
  <c r="J496" i="20"/>
  <c r="I501" i="20"/>
  <c r="K540" i="20"/>
  <c r="J398" i="20"/>
  <c r="I509" i="20"/>
  <c r="I452" i="20"/>
  <c r="I587" i="20"/>
  <c r="K611" i="20"/>
  <c r="K614" i="20"/>
  <c r="K482" i="20"/>
  <c r="I436" i="20"/>
  <c r="J476" i="20"/>
  <c r="L471" i="20"/>
  <c r="I460" i="20"/>
  <c r="L514" i="20"/>
  <c r="J616" i="20"/>
  <c r="L560" i="20"/>
  <c r="I407" i="20"/>
  <c r="K417" i="20"/>
  <c r="J552" i="20"/>
  <c r="L604" i="20"/>
  <c r="J606" i="20"/>
  <c r="L394" i="20"/>
  <c r="K560" i="20"/>
  <c r="I575" i="20"/>
  <c r="K599" i="20"/>
  <c r="J611" i="20"/>
  <c r="K607" i="20"/>
  <c r="K593" i="20"/>
  <c r="K568" i="20"/>
  <c r="K500" i="20"/>
  <c r="K571" i="20"/>
  <c r="K477" i="20"/>
  <c r="I559" i="20"/>
  <c r="K30" i="20"/>
  <c r="L592" i="20"/>
  <c r="K539" i="20"/>
  <c r="J452" i="20"/>
  <c r="K565" i="20"/>
  <c r="K479" i="20"/>
  <c r="J443" i="20"/>
  <c r="L587" i="20"/>
  <c r="I552" i="20"/>
  <c r="K399" i="20"/>
  <c r="I476" i="20"/>
  <c r="I592" i="20"/>
  <c r="J493" i="20"/>
  <c r="L528" i="20"/>
  <c r="K487" i="20"/>
  <c r="L564" i="20"/>
  <c r="L449" i="20"/>
  <c r="J586" i="20"/>
  <c r="L448" i="20"/>
  <c r="I448" i="20"/>
  <c r="K463" i="20"/>
  <c r="L533" i="20"/>
  <c r="I39" i="20"/>
  <c r="L545" i="20"/>
  <c r="K535" i="20"/>
  <c r="I487" i="20"/>
  <c r="J553" i="20"/>
  <c r="L576" i="20"/>
  <c r="J417" i="20"/>
  <c r="I535" i="20"/>
  <c r="I611" i="20"/>
  <c r="I598" i="20"/>
  <c r="J455" i="20"/>
  <c r="K612" i="20"/>
  <c r="L447" i="20"/>
  <c r="J482" i="20"/>
  <c r="K556" i="20"/>
  <c r="K494" i="20"/>
  <c r="J477" i="20"/>
  <c r="K602" i="20"/>
  <c r="I503" i="20"/>
  <c r="J490" i="20"/>
  <c r="I455" i="20"/>
  <c r="K471" i="20"/>
  <c r="J524" i="20"/>
  <c r="J519" i="20"/>
  <c r="J405" i="20"/>
  <c r="L521" i="20"/>
  <c r="J419" i="20"/>
  <c r="I593" i="20"/>
  <c r="J507" i="20"/>
  <c r="I31" i="20"/>
  <c r="I481" i="20"/>
  <c r="J608" i="20"/>
  <c r="J483" i="20"/>
  <c r="L583" i="20"/>
  <c r="I610" i="20"/>
  <c r="K601" i="20"/>
  <c r="J614" i="20"/>
  <c r="I536" i="20"/>
  <c r="J547" i="20"/>
  <c r="I477" i="20"/>
  <c r="L506" i="20"/>
  <c r="J445" i="20"/>
  <c r="J504" i="20"/>
  <c r="I582" i="20"/>
  <c r="K448" i="20"/>
  <c r="I522" i="20"/>
  <c r="L608" i="20"/>
  <c r="I484" i="20"/>
  <c r="K553" i="20"/>
  <c r="I416" i="20"/>
  <c r="I399" i="20"/>
  <c r="K588" i="20"/>
  <c r="I620" i="20"/>
  <c r="K590" i="20"/>
  <c r="J413" i="20"/>
  <c r="J531" i="20"/>
  <c r="K557" i="20"/>
  <c r="K481" i="20"/>
  <c r="J617" i="20"/>
  <c r="K508" i="20"/>
  <c r="K578" i="20"/>
  <c r="L524" i="20"/>
  <c r="I411" i="20"/>
  <c r="K605" i="20"/>
  <c r="L451" i="20"/>
  <c r="K392" i="20"/>
  <c r="I456" i="20"/>
  <c r="K483" i="20"/>
  <c r="K439" i="20"/>
  <c r="L520" i="20"/>
  <c r="K415" i="20"/>
  <c r="J467" i="20"/>
  <c r="L453" i="20"/>
  <c r="I424" i="20"/>
  <c r="I574" i="20"/>
  <c r="K435" i="20"/>
  <c r="K615" i="20"/>
  <c r="J530" i="20"/>
  <c r="J578" i="20"/>
  <c r="I606" i="20"/>
  <c r="L423" i="20"/>
  <c r="L403" i="20"/>
  <c r="I512" i="20"/>
  <c r="K555" i="20"/>
  <c r="J513" i="20"/>
  <c r="J541" i="20"/>
  <c r="J436" i="20"/>
  <c r="I543" i="20"/>
  <c r="I468" i="20"/>
  <c r="K507" i="20"/>
  <c r="K405" i="20"/>
  <c r="J508" i="20"/>
  <c r="K582" i="20"/>
  <c r="J427" i="20"/>
  <c r="L516" i="20"/>
  <c r="J590" i="20"/>
  <c r="J428" i="20"/>
  <c r="J429" i="20"/>
  <c r="K476" i="20"/>
  <c r="K525" i="20"/>
  <c r="K522" i="20"/>
  <c r="J604" i="20"/>
  <c r="J561" i="20"/>
  <c r="I461" i="20"/>
  <c r="K421" i="20"/>
  <c r="L512" i="20"/>
  <c r="K567" i="20"/>
  <c r="K586" i="20"/>
  <c r="K465" i="20"/>
  <c r="I498" i="20"/>
  <c r="J566" i="20"/>
  <c r="K503" i="20"/>
  <c r="J412" i="20"/>
  <c r="J494" i="20"/>
  <c r="I557" i="20"/>
  <c r="I521" i="20"/>
  <c r="K608" i="20"/>
  <c r="J517" i="20"/>
  <c r="K606" i="20"/>
  <c r="K576" i="20"/>
  <c r="I502" i="20"/>
  <c r="K464" i="20"/>
  <c r="J449" i="20"/>
  <c r="J535" i="20"/>
  <c r="J565" i="20"/>
  <c r="L602" i="20"/>
  <c r="L609" i="20"/>
  <c r="J486" i="20"/>
  <c r="L444" i="20"/>
  <c r="K34" i="20"/>
  <c r="K598" i="20"/>
  <c r="J459" i="20"/>
  <c r="K38" i="20"/>
  <c r="J572" i="20"/>
  <c r="K491" i="20"/>
  <c r="I463" i="20"/>
  <c r="K431" i="20"/>
  <c r="L431" i="20"/>
  <c r="L588" i="20"/>
  <c r="L612" i="20"/>
  <c r="J473" i="20"/>
  <c r="I508" i="20"/>
  <c r="L502" i="20"/>
  <c r="K517" i="20"/>
  <c r="K591" i="20"/>
  <c r="K408" i="20"/>
  <c r="L539" i="20"/>
  <c r="L611" i="20"/>
  <c r="L597" i="20"/>
  <c r="J528" i="20"/>
  <c r="J38" i="20"/>
  <c r="I483" i="20"/>
  <c r="L555" i="20"/>
  <c r="J469" i="20"/>
  <c r="L511" i="20"/>
  <c r="K488" i="20"/>
  <c r="L443" i="20"/>
  <c r="J35" i="20"/>
  <c r="I564" i="20"/>
  <c r="L421" i="20"/>
  <c r="K37" i="20"/>
  <c r="J585" i="20"/>
  <c r="K461" i="20"/>
  <c r="K420" i="20"/>
  <c r="I560" i="20"/>
  <c r="J34" i="20"/>
  <c r="K587" i="20"/>
  <c r="L489" i="20"/>
  <c r="J497" i="20"/>
  <c r="K35" i="20"/>
  <c r="K498" i="20"/>
  <c r="L404" i="20"/>
  <c r="I596" i="20"/>
  <c r="K444" i="20"/>
  <c r="J584" i="20"/>
  <c r="I616" i="20"/>
  <c r="K594" i="20"/>
  <c r="L499" i="20"/>
  <c r="K570" i="20"/>
  <c r="K577" i="20"/>
  <c r="L579" i="20"/>
  <c r="K542" i="20"/>
  <c r="I491" i="20"/>
  <c r="K39" i="20"/>
  <c r="K584" i="20"/>
  <c r="L401" i="20"/>
  <c r="J480" i="20"/>
  <c r="I475" i="20"/>
  <c r="L482" i="20"/>
  <c r="J562" i="20"/>
  <c r="J550" i="20"/>
  <c r="J534" i="20"/>
  <c r="J526" i="20"/>
  <c r="L554" i="20"/>
  <c r="J538" i="20"/>
  <c r="L494" i="20"/>
  <c r="L566" i="20"/>
  <c r="K502" i="20"/>
  <c r="L526" i="20"/>
  <c r="K518" i="20"/>
  <c r="J558" i="20"/>
  <c r="J518" i="20"/>
  <c r="K574" i="20"/>
  <c r="L574" i="20"/>
  <c r="K534" i="20"/>
  <c r="K510" i="20"/>
  <c r="J570" i="20"/>
  <c r="L558" i="20"/>
  <c r="L522" i="20"/>
  <c r="J574" i="20"/>
  <c r="K558" i="20"/>
  <c r="K566" i="20"/>
  <c r="K554" i="20"/>
  <c r="J542" i="20"/>
  <c r="L538" i="20"/>
  <c r="K538" i="20"/>
  <c r="J510" i="20"/>
  <c r="L518" i="20"/>
  <c r="L510" i="20"/>
  <c r="L542" i="20"/>
  <c r="H396" i="20"/>
  <c r="L396" i="20" s="1"/>
  <c r="I193" i="20" l="1"/>
  <c r="J193" i="20"/>
  <c r="L193" i="20"/>
  <c r="K193" i="20"/>
  <c r="I202" i="20"/>
  <c r="J202" i="20"/>
  <c r="H203" i="20"/>
  <c r="H206" i="20"/>
  <c r="K202" i="20"/>
  <c r="L202" i="20"/>
  <c r="H197" i="20"/>
  <c r="I196" i="20"/>
  <c r="J196" i="20"/>
  <c r="K196" i="20"/>
  <c r="L196" i="20"/>
  <c r="H200" i="20"/>
  <c r="I199" i="20"/>
  <c r="J199" i="20"/>
  <c r="K199" i="20"/>
  <c r="L199" i="20"/>
  <c r="L35" i="8"/>
  <c r="H400" i="20"/>
  <c r="M396" i="20"/>
  <c r="K396" i="20"/>
  <c r="J396" i="20"/>
  <c r="I396" i="20"/>
  <c r="H201" i="20" l="1"/>
  <c r="I200" i="20"/>
  <c r="J200" i="20"/>
  <c r="L200" i="20"/>
  <c r="K200" i="20"/>
  <c r="H207" i="20"/>
  <c r="I206" i="20"/>
  <c r="J206" i="20"/>
  <c r="L206" i="20"/>
  <c r="K206" i="20"/>
  <c r="I197" i="20"/>
  <c r="J197" i="20"/>
  <c r="K197" i="20"/>
  <c r="L197" i="20"/>
  <c r="H204" i="20"/>
  <c r="I203" i="20"/>
  <c r="J203" i="20"/>
  <c r="K203" i="20"/>
  <c r="L203" i="20"/>
  <c r="L36" i="8"/>
  <c r="H402" i="20"/>
  <c r="M400" i="20"/>
  <c r="I400" i="20"/>
  <c r="K400" i="20"/>
  <c r="J400" i="20"/>
  <c r="L400" i="20"/>
  <c r="H208" i="20" l="1"/>
  <c r="I207" i="20"/>
  <c r="J207" i="20"/>
  <c r="K207" i="20"/>
  <c r="L207" i="20"/>
  <c r="H205" i="20"/>
  <c r="I204" i="20"/>
  <c r="J204" i="20"/>
  <c r="K204" i="20"/>
  <c r="L204" i="20"/>
  <c r="I201" i="20"/>
  <c r="J201" i="20"/>
  <c r="K201" i="20"/>
  <c r="L201" i="20"/>
  <c r="L37" i="8"/>
  <c r="H406" i="20"/>
  <c r="M402" i="20"/>
  <c r="K402" i="20"/>
  <c r="L402" i="20"/>
  <c r="J402" i="20"/>
  <c r="I402" i="20"/>
  <c r="I205" i="20" l="1"/>
  <c r="L205" i="20"/>
  <c r="K205" i="20"/>
  <c r="J205" i="20"/>
  <c r="H209" i="20"/>
  <c r="I208" i="20"/>
  <c r="J208" i="20"/>
  <c r="K208" i="20"/>
  <c r="L208" i="20"/>
  <c r="L38" i="8"/>
  <c r="H410" i="20"/>
  <c r="M406" i="20"/>
  <c r="J406" i="20"/>
  <c r="L406" i="20"/>
  <c r="K406" i="20"/>
  <c r="I406" i="20"/>
  <c r="I209" i="20" l="1"/>
  <c r="J209" i="20"/>
  <c r="K209" i="20"/>
  <c r="L209" i="20"/>
  <c r="L39" i="8"/>
  <c r="H414" i="20"/>
  <c r="M410" i="20"/>
  <c r="L410" i="20"/>
  <c r="I410" i="20"/>
  <c r="J410" i="20"/>
  <c r="K410" i="20"/>
  <c r="L40" i="8" l="1"/>
  <c r="H418" i="20"/>
  <c r="M414" i="20"/>
  <c r="I414" i="20"/>
  <c r="J414" i="20"/>
  <c r="L414" i="20"/>
  <c r="K414" i="20"/>
  <c r="L41" i="8" l="1"/>
  <c r="H422" i="20"/>
  <c r="M418" i="20"/>
  <c r="K418" i="20"/>
  <c r="J418" i="20"/>
  <c r="I418" i="20"/>
  <c r="L418" i="20"/>
  <c r="L42" i="8" l="1"/>
  <c r="H426" i="20"/>
  <c r="M422" i="20"/>
  <c r="J422" i="20"/>
  <c r="L422" i="20"/>
  <c r="I422" i="20"/>
  <c r="K422" i="20"/>
  <c r="L43" i="8" l="1"/>
  <c r="H430" i="20"/>
  <c r="M426" i="20"/>
  <c r="J426" i="20"/>
  <c r="L426" i="20"/>
  <c r="K426" i="20"/>
  <c r="I426" i="20"/>
  <c r="L44" i="8" l="1"/>
  <c r="H434" i="20"/>
  <c r="M430" i="20"/>
  <c r="K430" i="20"/>
  <c r="I430" i="20"/>
  <c r="J430" i="20"/>
  <c r="L430" i="20"/>
  <c r="L45" i="8" l="1"/>
  <c r="H438" i="20"/>
  <c r="M434" i="20"/>
  <c r="K434" i="20"/>
  <c r="L434" i="20"/>
  <c r="I434" i="20"/>
  <c r="J434" i="20"/>
  <c r="L46" i="8" l="1"/>
  <c r="H442" i="20"/>
  <c r="M438" i="20"/>
  <c r="L438" i="20"/>
  <c r="J438" i="20"/>
  <c r="I438" i="20"/>
  <c r="K438" i="20"/>
  <c r="L47" i="8" l="1"/>
  <c r="H446" i="20"/>
  <c r="M442" i="20"/>
  <c r="L442" i="20"/>
  <c r="J442" i="20"/>
  <c r="K442" i="20"/>
  <c r="I442" i="20"/>
  <c r="L48" i="8" l="1"/>
  <c r="H450" i="20"/>
  <c r="M446" i="20"/>
  <c r="J446" i="20"/>
  <c r="K446" i="20"/>
  <c r="L446" i="20"/>
  <c r="I446" i="20"/>
  <c r="L49" i="8" l="1"/>
  <c r="H454" i="20"/>
  <c r="M450" i="20"/>
  <c r="I450" i="20"/>
  <c r="L450" i="20"/>
  <c r="J450" i="20"/>
  <c r="K450" i="20"/>
  <c r="L50" i="8" l="1"/>
  <c r="H458" i="20"/>
  <c r="M454" i="20"/>
  <c r="L454" i="20"/>
  <c r="J454" i="20"/>
  <c r="I454" i="20"/>
  <c r="K454" i="20"/>
  <c r="L51" i="8" l="1"/>
  <c r="H462" i="20"/>
  <c r="M458" i="20"/>
  <c r="I458" i="20"/>
  <c r="J458" i="20"/>
  <c r="K458" i="20"/>
  <c r="L458" i="20"/>
  <c r="L52" i="8" l="1"/>
  <c r="H466" i="20"/>
  <c r="M462" i="20"/>
  <c r="I462" i="20"/>
  <c r="L462" i="20"/>
  <c r="J462" i="20"/>
  <c r="K462" i="20"/>
  <c r="L53" i="8" l="1"/>
  <c r="H470" i="20"/>
  <c r="M466" i="20"/>
  <c r="L466" i="20"/>
  <c r="I466" i="20"/>
  <c r="K466" i="20"/>
  <c r="J466" i="20"/>
  <c r="L54" i="8" l="1"/>
  <c r="H474" i="20"/>
  <c r="M470" i="20"/>
  <c r="I470" i="20"/>
  <c r="J470" i="20"/>
  <c r="L470" i="20"/>
  <c r="K470" i="20"/>
  <c r="L55" i="8" l="1"/>
  <c r="M474" i="20"/>
  <c r="J474" i="20"/>
  <c r="I474" i="20"/>
  <c r="K474" i="20"/>
  <c r="L474" i="20"/>
  <c r="L56" i="8" l="1"/>
</calcChain>
</file>

<file path=xl/sharedStrings.xml><?xml version="1.0" encoding="utf-8"?>
<sst xmlns="http://schemas.openxmlformats.org/spreadsheetml/2006/main" count="2283" uniqueCount="725">
  <si>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</si>
  <si>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</si>
  <si>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</si>
  <si>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</si>
  <si>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</si>
  <si>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</si>
  <si>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</si>
  <si>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</si>
  <si>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</si>
  <si>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</si>
  <si>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</si>
  <si>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</si>
  <si>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</si>
  <si>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</si>
  <si>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</si>
  <si>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</si>
  <si>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</si>
  <si>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</si>
  <si>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</si>
  <si>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</si>
  <si>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</si>
  <si>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</si>
  <si>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</si>
  <si>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</si>
  <si>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</si>
  <si>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</si>
  <si>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</si>
  <si>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</si>
  <si>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</si>
  <si>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</si>
  <si>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</si>
  <si>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</si>
  <si>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</si>
  <si>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</si>
  <si>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</si>
  <si>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</si>
  <si>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</si>
  <si>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</si>
  <si>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</si>
  <si>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</si>
  <si>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</si>
  <si>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</si>
  <si>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</si>
  <si>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</si>
  <si>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</si>
  <si>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</si>
  <si>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</si>
  <si>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</si>
  <si>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</si>
  <si>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</si>
  <si>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</si>
  <si>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</si>
  <si>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</si>
  <si>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</si>
  <si>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</si>
  <si>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</si>
  <si>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</si>
  <si>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</si>
  <si>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</si>
  <si>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</si>
  <si>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</si>
  <si>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</si>
  <si>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</si>
  <si>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</si>
  <si>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</si>
  <si>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</si>
  <si>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</si>
  <si>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</si>
  <si>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</si>
  <si>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</si>
  <si>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</si>
  <si>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</si>
  <si>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</si>
  <si>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</si>
  <si>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</si>
  <si>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</si>
  <si>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</si>
  <si>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</si>
  <si>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</si>
  <si>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</si>
  <si>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</si>
  <si>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</si>
  <si>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</si>
  <si>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</si>
  <si>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</si>
  <si>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</si>
  <si>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</si>
  <si>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</si>
  <si>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</si>
  <si>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</si>
  <si>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</si>
  <si>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</si>
  <si>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</si>
  <si>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</si>
  <si>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</si>
  <si>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</si>
  <si>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</si>
  <si>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</si>
  <si>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</si>
  <si>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</si>
  <si>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</si>
  <si>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</si>
  <si>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</si>
  <si>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</si>
  <si>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</si>
  <si>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</si>
  <si>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</si>
  <si>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</si>
  <si>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</si>
  <si>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</si>
  <si>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</si>
  <si>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</si>
  <si>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</si>
  <si>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</si>
  <si>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</si>
  <si>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</si>
  <si>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</si>
  <si>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</si>
  <si>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</si>
  <si>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</si>
  <si>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</si>
  <si>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</si>
  <si>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</si>
  <si>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</si>
  <si>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</si>
  <si>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</si>
  <si>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</si>
  <si>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</si>
  <si>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</si>
  <si>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</si>
  <si>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</si>
  <si>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</si>
  <si>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</si>
  <si>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</si>
  <si>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</si>
  <si>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</si>
  <si>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</si>
  <si>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</si>
  <si>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</si>
  <si>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</si>
  <si>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</si>
  <si>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</si>
  <si>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</si>
  <si>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</si>
  <si>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</si>
  <si>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</si>
  <si>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</si>
  <si>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</si>
  <si>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</si>
  <si>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</si>
  <si>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</si>
  <si>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</si>
  <si>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</si>
  <si>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</si>
  <si>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</si>
  <si>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</si>
  <si>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</si>
  <si>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</si>
  <si>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</si>
  <si>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</si>
  <si>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</si>
  <si>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</si>
  <si>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</si>
  <si>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</si>
  <si>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</si>
  <si>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</si>
  <si>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</si>
  <si>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</si>
  <si>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</si>
  <si>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</si>
  <si>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</si>
  <si>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</si>
  <si>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</si>
  <si>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</si>
  <si>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</si>
  <si>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</si>
  <si>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</si>
  <si>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</si>
  <si>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</si>
  <si>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</si>
  <si>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MICROSERVICES</t>
  </si>
  <si>
    <t>BD AUTENTICACIÓN</t>
  </si>
  <si>
    <t>usuario y clave validos, retorna un token</t>
  </si>
  <si>
    <t>guarda el token en una variable</t>
  </si>
  <si>
    <t>consulta en endpoint al backend se envia el token</t>
  </si>
  <si>
    <t>se recibe el token y se envia al servidor de autenticación</t>
  </si>
  <si>
    <t>verifica que el token sea valido y autoriza el token</t>
  </si>
  <si>
    <t>recibe la autorización, consulta datos y los envia al front end</t>
  </si>
  <si>
    <t>Recibe los datos</t>
  </si>
  <si>
    <t>envia usuario y clave</t>
  </si>
  <si>
    <t>Párvulos</t>
  </si>
  <si>
    <t>Básico</t>
  </si>
  <si>
    <t>Diversificado</t>
  </si>
  <si>
    <t>Facultad</t>
  </si>
  <si>
    <t>General</t>
  </si>
  <si>
    <t>Kinder</t>
  </si>
  <si>
    <t>Grade group</t>
  </si>
  <si>
    <t xml:space="preserve">id </t>
  </si>
  <si>
    <t>id</t>
  </si>
  <si>
    <t>WebGL</t>
  </si>
  <si>
    <t>Three js</t>
  </si>
  <si>
    <t>Spark Ar</t>
  </si>
  <si>
    <t>AR</t>
  </si>
  <si>
    <t>Reference</t>
  </si>
  <si>
    <t>https://es.wikipedia.org/wiki/WebGL</t>
  </si>
  <si>
    <t>¿Es una especificación estándar que define una API implementada en JavaScript para la renderización de gráficos en 3D dentro de cualquier navegador web?</t>
  </si>
  <si>
    <t>¿En qué dimension renderiza graficos  WebGL?</t>
  </si>
  <si>
    <t>2D</t>
  </si>
  <si>
    <t>1D</t>
  </si>
  <si>
    <t>3D</t>
  </si>
  <si>
    <t>4D</t>
  </si>
  <si>
    <t>¿Para usar WebGL se necesita el uso de plug-ins?</t>
  </si>
  <si>
    <t>SI</t>
  </si>
  <si>
    <t>NO</t>
  </si>
  <si>
    <t>¿Web no precisa el uso de plug-ins en plataformas que soporten?</t>
  </si>
  <si>
    <t>HTML</t>
  </si>
  <si>
    <t>CSS</t>
  </si>
  <si>
    <t>OpenGL ES 2.0</t>
  </si>
  <si>
    <t>OpenGL 2.0</t>
  </si>
  <si>
    <t>Procesamiento de imágenes</t>
  </si>
  <si>
    <t>Efectos como parte del lienzo (canvas)</t>
  </si>
  <si>
    <t>Procesar operaciones</t>
  </si>
  <si>
    <t>Procesar datos</t>
  </si>
  <si>
    <t>¿Con que  elementos se puede combinar WebGL?</t>
  </si>
  <si>
    <t>Sitios web</t>
  </si>
  <si>
    <t>APIs</t>
  </si>
  <si>
    <t>Base de datos</t>
  </si>
  <si>
    <t>¿Es un consorcio de tecnología sin ánimo de lucro que da soporte a WebGL?</t>
  </si>
  <si>
    <t>Khronos Group</t>
  </si>
  <si>
    <t>Facebook</t>
  </si>
  <si>
    <t>React Js</t>
  </si>
  <si>
    <t>Ubuntu</t>
  </si>
  <si>
    <t>Vladimir Vukićević en Mozilla (2006)</t>
  </si>
  <si>
    <t>Elon Musk (2000)</t>
  </si>
  <si>
    <t>¿Quién inicio los experimentos de WebGL mostrando un prototipo de canvas 3D?</t>
  </si>
  <si>
    <t>Jeff Bezos (Amazon)</t>
  </si>
  <si>
    <t>Larry Page (Google)</t>
  </si>
  <si>
    <t>¿Qué elemento html utiliza WebGL para renderizar elementos en 3D?</t>
  </si>
  <si>
    <t>Video</t>
  </si>
  <si>
    <t>Imagen</t>
  </si>
  <si>
    <t>Source</t>
  </si>
  <si>
    <t>Canvas</t>
  </si>
  <si>
    <t>¿Cómo se accede al elemento canvas?</t>
  </si>
  <si>
    <t>Document Object Model (DOM)</t>
  </si>
  <si>
    <t>Referencias</t>
  </si>
  <si>
    <t>Componente</t>
  </si>
  <si>
    <t>JavaScript</t>
  </si>
  <si>
    <t>Versión 9 (feb 2011)</t>
  </si>
  <si>
    <t>Versión 2</t>
  </si>
  <si>
    <t>Versión 8 ( feb 2010)</t>
  </si>
  <si>
    <t>Versión 2 (ene 2001)</t>
  </si>
  <si>
    <t>Versión 7 (ene 2006)</t>
  </si>
  <si>
    <t>Versión 4</t>
  </si>
  <si>
    <t>Versión 1</t>
  </si>
  <si>
    <t>Versión 1 (2000)</t>
  </si>
  <si>
    <t>Versión 2 (2010)</t>
  </si>
  <si>
    <t>Versión 3 (2010)</t>
  </si>
  <si>
    <t>Versión 4 (2011)</t>
  </si>
  <si>
    <t>Opera</t>
  </si>
  <si>
    <t>Internet Explorer</t>
  </si>
  <si>
    <t>Microsoft Edge</t>
  </si>
  <si>
    <t>Safari</t>
  </si>
  <si>
    <t>¿En qué navegador web esta parcialmente soportado WebGL?</t>
  </si>
  <si>
    <t>Versión 20</t>
  </si>
  <si>
    <t>Versión 25</t>
  </si>
  <si>
    <t>¿Desde que versión de Google Chrome móvil esta disponible WebGL?</t>
  </si>
  <si>
    <t>¿Desde qué versión de Mozilla Firefox móvil esta disponible WebGL?</t>
  </si>
  <si>
    <t>¿Desde qué versión de Mozilla Firefox web esta disponible WebGL?</t>
  </si>
  <si>
    <t>¿Desde qué versión de Google Chrome web esta disponible WebGL?</t>
  </si>
  <si>
    <t>Versión  27</t>
  </si>
  <si>
    <t>Versión 30</t>
  </si>
  <si>
    <t>Versión 5</t>
  </si>
  <si>
    <t>¿WebGL trabaja directamente con la GPU, qué bibliotecas javascript podemos utilizar ?</t>
  </si>
  <si>
    <t>Bootstrap.js</t>
  </si>
  <si>
    <t>Three.js</t>
  </si>
  <si>
    <t>Face-api.js</t>
  </si>
  <si>
    <t>jquery.js</t>
  </si>
  <si>
    <t>¿Es un software de escritorio para crear objectos en 3D y ejectuados en WebGL?</t>
  </si>
  <si>
    <t>Autodesk Maya</t>
  </si>
  <si>
    <t>Blender</t>
  </si>
  <si>
    <t>Android Studio</t>
  </si>
  <si>
    <t>Visual Studio</t>
  </si>
  <si>
    <t>¿Es un software que permite crear una escena de WebGL y exportarla a un navegador con un solo clic ?</t>
  </si>
  <si>
    <t>SimLab Composer</t>
  </si>
  <si>
    <t>Blend4Web</t>
  </si>
  <si>
    <t>Es una biblioteca de javascript para cargar escenas y crear objectos 3D desarrollada por trabajadores de Microsoft ?</t>
  </si>
  <si>
    <t>BabilonJS</t>
  </si>
  <si>
    <t>CuvicVR</t>
  </si>
  <si>
    <t>JS3D</t>
  </si>
  <si>
    <t>Además de la aceleración de hardware (fisica) de la GPU, ¿Qué nos permite hacer WebGL?</t>
  </si>
  <si>
    <t>GPU</t>
  </si>
  <si>
    <t xml:space="preserve">Memoria </t>
  </si>
  <si>
    <t>Tarjeta de Video</t>
  </si>
  <si>
    <t>Bibliotecas</t>
  </si>
  <si>
    <t>¿Con quien trabaja directamente WebGL ?</t>
  </si>
  <si>
    <t>¿Es una biblioteca liviana escrita en JavaScript para crear y mostrar gráficos animados por ordenador en 3D en un navegador Web?</t>
  </si>
  <si>
    <t>¿Three js es utilizada en conjunto con el elemento ?</t>
  </si>
  <si>
    <t>Canvas html</t>
  </si>
  <si>
    <t>SVG</t>
  </si>
  <si>
    <t>¿Quién es el creador de la biblioteca Three.js?</t>
  </si>
  <si>
    <t>Ricardo Cabello 2010</t>
  </si>
  <si>
    <t>Juan Jaramillo 1990</t>
  </si>
  <si>
    <t>Luis Fonsi 2015</t>
  </si>
  <si>
    <t>Mark Zuckenberg 2010</t>
  </si>
  <si>
    <t>¿En que etapa se encuentra Three js y WebGL ?</t>
  </si>
  <si>
    <t>Etapa de madurez</t>
  </si>
  <si>
    <t>Etapa de adolecencia</t>
  </si>
  <si>
    <t>Etapa de nacimiento</t>
  </si>
  <si>
    <t>Etapa de envejecimiento</t>
  </si>
  <si>
    <t>Efectos</t>
  </si>
  <si>
    <t>Renderizadores</t>
  </si>
  <si>
    <t>Animación</t>
  </si>
  <si>
    <t>Materiales</t>
  </si>
  <si>
    <t>¿ Qué acciones se puede realizar a los objetos de una escena en ejecución?</t>
  </si>
  <si>
    <t>Modificar y eliminar</t>
  </si>
  <si>
    <t>Añadir y eliminar</t>
  </si>
  <si>
    <t>Añadir y modificar</t>
  </si>
  <si>
    <t>Añadir y pausar</t>
  </si>
  <si>
    <t>¿ A que grupo de caracteristicas pertenecen las caracteristicas: erspectiva y ortográfica; controladores: trackball, FPS, trayectoria?</t>
  </si>
  <si>
    <t>¿ A que grupo de caracteristicas pertenecen las caracteristicas: Anaglifo, bizco y la barrera de paralaje ?</t>
  </si>
  <si>
    <t>¿ A que grupo de caracteristicas pertenecen las caracteristicas: Canvas, SVG y WebGL ?</t>
  </si>
  <si>
    <t>Cargadores</t>
  </si>
  <si>
    <t>¿ A que grupo de caracteristicas pertenecen las caracteristicas: armaduras, cinemática directa, cinemática inversa, morphing y fotogramas clave</t>
  </si>
  <si>
    <t>Cámaras</t>
  </si>
  <si>
    <t>Luces</t>
  </si>
  <si>
    <t>¿ A que grupo de caracteristicas pertenecen las caracteristicas: ambiente, dirección, luz de puntos y espacios, sombras?</t>
  </si>
  <si>
    <t>¿ A que grupo de caracteristicas pertenecen las caracteristicas: Lambert, Phong, sombreado suave, texturas y otras?</t>
  </si>
  <si>
    <t>Shaders</t>
  </si>
  <si>
    <t>Objetos</t>
  </si>
  <si>
    <t>¿ A que grupo de caracteristicas pertenecen las caracteristicas: el acceso a las capacidades del OpenGL Shading Language (GLSL)?</t>
  </si>
  <si>
    <t>¿ A que grupo de caracteristicas pertenecen las caracteristicas: mallas, partículas, sprites, líneas, cintas, huesos y otros?</t>
  </si>
  <si>
    <t>Geometría</t>
  </si>
  <si>
    <t>Utilidades</t>
  </si>
  <si>
    <t>Cargadores de datos</t>
  </si>
  <si>
    <t>¿ A que grupo de caracteristicas pertenecen las caracteristicas: plano, cubo, esfera, toroide, texto en 3D y otras?</t>
  </si>
  <si>
    <t>Soporte</t>
  </si>
  <si>
    <t>¿ A que grupo de caracteristicas pertenecen las caracteristicas: binario, imagen, JSON y escena.?</t>
  </si>
  <si>
    <t>¿ A que grupo de caracteristicas pertenecen las caracteristicas:  utilidades para crear archivos compatibles con JSON Three.js desde: Blender, openCTM, FBX, Max, y OBJ?</t>
  </si>
  <si>
    <t>Exportación e importación</t>
  </si>
  <si>
    <t>Guardar como</t>
  </si>
  <si>
    <t>Soporte de archivos</t>
  </si>
  <si>
    <t>¿ A que grupo de caracteristicas pertenecen las caracteristicas:  Stats.js, WebGL Inspector, Three.js Inspect?</t>
  </si>
  <si>
    <t>Ejecución</t>
  </si>
  <si>
    <t>Depuración</t>
  </si>
  <si>
    <t>¿Cuál es el tipo de licenciamiento de Three js ?</t>
  </si>
  <si>
    <t>Free</t>
  </si>
  <si>
    <t>Premium</t>
  </si>
  <si>
    <t>MIT</t>
  </si>
  <si>
    <t>Open source</t>
  </si>
  <si>
    <t>https://es.wikipedia.org/wiki/Three.js</t>
  </si>
  <si>
    <t>https://threejs.org/</t>
  </si>
  <si>
    <t>¿Cómo se incluye la biblioteca three js?</t>
  </si>
  <si>
    <t>&lt;script src="three.js"&gt;&lt;/script&gt;</t>
  </si>
  <si>
    <t>&lt;add src="three.js"&gt;&lt;/add&gt;</t>
  </si>
  <si>
    <t>Import="three.js"</t>
  </si>
  <si>
    <t>import "three.js"</t>
  </si>
  <si>
    <t>¿Se utiliza para crear una escena en donde se añadirán objectos?</t>
  </si>
  <si>
    <t>var scene = new THREE.Scene();</t>
  </si>
  <si>
    <t>var scene = new Scene();</t>
  </si>
  <si>
    <t>var scene = Scene();</t>
  </si>
  <si>
    <t>var scene =  THREE.Scene();</t>
  </si>
  <si>
    <t>¿Sentencia para crear una cámara?</t>
  </si>
  <si>
    <t>var camera = new THREE.PerspectiveCamera(0,0,0,0);</t>
  </si>
  <si>
    <t>var camera =  new Camera();</t>
  </si>
  <si>
    <t>var camera= THREE.Camera();</t>
  </si>
  <si>
    <t>var camera = new THREE.Camera(0,0,0,0)</t>
  </si>
  <si>
    <t>Qué parametro representa la relación de aspecto de la ventaja de la camara (Ej. 16:9) en: var camera = new THREE.PerspectiveCamera(0,0,0,0); ?</t>
  </si>
  <si>
    <t>Qué parametro representa el ángulo de grabación de abajo hacia arraiba en grados en: var camera = new THREE.PerspectiveCamera(0,0,0,0); ?</t>
  </si>
  <si>
    <t>Qué parametro representa el plano de recorte lejano (más lejos no se renderiza) en: var camera = new THREE.PerspectiveCamera(0,0,0,0); ?</t>
  </si>
  <si>
    <t>Qué parametro representa el plano de recorte cercano (más cerca no se renderiza) en: var camera = new THREE.PerspectiveCamera(0,0,0,0); ?</t>
  </si>
  <si>
    <t>¿Cuál es el valor mínimo del plano de recorte cercano de una camara (mas cerca no se renderiza)?</t>
  </si>
  <si>
    <t>0.1</t>
  </si>
  <si>
    <t>¿Cuál es el valor máximo del plano de recorte lejano de una camara (mas lejos no se renderiza)?</t>
  </si>
  <si>
    <t>¿Envia la cámara hacia atrás para poder ver la geometría. Por defecto es z=0)?</t>
  </si>
  <si>
    <t>camera.position.z=5;</t>
  </si>
  <si>
    <t>camera.position=5;</t>
  </si>
  <si>
    <t>camera.z=5;</t>
  </si>
  <si>
    <t>position.z=5;</t>
  </si>
  <si>
    <t xml:space="preserve">¿Para que se utiliza la sentencia: var renderer = new THREE.WebGLRenderer({antialias:true});? </t>
  </si>
  <si>
    <t>Crear una escena</t>
  </si>
  <si>
    <t>Usar el renderizador WebGL</t>
  </si>
  <si>
    <t>Iniciar el renderizador Three js</t>
  </si>
  <si>
    <t>Instanciar el renderizado</t>
  </si>
  <si>
    <t>name</t>
  </si>
  <si>
    <t>is_active</t>
  </si>
  <si>
    <t>grade_degree_id</t>
  </si>
  <si>
    <t>icon</t>
  </si>
  <si>
    <t>NULL</t>
  </si>
  <si>
    <t>created_at</t>
  </si>
  <si>
    <t>created_by</t>
  </si>
  <si>
    <t>updated_at</t>
  </si>
  <si>
    <t>updated_by</t>
  </si>
  <si>
    <t>company_id</t>
  </si>
  <si>
    <t>SQL</t>
  </si>
  <si>
    <t>getdate()</t>
  </si>
  <si>
    <t>Escolar</t>
  </si>
  <si>
    <t>Extra-escolar</t>
  </si>
  <si>
    <t>Sexto</t>
  </si>
  <si>
    <t>number</t>
  </si>
  <si>
    <t>subsystem_id</t>
  </si>
  <si>
    <t>subsystem</t>
  </si>
  <si>
    <t>1°. Párvulos</t>
  </si>
  <si>
    <t>2°. Párvulos</t>
  </si>
  <si>
    <t>3°. Párvulos</t>
  </si>
  <si>
    <t>1°. Básico</t>
  </si>
  <si>
    <t>2°. Básico</t>
  </si>
  <si>
    <t>3°. Básico</t>
  </si>
  <si>
    <t>4°. Diversificado</t>
  </si>
  <si>
    <t>5°. Diversificado</t>
  </si>
  <si>
    <t>6°. Diversificado</t>
  </si>
  <si>
    <t>7°. Diversificado</t>
  </si>
  <si>
    <t>2°. Semestre</t>
  </si>
  <si>
    <t>3°. Semestre</t>
  </si>
  <si>
    <t>4°. Semestre</t>
  </si>
  <si>
    <t>5°. Semestre</t>
  </si>
  <si>
    <t>6°. Semestre</t>
  </si>
  <si>
    <t>7°. Semestre</t>
  </si>
  <si>
    <t>8°. Semestre</t>
  </si>
  <si>
    <t>9°. Semestre</t>
  </si>
  <si>
    <t>10°. Semestre</t>
  </si>
  <si>
    <t>11°. Semestre</t>
  </si>
  <si>
    <t>12°. Semestre</t>
  </si>
  <si>
    <t>13°. Semestre</t>
  </si>
  <si>
    <t>14°. Semestre</t>
  </si>
  <si>
    <t>grade_group_id</t>
  </si>
  <si>
    <t>level_id</t>
  </si>
  <si>
    <t>code</t>
  </si>
  <si>
    <t>degree_id</t>
  </si>
  <si>
    <t>grade_id</t>
  </si>
  <si>
    <t>degree</t>
  </si>
  <si>
    <t>grade</t>
  </si>
  <si>
    <t>Inteligencia Artificial</t>
  </si>
  <si>
    <t>ia.png</t>
  </si>
  <si>
    <t>Programacion III</t>
  </si>
  <si>
    <t>programacionIII.png</t>
  </si>
  <si>
    <t>Base de datos II</t>
  </si>
  <si>
    <t>bdII.png</t>
  </si>
  <si>
    <t>Unidad 3: Redes neuronales</t>
  </si>
  <si>
    <t>Unidad 4: Clasificación de objetos</t>
  </si>
  <si>
    <t>Unidad 5: Reconocimiento facial</t>
  </si>
  <si>
    <t>course_id</t>
  </si>
  <si>
    <t>order_item</t>
  </si>
  <si>
    <t>course</t>
  </si>
  <si>
    <t>machine-learning.svg</t>
  </si>
  <si>
    <t>Tensor Flow 2.0</t>
  </si>
  <si>
    <t>tensorflow.png</t>
  </si>
  <si>
    <t>Tensor</t>
  </si>
  <si>
    <t>function.svg</t>
  </si>
  <si>
    <t>Operaciones matemáticas</t>
  </si>
  <si>
    <t>Operaciones con matrices</t>
  </si>
  <si>
    <t>Operaciones con arreglos</t>
  </si>
  <si>
    <t>Operaciones para redes neuronales</t>
  </si>
  <si>
    <t>Regresión lineal</t>
  </si>
  <si>
    <t>regression.svg</t>
  </si>
  <si>
    <t>Cluster</t>
  </si>
  <si>
    <t>cluster.svg</t>
  </si>
  <si>
    <t>Red neuronal básica</t>
  </si>
  <si>
    <t>ai.svg</t>
  </si>
  <si>
    <t>Redes de Neuronas Artificiales - RNA</t>
  </si>
  <si>
    <t>Redes de Neuronas Convolucionales - CNN</t>
  </si>
  <si>
    <t>Reconocimiento Facial</t>
  </si>
  <si>
    <t>face-recognition.svg</t>
  </si>
  <si>
    <t>YOLO</t>
  </si>
  <si>
    <t>photo.svg</t>
  </si>
  <si>
    <t>content_section_id</t>
  </si>
  <si>
    <t>time_in_seconds</t>
  </si>
  <si>
    <t>content_section</t>
  </si>
  <si>
    <t>Unidad 3: Árboles Binarios</t>
  </si>
  <si>
    <t>Unidad 2: Árboles generales</t>
  </si>
  <si>
    <t>Unidad 5: Árboles B</t>
  </si>
  <si>
    <t xml:space="preserve">Unidad 1: Repaso de Programación </t>
  </si>
  <si>
    <t>Programación orientada a objectos</t>
  </si>
  <si>
    <t>Unidad 7: Realidad Aumentada</t>
  </si>
  <si>
    <t>Unidad 6: Plataformas como servicio</t>
  </si>
  <si>
    <t>Unidad 8: Realidad Virtual</t>
  </si>
  <si>
    <t>Unidad 1: Introducción</t>
  </si>
  <si>
    <t>¿Se basa en dotar al funcionamiento de las aplicaciones de un comportamiento inteligente similar al humano?</t>
  </si>
  <si>
    <t>¿Ademas del razonamiento, la IA que intenta simular?</t>
  </si>
  <si>
    <t>¿Son técnicas aplicadas a un problema, capaz de funcionar a pesar de los cambios del entorno?</t>
  </si>
  <si>
    <t>Maquinas con mentes (Haugeland, 1985) ¿Cual es su enfoque?</t>
  </si>
  <si>
    <t>Estudio de la facultades mentales mediante el uso de modelos computacionales (Charniak, 1985) ¿Cual es su enfoque?</t>
  </si>
  <si>
    <t>Las computadoras realizan tareas que los humanos hacen mejor (Rich y Knight, 1991) ¿Cual es su enfoque?</t>
  </si>
  <si>
    <t>Se diseñan agentes inteligentes (Poole, 1998) ¿Cual es su enfoque?</t>
  </si>
  <si>
    <t>¿Se diseñó para proporcionar una definición operacional y satisfactoria de inteligencia?</t>
  </si>
  <si>
    <t>¿Se basa en la incapacidad de diferenciar entre entidades inteligentes y seres humanos?</t>
  </si>
  <si>
    <t>¿En que se basan los investigadores del campo de la IA?</t>
  </si>
  <si>
    <t>Machine learning</t>
  </si>
  <si>
    <t>Inteligencia Artificial -AI</t>
  </si>
  <si>
    <t>Algoritmo inteligente</t>
  </si>
  <si>
    <t>Sabiduria</t>
  </si>
  <si>
    <t>Creatividad</t>
  </si>
  <si>
    <t>Inteligencia</t>
  </si>
  <si>
    <t>Adaptativas</t>
  </si>
  <si>
    <t>Redes neuronales</t>
  </si>
  <si>
    <t>Robotica</t>
  </si>
  <si>
    <t>Sistemas inteligentes</t>
  </si>
  <si>
    <t>Sistemas actuan racionalmente</t>
  </si>
  <si>
    <t>Humanos piensan como sistemas</t>
  </si>
  <si>
    <t>Sistemas piensan como humanos</t>
  </si>
  <si>
    <t>Sistemas intuitivos</t>
  </si>
  <si>
    <t>Sistemas que piensan racionalmente</t>
  </si>
  <si>
    <t>Sistemas que actuan como humanos</t>
  </si>
  <si>
    <t>Sistemas que actuan racionalmente</t>
  </si>
  <si>
    <t>Machine Learning</t>
  </si>
  <si>
    <t>Test informático</t>
  </si>
  <si>
    <t>Prueba de turing</t>
  </si>
  <si>
    <t>Inteligencia artificial</t>
  </si>
  <si>
    <t>Evaluar un sistema con Prueba de Turing</t>
  </si>
  <si>
    <t>Estudio de los principios</t>
  </si>
  <si>
    <t>description</t>
  </si>
  <si>
    <t>STUDENT GT</t>
  </si>
  <si>
    <t>grade_group</t>
  </si>
  <si>
    <t>level</t>
  </si>
  <si>
    <t>Plataformas como servicio</t>
  </si>
  <si>
    <t>Unidad 2: Plataformas como servicio (Amazon)</t>
  </si>
  <si>
    <t>Unidad 3: Plataformas como servicio (Azure)</t>
  </si>
  <si>
    <t>Unidad 4: Plataformas como servicio (Google)</t>
  </si>
  <si>
    <t>Unidad 5: Plataformas como servicio (Supervisely)</t>
  </si>
  <si>
    <t>Unidad 6: TensorFlow 2.0</t>
  </si>
  <si>
    <t>Frameworks</t>
  </si>
  <si>
    <t>https://es.scribd.com/document/356855485/Artificial-Intelligence-Patrick-Henry-Winston-pdf</t>
  </si>
  <si>
    <t>Casos de uso</t>
  </si>
  <si>
    <t>Cambio en las fuentes de trabajo</t>
  </si>
  <si>
    <t>https://play.google.com/store/audiobooks/details/Andr%C3%A9s_Oppenheimer_S%C3%A1lvese_quien_pueda?id=AQAAAECMG2tb9M</t>
  </si>
  <si>
    <t>is_correct</t>
  </si>
  <si>
    <t>content_id</t>
  </si>
  <si>
    <t>content</t>
  </si>
  <si>
    <t>question_id</t>
  </si>
  <si>
    <t>question</t>
  </si>
  <si>
    <t>user_id</t>
  </si>
  <si>
    <t>jorge</t>
  </si>
  <si>
    <t>API YOUTUBE</t>
  </si>
  <si>
    <t>API SEGURIDAD</t>
  </si>
  <si>
    <t>API DATOS</t>
  </si>
  <si>
    <t>WEB</t>
  </si>
  <si>
    <t>BD DATOS</t>
  </si>
  <si>
    <t>ciencias_naturales.jpg</t>
  </si>
  <si>
    <t>Unidad 1: Como desarrollar y utilizar la información científica</t>
  </si>
  <si>
    <t>Introducción</t>
  </si>
  <si>
    <t>¿Qué es ciencias naturales ?</t>
  </si>
  <si>
    <t>¿Qué es celula?</t>
  </si>
  <si>
    <t>¿Cuál es la diferencia entre celula procariota y eucariota?</t>
  </si>
  <si>
    <t>¿Qué es un gen?</t>
  </si>
  <si>
    <t>¿Qué es un codigo genetico?</t>
  </si>
  <si>
    <t>Unidad fundamental de la vida.</t>
  </si>
  <si>
    <t>Unidad de sociales</t>
  </si>
  <si>
    <t>Material genetico</t>
  </si>
  <si>
    <t>Plaquetas de celula madre</t>
  </si>
  <si>
    <t>Es el orden de los AN que forman el ADN</t>
  </si>
  <si>
    <t>Fragmento de ADN  y contiene la informacion</t>
  </si>
  <si>
    <t>Procariota no posee organúlo</t>
  </si>
  <si>
    <t>Comprenden las leyes que rigen el mundo</t>
  </si>
  <si>
    <t>Comprenden las leyes que rigen la naturaleza</t>
  </si>
  <si>
    <t>Matemática</t>
  </si>
  <si>
    <t>matematica.jpg</t>
  </si>
  <si>
    <t>Unidad 4: Arboles Binarios de búsqueda ABB</t>
  </si>
  <si>
    <t>Unidad 6: Árboles B+</t>
  </si>
  <si>
    <t xml:space="preserve">Unidad 7: Recorridos </t>
  </si>
  <si>
    <t>Unidad 8: Arboles de expresión</t>
  </si>
  <si>
    <t>Unidad 9: Árboles AVL</t>
  </si>
  <si>
    <t>Unidad 10: Tabla Hash</t>
  </si>
  <si>
    <t>Unidad 11: Grafos</t>
  </si>
  <si>
    <t>Unidad 1: Números</t>
  </si>
  <si>
    <t>number10.png</t>
  </si>
  <si>
    <t>number20.png</t>
  </si>
  <si>
    <t>Números 0 al 9</t>
  </si>
  <si>
    <t>Números 10 al 19</t>
  </si>
  <si>
    <t>Números 20 al 29</t>
  </si>
  <si>
    <t>number0.png</t>
  </si>
  <si>
    <t>number30.png</t>
  </si>
  <si>
    <t>Números 30 al 39</t>
  </si>
  <si>
    <t>Números 40 al 49</t>
  </si>
  <si>
    <t>Números 50 al 59</t>
  </si>
  <si>
    <t>Números 60 al 69</t>
  </si>
  <si>
    <t>Números 70 al 79</t>
  </si>
  <si>
    <t>Números 80 al 89</t>
  </si>
  <si>
    <t>Números 90 al 99</t>
  </si>
  <si>
    <t>number40.png</t>
  </si>
  <si>
    <t>number50.png</t>
  </si>
  <si>
    <t>number60.png</t>
  </si>
  <si>
    <t>number70.png</t>
  </si>
  <si>
    <t>number80.png</t>
  </si>
  <si>
    <t>number90.png</t>
  </si>
  <si>
    <t>¿Cúal es el número siete?</t>
  </si>
  <si>
    <t>¿Cúal es el número cinco?</t>
  </si>
  <si>
    <t>¿Cúal es el número cuatro?</t>
  </si>
  <si>
    <t>¿Cúal es el número nueve?</t>
  </si>
  <si>
    <t>¿Cúal es el número cero?</t>
  </si>
  <si>
    <t>¿Cúal es el número dos?</t>
  </si>
  <si>
    <t>¿Cúal es el número tres?</t>
  </si>
  <si>
    <t>¿Cúal es el número ocho?</t>
  </si>
  <si>
    <t>¿Cúal es el número uno?</t>
  </si>
  <si>
    <t>¿Cúal es el número seis?</t>
  </si>
  <si>
    <t>¿Cúal es el número doce?</t>
  </si>
  <si>
    <t>¿Cúal es el número trece?</t>
  </si>
  <si>
    <t>¿Cúal es el número catorce?</t>
  </si>
  <si>
    <t>¿Cúal es el número quince?</t>
  </si>
  <si>
    <t>¿Cúal es el número dieciséis?</t>
  </si>
  <si>
    <t>¿Cúal es el número diecisiete?</t>
  </si>
  <si>
    <t>¿Cúal es el número dieciocho?</t>
  </si>
  <si>
    <t>¿Cúal es el número diecinueve?</t>
  </si>
  <si>
    <t>¿Cúal es el número once?</t>
  </si>
  <si>
    <t>¿Cúal es el número diez?</t>
  </si>
  <si>
    <t>¿Cúal es el número veinte?</t>
  </si>
  <si>
    <t>¿Cúal es el número veintiuno?</t>
  </si>
  <si>
    <t>¿Cúal es el número veintidos?</t>
  </si>
  <si>
    <t>¿Cúal es el número veintitres?</t>
  </si>
  <si>
    <t>¿Cúal es el número veinticuatro?</t>
  </si>
  <si>
    <t>¿Cúal es el número veinticinco?</t>
  </si>
  <si>
    <t>¿Cúal es el número veintiseis?</t>
  </si>
  <si>
    <t>¿Cúal es el número veintisiete?</t>
  </si>
  <si>
    <t>¿Cúal es el número veintiocho?</t>
  </si>
  <si>
    <t>¿Cúal es el número veintinueve?</t>
  </si>
  <si>
    <t>Unidad 2: Números compuestos</t>
  </si>
  <si>
    <t>Decenas</t>
  </si>
  <si>
    <t>Centenas</t>
  </si>
  <si>
    <t>number100.png</t>
  </si>
  <si>
    <t>¿Cúal es el número treinta y uno?</t>
  </si>
  <si>
    <t>¿Cúal es el número treinta y dos?</t>
  </si>
  <si>
    <t>¿Cúal es el número treinta?</t>
  </si>
  <si>
    <t>¿Cúal es el número treinta y tres?</t>
  </si>
  <si>
    <t>¿Cúal es el número treinta y cuatro?</t>
  </si>
  <si>
    <t>¿Cúal es el número treinta y cinco?</t>
  </si>
  <si>
    <t>¿Cúal es el número treinta y seis?</t>
  </si>
  <si>
    <t>¿Cúal es el número treinta y siete?</t>
  </si>
  <si>
    <t>¿Cúal es el número treinta y ocho?</t>
  </si>
  <si>
    <t>¿Cúal es el número treinta y nueve?</t>
  </si>
  <si>
    <t>Row Labels</t>
  </si>
  <si>
    <t>Grand Total</t>
  </si>
  <si>
    <t xml:space="preserve">Count of id </t>
  </si>
  <si>
    <t>Column Labels</t>
  </si>
  <si>
    <t>sociales.jpg</t>
  </si>
  <si>
    <t>Comunicación y Lenguaje Idioma Extranjero</t>
  </si>
  <si>
    <t>Comunicación y Lenguaje Idioma Español</t>
  </si>
  <si>
    <t>Emprendimiento para la Productividad</t>
  </si>
  <si>
    <t>Tecnologias del aprendizaje y la comunicación</t>
  </si>
  <si>
    <t>Culturas e idiomas mayas, garifunas o xinka</t>
  </si>
  <si>
    <t>ciencias_naturales.JPG</t>
  </si>
  <si>
    <t>espanol.JPG</t>
  </si>
  <si>
    <t>ingles.JPG</t>
  </si>
  <si>
    <t>fisica.JPG</t>
  </si>
  <si>
    <t>productividad.JPG</t>
  </si>
  <si>
    <t>tecnologia.JPG</t>
  </si>
  <si>
    <t>arte.JPG</t>
  </si>
  <si>
    <t>cultura.JPG</t>
  </si>
  <si>
    <t>Unidad 1</t>
  </si>
  <si>
    <t>Unidad 2</t>
  </si>
  <si>
    <t>Unidad 3</t>
  </si>
  <si>
    <t>Unidad 4</t>
  </si>
  <si>
    <t>Selecciona un problema de investigación de su contexto</t>
  </si>
  <si>
    <t>Planifica procesos de investigación del problema seleccionado.</t>
  </si>
  <si>
    <t>Se esfuerza por presentar un informe de investigación que cumpla con características científicas.</t>
  </si>
  <si>
    <t>Explica las características de la vulnerabilidad geográfica de Guatemala.</t>
  </si>
  <si>
    <t>Son un conjunto de disciplinas que estudian fenómenos relacionados con la realidad del ser humano</t>
  </si>
  <si>
    <t>De qué se diferencia las Ciencias Sociales de las Ciencias Naturales?.</t>
  </si>
  <si>
    <t>Las Ciencias Sociales usa el método cientifico al igual que las Ciencias Naturales?</t>
  </si>
  <si>
    <t>De qué ciencia se separa las ciencias sociales según su campo de estudio?</t>
  </si>
  <si>
    <t>Qué explica las ciencias sociales en sus conocimientos profundos?</t>
  </si>
  <si>
    <t>Selecciona dos áreas que se encuentran  en el campo de estudio de las ciencias Sociales.</t>
  </si>
  <si>
    <t>La ciencia social es de extrema importancia para la Sociedad:</t>
  </si>
  <si>
    <t>Selecciona uno de los estudios de las Ciencias Sociales.</t>
  </si>
  <si>
    <t>Selecciona una similitud que comparten las Ciencias Sociales y Naturales.</t>
  </si>
  <si>
    <t>Es una ciencia social que estudia al ser humano de una forma integral.</t>
  </si>
  <si>
    <t>Es un método de investigación de la Antropología Social  y Cultural.</t>
  </si>
  <si>
    <t>Es la ciencia que estudia los fenómenos colectivos por la actividad social.</t>
  </si>
  <si>
    <t>Es la ciencia que tiene como objeto de estudio el pasado de la humanidad.</t>
  </si>
  <si>
    <t>Es la ciencia social que tiene que ver con los procesos de producción entre otros.</t>
  </si>
  <si>
    <t>Proceso de comunicación e interacción entre personas y grupos con identidades culturales específicas.</t>
  </si>
  <si>
    <t>Esta disciplina estudia y describe los procesos humanos relacionados con la creación y el intercambio de símbolos?</t>
  </si>
  <si>
    <t>Disciplina de las ciencias sociales que estudia los procesos de enseñanza-aprendizaje que ocurren en distintos entornos.</t>
  </si>
  <si>
    <t>Disciplina de la ciencias sociales que estudia el comportamiento humano y los procesos mentales?.</t>
  </si>
  <si>
    <t>Cuál es la diferencia que tiene las Ciencias Sociales a las  otras ciencias como: Matemáticas, lógica o la física?.</t>
  </si>
  <si>
    <t>A qué otra ciencia tiene relación las ciencias sociales?</t>
  </si>
  <si>
    <t>Química</t>
  </si>
  <si>
    <t>Las Humanidades</t>
  </si>
  <si>
    <t>La Naturaleza</t>
  </si>
  <si>
    <t>Análisis</t>
  </si>
  <si>
    <t>Progreso</t>
  </si>
  <si>
    <t>No, no lo usa</t>
  </si>
  <si>
    <t>Nignuna</t>
  </si>
  <si>
    <t>El funcionamiento de las Sociedades</t>
  </si>
  <si>
    <t>Las tradiciones</t>
  </si>
  <si>
    <t>La semiología</t>
  </si>
  <si>
    <t>La Arqueología</t>
  </si>
  <si>
    <t>Políticas y la sociología</t>
  </si>
  <si>
    <t>Culturas y tradiciones</t>
  </si>
  <si>
    <t>Mundial</t>
  </si>
  <si>
    <t>Nacional</t>
  </si>
  <si>
    <t>Centro América</t>
  </si>
  <si>
    <t>Historia</t>
  </si>
  <si>
    <t>Naturaleza</t>
  </si>
  <si>
    <t>Seres vivos</t>
  </si>
  <si>
    <t>Aspectos físicos</t>
  </si>
  <si>
    <t>Son abarcadas por el hombre.</t>
  </si>
  <si>
    <t>Leyes sociales</t>
  </si>
  <si>
    <t>Estudio de la Naturaleza</t>
  </si>
  <si>
    <t xml:space="preserve">Nignuna </t>
  </si>
  <si>
    <t>Antropología</t>
  </si>
  <si>
    <t>Derecho</t>
  </si>
  <si>
    <t>Economía</t>
  </si>
  <si>
    <t>Etnología</t>
  </si>
  <si>
    <t>Sociología</t>
  </si>
  <si>
    <t>Interculturalidad</t>
  </si>
  <si>
    <t>Lo social</t>
  </si>
  <si>
    <t>Lo Natural</t>
  </si>
  <si>
    <t>Lo Personal</t>
  </si>
  <si>
    <t>Comunicación</t>
  </si>
  <si>
    <t>Lenguaje</t>
  </si>
  <si>
    <t>Sociedad</t>
  </si>
  <si>
    <t>Pedagogía</t>
  </si>
  <si>
    <t>Psicología</t>
  </si>
  <si>
    <t>Estudia los sistemas vivos.</t>
  </si>
  <si>
    <t>Estudia los  números</t>
  </si>
  <si>
    <t>Estudia la Naturaleza</t>
  </si>
  <si>
    <t>Ciencias Humanas</t>
  </si>
  <si>
    <t>Ninguna es correcta</t>
  </si>
  <si>
    <t>La Física</t>
  </si>
  <si>
    <t>Si, si lo usa</t>
  </si>
  <si>
    <t>Ambas la usan.</t>
  </si>
  <si>
    <t>La Cultura</t>
  </si>
  <si>
    <t>La Geografía</t>
  </si>
  <si>
    <t>La economía</t>
  </si>
  <si>
    <t>Biología y Química</t>
  </si>
  <si>
    <t>Para Nadie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</si>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</sst>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9" fillId="0" borderId="0"/>
  </cellStyleXfs>
  <cellXfs count="46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11" borderId="0" xfId="0" applyFill="1"/>
    <xf numFmtId="0" fontId="0" fillId="0" borderId="0" xfId="0" applyFill="1" applyAlignme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/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12" borderId="0" xfId="0" applyFill="1"/>
    <xf numFmtId="0" fontId="0" fillId="9" borderId="0" xfId="0" applyFill="1" applyAlignment="1">
      <alignment wrapText="1"/>
    </xf>
    <xf numFmtId="0" fontId="0" fillId="9" borderId="0" xfId="0" applyFill="1" applyAlignment="1">
      <alignment horizontal="center" vertical="center" wrapText="1"/>
    </xf>
    <xf numFmtId="0" fontId="7" fillId="9" borderId="0" xfId="0" applyFont="1" applyFill="1" applyAlignment="1">
      <alignment wrapText="1"/>
    </xf>
  </cellXfs>
  <cellStyles count="5">
    <cellStyle name="Hyperlink" xfId="1" builtinId="8"/>
    <cellStyle name="Hyperlink 2" xfId="3" xr:uid="{54BA26C3-30AB-4794-971F-190EBD46CCCE}"/>
    <cellStyle name="Normal" xfId="0" builtinId="0"/>
    <cellStyle name="Normal 2" xfId="4" xr:uid="{D1FF0317-F9AC-432D-85D5-4239F093E842}"/>
    <cellStyle name="Normal 3" xfId="2" xr:uid="{F9ABF40A-E59C-4F66-95C3-55C9490C1466}"/>
  </cellStyles>
  <dxfs count="24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8" defaultTableStyle="TableStyleMedium2" defaultPivotStyle="PivotStyleLight16">
    <tableStyle name="Contenido-style" pivot="0" count="3" xr9:uid="{47205811-501D-4251-88F2-0635EE567CD3}">
      <tableStyleElement type="headerRow" dxfId="23"/>
      <tableStyleElement type="firstRowStripe" dxfId="22"/>
      <tableStyleElement type="secondRowStripe" dxfId="21"/>
    </tableStyle>
    <tableStyle name="Contenido-style 2" pivot="0" count="3" xr9:uid="{90A45CAA-2620-42AF-B20B-DC15BADA3424}">
      <tableStyleElement type="headerRow" dxfId="20"/>
      <tableStyleElement type="firstRowStripe" dxfId="19"/>
      <tableStyleElement type="secondRowStripe" dxfId="18"/>
    </tableStyle>
    <tableStyle name="Contenido-style 3" pivot="0" count="3" xr9:uid="{45ABE47E-8D86-4525-9C79-F9CC871ED98F}">
      <tableStyleElement type="headerRow" dxfId="17"/>
      <tableStyleElement type="firstRowStripe" dxfId="16"/>
      <tableStyleElement type="secondRowStripe" dxfId="15"/>
    </tableStyle>
    <tableStyle name="Contenido-style 4" pivot="0" count="3" xr9:uid="{608A3F84-7A0B-4A85-B9F2-7961A726788C}">
      <tableStyleElement type="headerRow" dxfId="14"/>
      <tableStyleElement type="firstRowStripe" dxfId="13"/>
      <tableStyleElement type="secondRowStripe" dxfId="12"/>
    </tableStyle>
    <tableStyle name="Contenido-style 5" pivot="0" count="3" xr9:uid="{B299C6D7-8F17-4D9D-9032-930310461E2E}">
      <tableStyleElement type="headerRow" dxfId="11"/>
      <tableStyleElement type="firstRowStripe" dxfId="10"/>
      <tableStyleElement type="secondRowStripe" dxfId="9"/>
    </tableStyle>
    <tableStyle name="Contenido-style 6" pivot="0" count="3" xr9:uid="{20A2C524-BA7A-430D-BC2E-7B86A68C3142}">
      <tableStyleElement type="headerRow" dxfId="8"/>
      <tableStyleElement type="firstRowStripe" dxfId="7"/>
      <tableStyleElement type="secondRowStripe" dxfId="6"/>
    </tableStyle>
    <tableStyle name="Contenido-style 7" pivot="0" count="3" xr9:uid="{A0A3E1FA-9373-415F-A747-FD358038049C}">
      <tableStyleElement type="headerRow" dxfId="5"/>
      <tableStyleElement type="firstRowStripe" dxfId="4"/>
      <tableStyleElement type="secondRowStripe" dxfId="3"/>
    </tableStyle>
    <tableStyle name="Contenido-style 8" pivot="0" count="3" xr9:uid="{1FD1E305-3AC3-4761-AF08-4C0EEA3A0F3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, Jorge" refreshedDate="43939.699544560186" createdVersion="5" refreshedVersion="5" minRefreshableVersion="3" recordCount="55" xr:uid="{00000000-000A-0000-FFFF-FFFF02000000}">
  <cacheSource type="worksheet">
    <worksheetSource ref="A1:L56" sheet="question"/>
  </cacheSource>
  <cacheFields count="11">
    <cacheField name="id " numFmtId="0">
      <sharedItems containsSemiMixedTypes="0" containsString="0" containsNumber="1" containsInteger="1" minValue="1" maxValue="55"/>
    </cacheField>
    <cacheField name="created_at" numFmtId="0">
      <sharedItems/>
    </cacheField>
    <cacheField name="created_by" numFmtId="0">
      <sharedItems containsSemiMixedTypes="0" containsString="0" containsNumber="1" containsInteger="1" minValue="1" maxValue="1"/>
    </cacheField>
    <cacheField name="company_id" numFmtId="0">
      <sharedItems containsSemiMixedTypes="0" containsString="0" containsNumber="1" containsInteger="1" minValue="1" maxValue="1"/>
    </cacheField>
    <cacheField name="is_active" numFmtId="0">
      <sharedItems containsSemiMixedTypes="0" containsString="0" containsNumber="1" containsInteger="1" minValue="0" maxValue="1" count="2">
        <n v="0"/>
        <n v="1"/>
      </sharedItems>
    </cacheField>
    <cacheField name="name" numFmtId="0">
      <sharedItems count="55">
        <s v="¿Se basa en dotar al funcionamiento de las aplicaciones de un comportamiento inteligente similar al humano?"/>
        <s v="¿Ademas del razonamiento, la IA que intenta simular?"/>
        <s v="¿Son técnicas aplicadas a un problema, capaz de funcionar a pesar de los cambios del entorno?"/>
        <s v="Maquinas con mentes (Haugeland, 1985) ¿Cual es su enfoque?"/>
        <s v="Estudio de la facultades mentales mediante el uso de modelos computacionales (Charniak, 1985) ¿Cual es su enfoque?"/>
        <s v="Las computadoras realizan tareas que los humanos hacen mejor (Rich y Knight, 1991) ¿Cual es su enfoque?"/>
        <s v="Se diseñan agentes inteligentes (Poole, 1998) ¿Cual es su enfoque?"/>
        <s v="¿Se diseñó para proporcionar una definición operacional y satisfactoria de inteligencia?"/>
        <s v="¿Se basa en la incapacidad de diferenciar entre entidades inteligentes y seres humanos?"/>
        <s v="¿En que se basan los investigadores del campo de la IA?"/>
        <s v="¿Qué es ciencias naturales ?"/>
        <s v="¿Qué es celula?"/>
        <s v="¿Cuál es la diferencia entre celula procariota y eucariota?"/>
        <s v="¿Qué es un gen?"/>
        <s v="¿Qué es un codigo genetico?"/>
        <s v="¿Cúal es el número siete?"/>
        <s v="¿Cúal es el número cinco?"/>
        <s v="¿Cúal es el número tres?"/>
        <s v="¿Cúal es el número nueve?"/>
        <s v="¿Cúal es el número cero?"/>
        <s v="¿Cúal es el número dos?"/>
        <s v="¿Cúal es el número ocho?"/>
        <s v="¿Cúal es el número cuatro?"/>
        <s v="¿Cúal es el número uno?"/>
        <s v="¿Cúal es el número seis?"/>
        <s v="¿Cúal es el número diez?"/>
        <s v="¿Cúal es el número trece?"/>
        <s v="¿Cúal es el número diecisiete?"/>
        <s v="¿Cúal es el número catorce?"/>
        <s v="¿Cúal es el número dieciséis?"/>
        <s v="¿Cúal es el número quince?"/>
        <s v="¿Cúal es el número diecinueve?"/>
        <s v="¿Cúal es el número once?"/>
        <s v="¿Cúal es el número dieciocho?"/>
        <s v="¿Cúal es el número doce?"/>
        <s v="¿Cúal es el número veintiocho?"/>
        <s v="¿Cúal es el número veintiuno?"/>
        <s v="¿Cúal es el número veintiseis?"/>
        <s v="¿Cúal es el número veintitres?"/>
        <s v="¿Cúal es el número veinticinco?"/>
        <s v="¿Cúal es el número veinticuatro?"/>
        <s v="¿Cúal es el número veintidos?"/>
        <s v="¿Cúal es el número veintinueve?"/>
        <s v="¿Cúal es el número veintisiete?"/>
        <s v="¿Cúal es el número veinte?"/>
        <s v="¿Cúal es el número treinta y siete?"/>
        <s v="¿Cúal es el número treinta y tres?"/>
        <s v="¿Cúal es el número treinta y cinco?"/>
        <s v="¿Cúal es el número treinta y dos?"/>
        <s v="¿Cúal es el número treinta y cuatro?"/>
        <s v="¿Cúal es el número treinta y seis?"/>
        <s v="¿Cúal es el número treinta y nueve?"/>
        <s v="¿Cúal es el número treinta?"/>
        <s v="¿Cúal es el número treinta y uno?"/>
        <s v="¿Cúal es el número treinta y ocho?"/>
      </sharedItems>
    </cacheField>
    <cacheField name="content_id" numFmtId="0">
      <sharedItems containsSemiMixedTypes="0" containsString="0" containsNumber="1" containsInteger="1" minValue="1" maxValue="6"/>
    </cacheField>
    <cacheField name="content" numFmtId="0">
      <sharedItems count="6">
        <s v="Inteligencia Artificial"/>
        <s v="Introducción"/>
        <s v="Números 0 al 9"/>
        <s v="Números 10 al 19"/>
        <s v="Números 20 al 29"/>
        <s v="Números 30 al 39"/>
      </sharedItems>
    </cacheField>
    <cacheField name="content_section" numFmtId="0">
      <sharedItems count="3">
        <s v="Unidad 1: Introducción"/>
        <s v="Unidad 1: Como desarrollar y utilizar la información científica"/>
        <s v="Unidad 1: Números"/>
      </sharedItems>
    </cacheField>
    <cacheField name="course" numFmtId="0">
      <sharedItems count="3">
        <s v="Inteligencia Artificial"/>
        <s v="Ciencias Naturales"/>
        <s v="Matemática"/>
      </sharedItems>
    </cacheField>
    <cacheField name="order_item" numFmtId="0">
      <sharedItems containsSemiMixedTypes="0" containsString="0" containsNumber="1" containsInteger="1" minValue="1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s v="getdate()"/>
    <n v="1"/>
    <n v="1"/>
    <x v="0"/>
    <x v="0"/>
    <n v="1"/>
    <x v="0"/>
    <x v="0"/>
    <x v="0"/>
    <n v="1"/>
  </r>
  <r>
    <n v="2"/>
    <s v="getdate()"/>
    <n v="1"/>
    <n v="1"/>
    <x v="0"/>
    <x v="1"/>
    <n v="1"/>
    <x v="0"/>
    <x v="0"/>
    <x v="0"/>
    <n v="2"/>
  </r>
  <r>
    <n v="3"/>
    <s v="getdate()"/>
    <n v="1"/>
    <n v="1"/>
    <x v="1"/>
    <x v="2"/>
    <n v="1"/>
    <x v="0"/>
    <x v="0"/>
    <x v="0"/>
    <n v="3"/>
  </r>
  <r>
    <n v="4"/>
    <s v="getdate()"/>
    <n v="1"/>
    <n v="1"/>
    <x v="1"/>
    <x v="3"/>
    <n v="1"/>
    <x v="0"/>
    <x v="0"/>
    <x v="0"/>
    <n v="4"/>
  </r>
  <r>
    <n v="5"/>
    <s v="getdate()"/>
    <n v="1"/>
    <n v="1"/>
    <x v="1"/>
    <x v="4"/>
    <n v="1"/>
    <x v="0"/>
    <x v="0"/>
    <x v="0"/>
    <n v="5"/>
  </r>
  <r>
    <n v="6"/>
    <s v="getdate()"/>
    <n v="1"/>
    <n v="1"/>
    <x v="1"/>
    <x v="5"/>
    <n v="1"/>
    <x v="0"/>
    <x v="0"/>
    <x v="0"/>
    <n v="6"/>
  </r>
  <r>
    <n v="7"/>
    <s v="getdate()"/>
    <n v="1"/>
    <n v="1"/>
    <x v="1"/>
    <x v="6"/>
    <n v="1"/>
    <x v="0"/>
    <x v="0"/>
    <x v="0"/>
    <n v="7"/>
  </r>
  <r>
    <n v="8"/>
    <s v="getdate()"/>
    <n v="1"/>
    <n v="1"/>
    <x v="1"/>
    <x v="7"/>
    <n v="1"/>
    <x v="0"/>
    <x v="0"/>
    <x v="0"/>
    <n v="8"/>
  </r>
  <r>
    <n v="9"/>
    <s v="getdate()"/>
    <n v="1"/>
    <n v="1"/>
    <x v="1"/>
    <x v="8"/>
    <n v="1"/>
    <x v="0"/>
    <x v="0"/>
    <x v="0"/>
    <n v="9"/>
  </r>
  <r>
    <n v="10"/>
    <s v="getdate()"/>
    <n v="1"/>
    <n v="1"/>
    <x v="1"/>
    <x v="9"/>
    <n v="1"/>
    <x v="0"/>
    <x v="0"/>
    <x v="0"/>
    <n v="10"/>
  </r>
  <r>
    <n v="11"/>
    <s v="getdate()"/>
    <n v="1"/>
    <n v="1"/>
    <x v="1"/>
    <x v="10"/>
    <n v="2"/>
    <x v="1"/>
    <x v="1"/>
    <x v="1"/>
    <n v="11"/>
  </r>
  <r>
    <n v="12"/>
    <s v="getdate()"/>
    <n v="1"/>
    <n v="1"/>
    <x v="1"/>
    <x v="11"/>
    <n v="2"/>
    <x v="1"/>
    <x v="1"/>
    <x v="1"/>
    <n v="12"/>
  </r>
  <r>
    <n v="13"/>
    <s v="getdate()"/>
    <n v="1"/>
    <n v="1"/>
    <x v="1"/>
    <x v="12"/>
    <n v="2"/>
    <x v="1"/>
    <x v="1"/>
    <x v="1"/>
    <n v="13"/>
  </r>
  <r>
    <n v="14"/>
    <s v="getdate()"/>
    <n v="1"/>
    <n v="1"/>
    <x v="1"/>
    <x v="13"/>
    <n v="2"/>
    <x v="1"/>
    <x v="1"/>
    <x v="1"/>
    <n v="14"/>
  </r>
  <r>
    <n v="15"/>
    <s v="getdate()"/>
    <n v="1"/>
    <n v="1"/>
    <x v="1"/>
    <x v="14"/>
    <n v="2"/>
    <x v="1"/>
    <x v="1"/>
    <x v="1"/>
    <n v="15"/>
  </r>
  <r>
    <n v="16"/>
    <s v="getdate()"/>
    <n v="1"/>
    <n v="1"/>
    <x v="1"/>
    <x v="15"/>
    <n v="3"/>
    <x v="2"/>
    <x v="2"/>
    <x v="2"/>
    <n v="16"/>
  </r>
  <r>
    <n v="17"/>
    <s v="getdate()"/>
    <n v="1"/>
    <n v="1"/>
    <x v="1"/>
    <x v="16"/>
    <n v="3"/>
    <x v="2"/>
    <x v="2"/>
    <x v="2"/>
    <n v="17"/>
  </r>
  <r>
    <n v="18"/>
    <s v="getdate()"/>
    <n v="1"/>
    <n v="1"/>
    <x v="1"/>
    <x v="17"/>
    <n v="3"/>
    <x v="2"/>
    <x v="2"/>
    <x v="2"/>
    <n v="18"/>
  </r>
  <r>
    <n v="19"/>
    <s v="getdate()"/>
    <n v="1"/>
    <n v="1"/>
    <x v="1"/>
    <x v="18"/>
    <n v="3"/>
    <x v="2"/>
    <x v="2"/>
    <x v="2"/>
    <n v="19"/>
  </r>
  <r>
    <n v="20"/>
    <s v="getdate()"/>
    <n v="1"/>
    <n v="1"/>
    <x v="1"/>
    <x v="19"/>
    <n v="3"/>
    <x v="2"/>
    <x v="2"/>
    <x v="2"/>
    <n v="20"/>
  </r>
  <r>
    <n v="21"/>
    <s v="getdate()"/>
    <n v="1"/>
    <n v="1"/>
    <x v="1"/>
    <x v="20"/>
    <n v="3"/>
    <x v="2"/>
    <x v="2"/>
    <x v="2"/>
    <n v="21"/>
  </r>
  <r>
    <n v="22"/>
    <s v="getdate()"/>
    <n v="1"/>
    <n v="1"/>
    <x v="1"/>
    <x v="21"/>
    <n v="3"/>
    <x v="2"/>
    <x v="2"/>
    <x v="2"/>
    <n v="22"/>
  </r>
  <r>
    <n v="23"/>
    <s v="getdate()"/>
    <n v="1"/>
    <n v="1"/>
    <x v="1"/>
    <x v="22"/>
    <n v="3"/>
    <x v="2"/>
    <x v="2"/>
    <x v="2"/>
    <n v="23"/>
  </r>
  <r>
    <n v="24"/>
    <s v="getdate()"/>
    <n v="1"/>
    <n v="1"/>
    <x v="1"/>
    <x v="23"/>
    <n v="3"/>
    <x v="2"/>
    <x v="2"/>
    <x v="2"/>
    <n v="24"/>
  </r>
  <r>
    <n v="25"/>
    <s v="getdate()"/>
    <n v="1"/>
    <n v="1"/>
    <x v="1"/>
    <x v="24"/>
    <n v="3"/>
    <x v="2"/>
    <x v="2"/>
    <x v="2"/>
    <n v="25"/>
  </r>
  <r>
    <n v="26"/>
    <s v="getdate()"/>
    <n v="1"/>
    <n v="1"/>
    <x v="1"/>
    <x v="25"/>
    <n v="4"/>
    <x v="3"/>
    <x v="2"/>
    <x v="2"/>
    <n v="26"/>
  </r>
  <r>
    <n v="27"/>
    <s v="getdate()"/>
    <n v="1"/>
    <n v="1"/>
    <x v="1"/>
    <x v="26"/>
    <n v="4"/>
    <x v="3"/>
    <x v="2"/>
    <x v="2"/>
    <n v="27"/>
  </r>
  <r>
    <n v="28"/>
    <s v="getdate()"/>
    <n v="1"/>
    <n v="1"/>
    <x v="1"/>
    <x v="27"/>
    <n v="4"/>
    <x v="3"/>
    <x v="2"/>
    <x v="2"/>
    <n v="28"/>
  </r>
  <r>
    <n v="29"/>
    <s v="getdate()"/>
    <n v="1"/>
    <n v="1"/>
    <x v="1"/>
    <x v="28"/>
    <n v="4"/>
    <x v="3"/>
    <x v="2"/>
    <x v="2"/>
    <n v="29"/>
  </r>
  <r>
    <n v="30"/>
    <s v="getdate()"/>
    <n v="1"/>
    <n v="1"/>
    <x v="1"/>
    <x v="29"/>
    <n v="4"/>
    <x v="3"/>
    <x v="2"/>
    <x v="2"/>
    <n v="30"/>
  </r>
  <r>
    <n v="31"/>
    <s v="getdate()"/>
    <n v="1"/>
    <n v="1"/>
    <x v="1"/>
    <x v="30"/>
    <n v="4"/>
    <x v="3"/>
    <x v="2"/>
    <x v="2"/>
    <n v="31"/>
  </r>
  <r>
    <n v="32"/>
    <s v="getdate()"/>
    <n v="1"/>
    <n v="1"/>
    <x v="1"/>
    <x v="31"/>
    <n v="4"/>
    <x v="3"/>
    <x v="2"/>
    <x v="2"/>
    <n v="32"/>
  </r>
  <r>
    <n v="33"/>
    <s v="getdate()"/>
    <n v="1"/>
    <n v="1"/>
    <x v="1"/>
    <x v="32"/>
    <n v="4"/>
    <x v="3"/>
    <x v="2"/>
    <x v="2"/>
    <n v="33"/>
  </r>
  <r>
    <n v="34"/>
    <s v="getdate()"/>
    <n v="1"/>
    <n v="1"/>
    <x v="1"/>
    <x v="33"/>
    <n v="4"/>
    <x v="3"/>
    <x v="2"/>
    <x v="2"/>
    <n v="34"/>
  </r>
  <r>
    <n v="35"/>
    <s v="getdate()"/>
    <n v="1"/>
    <n v="1"/>
    <x v="1"/>
    <x v="34"/>
    <n v="4"/>
    <x v="3"/>
    <x v="2"/>
    <x v="2"/>
    <n v="35"/>
  </r>
  <r>
    <n v="36"/>
    <s v="getdate()"/>
    <n v="1"/>
    <n v="1"/>
    <x v="1"/>
    <x v="35"/>
    <n v="5"/>
    <x v="4"/>
    <x v="2"/>
    <x v="2"/>
    <n v="36"/>
  </r>
  <r>
    <n v="37"/>
    <s v="getdate()"/>
    <n v="1"/>
    <n v="1"/>
    <x v="1"/>
    <x v="36"/>
    <n v="5"/>
    <x v="4"/>
    <x v="2"/>
    <x v="2"/>
    <n v="37"/>
  </r>
  <r>
    <n v="38"/>
    <s v="getdate()"/>
    <n v="1"/>
    <n v="1"/>
    <x v="1"/>
    <x v="37"/>
    <n v="5"/>
    <x v="4"/>
    <x v="2"/>
    <x v="2"/>
    <n v="38"/>
  </r>
  <r>
    <n v="39"/>
    <s v="getdate()"/>
    <n v="1"/>
    <n v="1"/>
    <x v="1"/>
    <x v="38"/>
    <n v="5"/>
    <x v="4"/>
    <x v="2"/>
    <x v="2"/>
    <n v="39"/>
  </r>
  <r>
    <n v="40"/>
    <s v="getdate()"/>
    <n v="1"/>
    <n v="1"/>
    <x v="1"/>
    <x v="39"/>
    <n v="5"/>
    <x v="4"/>
    <x v="2"/>
    <x v="2"/>
    <n v="40"/>
  </r>
  <r>
    <n v="41"/>
    <s v="getdate()"/>
    <n v="1"/>
    <n v="1"/>
    <x v="1"/>
    <x v="40"/>
    <n v="5"/>
    <x v="4"/>
    <x v="2"/>
    <x v="2"/>
    <n v="41"/>
  </r>
  <r>
    <n v="42"/>
    <s v="getdate()"/>
    <n v="1"/>
    <n v="1"/>
    <x v="1"/>
    <x v="41"/>
    <n v="5"/>
    <x v="4"/>
    <x v="2"/>
    <x v="2"/>
    <n v="42"/>
  </r>
  <r>
    <n v="43"/>
    <s v="getdate()"/>
    <n v="1"/>
    <n v="1"/>
    <x v="1"/>
    <x v="42"/>
    <n v="5"/>
    <x v="4"/>
    <x v="2"/>
    <x v="2"/>
    <n v="43"/>
  </r>
  <r>
    <n v="44"/>
    <s v="getdate()"/>
    <n v="1"/>
    <n v="1"/>
    <x v="1"/>
    <x v="43"/>
    <n v="5"/>
    <x v="4"/>
    <x v="2"/>
    <x v="2"/>
    <n v="44"/>
  </r>
  <r>
    <n v="45"/>
    <s v="getdate()"/>
    <n v="1"/>
    <n v="1"/>
    <x v="1"/>
    <x v="44"/>
    <n v="5"/>
    <x v="4"/>
    <x v="2"/>
    <x v="2"/>
    <n v="45"/>
  </r>
  <r>
    <n v="46"/>
    <s v="getdate()"/>
    <n v="1"/>
    <n v="1"/>
    <x v="1"/>
    <x v="45"/>
    <n v="6"/>
    <x v="5"/>
    <x v="2"/>
    <x v="2"/>
    <n v="46"/>
  </r>
  <r>
    <n v="47"/>
    <s v="getdate()"/>
    <n v="1"/>
    <n v="1"/>
    <x v="1"/>
    <x v="46"/>
    <n v="6"/>
    <x v="5"/>
    <x v="2"/>
    <x v="2"/>
    <n v="47"/>
  </r>
  <r>
    <n v="48"/>
    <s v="getdate()"/>
    <n v="1"/>
    <n v="1"/>
    <x v="1"/>
    <x v="47"/>
    <n v="6"/>
    <x v="5"/>
    <x v="2"/>
    <x v="2"/>
    <n v="48"/>
  </r>
  <r>
    <n v="49"/>
    <s v="getdate()"/>
    <n v="1"/>
    <n v="1"/>
    <x v="1"/>
    <x v="48"/>
    <n v="6"/>
    <x v="5"/>
    <x v="2"/>
    <x v="2"/>
    <n v="49"/>
  </r>
  <r>
    <n v="50"/>
    <s v="getdate()"/>
    <n v="1"/>
    <n v="1"/>
    <x v="1"/>
    <x v="49"/>
    <n v="6"/>
    <x v="5"/>
    <x v="2"/>
    <x v="2"/>
    <n v="50"/>
  </r>
  <r>
    <n v="51"/>
    <s v="getdate()"/>
    <n v="1"/>
    <n v="1"/>
    <x v="1"/>
    <x v="50"/>
    <n v="6"/>
    <x v="5"/>
    <x v="2"/>
    <x v="2"/>
    <n v="51"/>
  </r>
  <r>
    <n v="52"/>
    <s v="getdate()"/>
    <n v="1"/>
    <n v="1"/>
    <x v="1"/>
    <x v="51"/>
    <n v="6"/>
    <x v="5"/>
    <x v="2"/>
    <x v="2"/>
    <n v="52"/>
  </r>
  <r>
    <n v="53"/>
    <s v="getdate()"/>
    <n v="1"/>
    <n v="1"/>
    <x v="1"/>
    <x v="52"/>
    <n v="6"/>
    <x v="5"/>
    <x v="2"/>
    <x v="2"/>
    <n v="53"/>
  </r>
  <r>
    <n v="54"/>
    <s v="getdate()"/>
    <n v="1"/>
    <n v="1"/>
    <x v="1"/>
    <x v="53"/>
    <n v="6"/>
    <x v="5"/>
    <x v="2"/>
    <x v="2"/>
    <n v="54"/>
  </r>
  <r>
    <n v="55"/>
    <s v="getdate()"/>
    <n v="1"/>
    <n v="1"/>
    <x v="1"/>
    <x v="54"/>
    <n v="6"/>
    <x v="5"/>
    <x v="2"/>
    <x v="2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0" firstHeaderRow="1" firstDataRow="2" firstDataCol="1"/>
  <pivotFields count="11">
    <pivotField dataField="1" showAll="0"/>
    <pivotField showAll="0"/>
    <pivotField showAll="0"/>
    <pivotField showAll="0"/>
    <pivotField axis="axisCol" multipleItemSelectionAllowed="1" showAll="0">
      <items count="3">
        <item x="1"/>
        <item x="0"/>
        <item t="default"/>
      </items>
    </pivotField>
    <pivotField showAll="0">
      <items count="56">
        <item x="1"/>
        <item x="28"/>
        <item x="19"/>
        <item x="16"/>
        <item x="22"/>
        <item x="31"/>
        <item x="33"/>
        <item x="29"/>
        <item x="27"/>
        <item x="25"/>
        <item x="34"/>
        <item x="20"/>
        <item x="18"/>
        <item x="21"/>
        <item x="32"/>
        <item x="30"/>
        <item x="24"/>
        <item x="15"/>
        <item x="26"/>
        <item x="47"/>
        <item x="49"/>
        <item x="48"/>
        <item x="51"/>
        <item x="54"/>
        <item x="50"/>
        <item x="45"/>
        <item x="46"/>
        <item x="53"/>
        <item x="52"/>
        <item x="17"/>
        <item x="23"/>
        <item x="44"/>
        <item x="39"/>
        <item x="40"/>
        <item x="41"/>
        <item x="42"/>
        <item x="35"/>
        <item x="37"/>
        <item x="43"/>
        <item x="38"/>
        <item x="36"/>
        <item x="12"/>
        <item x="9"/>
        <item x="11"/>
        <item x="10"/>
        <item x="14"/>
        <item x="13"/>
        <item x="0"/>
        <item x="8"/>
        <item x="7"/>
        <item x="2"/>
        <item x="4"/>
        <item x="5"/>
        <item x="3"/>
        <item x="6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3">
    <field x="9"/>
    <field x="7"/>
    <field x="8"/>
  </rowFields>
  <rowItems count="16">
    <i>
      <x/>
    </i>
    <i r="1">
      <x v="1"/>
    </i>
    <i r="2">
      <x/>
    </i>
    <i>
      <x v="1"/>
    </i>
    <i r="1">
      <x/>
    </i>
    <i r="2">
      <x v="1"/>
    </i>
    <i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 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udiobooks/details/Andr%C3%A9s_Oppenheimer_S%C3%A1lvese_quien_pueda?id=AQAAAECMG2tb9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s.scribd.com/document/356855485/Artificial-Intelligence-Patrick-Henry-Winston-pdf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hreejs.org/" TargetMode="External"/><Relationship Id="rId2" Type="http://schemas.openxmlformats.org/officeDocument/2006/relationships/hyperlink" Target="https://es.scribd.com/document/356855485/Artificial-Intelligence-Patrick-Henry-Winston-pdf" TargetMode="External"/><Relationship Id="rId1" Type="http://schemas.openxmlformats.org/officeDocument/2006/relationships/hyperlink" Target="https://es.wikipedia.org/wiki/WebG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s.wikipedia.org/wiki/Three.j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115" zoomScaleNormal="115" workbookViewId="0">
      <pane ySplit="2" topLeftCell="A3" activePane="bottomLeft" state="frozen"/>
      <selection activeCell="B1" sqref="B1"/>
      <selection pane="bottomLeft" activeCell="D11" sqref="A11:D11"/>
    </sheetView>
  </sheetViews>
  <sheetFormatPr defaultColWidth="11.42578125" defaultRowHeight="15" x14ac:dyDescent="0.25"/>
  <cols>
    <col min="1" max="1" width="32.85546875" customWidth="1"/>
    <col min="3" max="4" width="14.28515625" customWidth="1"/>
    <col min="5" max="5" width="19.5703125" customWidth="1"/>
    <col min="6" max="6" width="13.5703125" style="5" bestFit="1" customWidth="1"/>
    <col min="7" max="7" width="29" bestFit="1" customWidth="1"/>
    <col min="8" max="8" width="9" bestFit="1" customWidth="1"/>
    <col min="9" max="9" width="18.28515625" customWidth="1"/>
    <col min="10" max="10" width="13.42578125" customWidth="1"/>
    <col min="11" max="11" width="37.85546875" bestFit="1" customWidth="1"/>
    <col min="12" max="12" width="15.28515625" customWidth="1"/>
    <col min="14" max="14" width="14.7109375" bestFit="1" customWidth="1"/>
    <col min="15" max="15" width="19.7109375" bestFit="1" customWidth="1"/>
    <col min="16" max="16" width="32.5703125" customWidth="1"/>
    <col min="17" max="17" width="20.5703125" bestFit="1" customWidth="1"/>
    <col min="21" max="21" width="11.28515625" bestFit="1" customWidth="1"/>
    <col min="22" max="22" width="18.140625" bestFit="1" customWidth="1"/>
    <col min="23" max="23" width="18.42578125" bestFit="1" customWidth="1"/>
  </cols>
  <sheetData>
    <row r="1" spans="1:12" x14ac:dyDescent="0.25">
      <c r="A1">
        <v>1</v>
      </c>
      <c r="B1">
        <v>2</v>
      </c>
      <c r="D1">
        <v>4</v>
      </c>
      <c r="G1">
        <v>3</v>
      </c>
    </row>
    <row r="2" spans="1:12" ht="15.75" x14ac:dyDescent="0.25">
      <c r="A2" s="7" t="s">
        <v>45</v>
      </c>
      <c r="B2" s="7" t="s">
        <v>2</v>
      </c>
      <c r="C2" s="21" t="s">
        <v>39</v>
      </c>
      <c r="D2" s="7" t="s">
        <v>196</v>
      </c>
      <c r="E2" s="7" t="s">
        <v>11</v>
      </c>
      <c r="F2" s="7" t="s">
        <v>62</v>
      </c>
      <c r="G2" s="7" t="s">
        <v>55</v>
      </c>
      <c r="H2" s="7" t="s">
        <v>67</v>
      </c>
      <c r="I2" s="7" t="s">
        <v>111</v>
      </c>
      <c r="J2" s="7" t="s">
        <v>61</v>
      </c>
      <c r="K2" s="7" t="s">
        <v>46</v>
      </c>
      <c r="L2" s="7" t="s">
        <v>81</v>
      </c>
    </row>
    <row r="3" spans="1:12" x14ac:dyDescent="0.25">
      <c r="A3" t="s">
        <v>0</v>
      </c>
      <c r="B3" t="s">
        <v>3</v>
      </c>
      <c r="C3" t="s">
        <v>6</v>
      </c>
      <c r="D3" t="s">
        <v>195</v>
      </c>
      <c r="E3" t="s">
        <v>29</v>
      </c>
      <c r="F3" s="4" t="s">
        <v>112</v>
      </c>
      <c r="G3" t="s">
        <v>31</v>
      </c>
      <c r="H3">
        <v>2019</v>
      </c>
      <c r="I3" t="str">
        <f t="shared" ref="I3:I50" si="0">+CONCATENATE(H3,"-",F3,"-",J3)</f>
        <v>2019-0010-001</v>
      </c>
      <c r="J3" s="6" t="s">
        <v>79</v>
      </c>
      <c r="K3" t="s">
        <v>56</v>
      </c>
      <c r="L3">
        <v>1</v>
      </c>
    </row>
    <row r="4" spans="1:12" x14ac:dyDescent="0.25">
      <c r="A4" t="s">
        <v>0</v>
      </c>
      <c r="B4" t="s">
        <v>3</v>
      </c>
      <c r="C4" t="s">
        <v>6</v>
      </c>
      <c r="D4" t="s">
        <v>195</v>
      </c>
      <c r="E4" t="s">
        <v>29</v>
      </c>
      <c r="F4" s="4" t="s">
        <v>112</v>
      </c>
      <c r="G4" t="s">
        <v>31</v>
      </c>
      <c r="H4">
        <v>2019</v>
      </c>
      <c r="I4" t="str">
        <f t="shared" si="0"/>
        <v>2019-0010-002</v>
      </c>
      <c r="J4" s="6" t="s">
        <v>77</v>
      </c>
      <c r="K4" t="s">
        <v>57</v>
      </c>
      <c r="L4">
        <v>1</v>
      </c>
    </row>
    <row r="5" spans="1:12" x14ac:dyDescent="0.25">
      <c r="A5" t="s">
        <v>0</v>
      </c>
      <c r="B5" t="s">
        <v>3</v>
      </c>
      <c r="C5" t="s">
        <v>6</v>
      </c>
      <c r="D5" t="s">
        <v>195</v>
      </c>
      <c r="E5" t="s">
        <v>29</v>
      </c>
      <c r="F5" s="4" t="s">
        <v>112</v>
      </c>
      <c r="G5" t="s">
        <v>31</v>
      </c>
      <c r="H5">
        <v>2019</v>
      </c>
      <c r="I5" t="str">
        <f t="shared" si="0"/>
        <v>2019-0010-003</v>
      </c>
      <c r="J5" s="6" t="s">
        <v>80</v>
      </c>
      <c r="K5" t="s">
        <v>58</v>
      </c>
      <c r="L5">
        <v>1</v>
      </c>
    </row>
    <row r="6" spans="1:12" x14ac:dyDescent="0.25">
      <c r="A6" t="s">
        <v>0</v>
      </c>
      <c r="B6" t="s">
        <v>3</v>
      </c>
      <c r="C6" t="s">
        <v>6</v>
      </c>
      <c r="D6" t="s">
        <v>195</v>
      </c>
      <c r="E6" t="s">
        <v>29</v>
      </c>
      <c r="F6" s="4" t="s">
        <v>112</v>
      </c>
      <c r="G6" t="s">
        <v>31</v>
      </c>
      <c r="H6">
        <v>2019</v>
      </c>
      <c r="I6" t="str">
        <f t="shared" si="0"/>
        <v>2019-0010-004</v>
      </c>
      <c r="J6" s="6" t="s">
        <v>100</v>
      </c>
      <c r="K6" t="s">
        <v>59</v>
      </c>
      <c r="L6">
        <v>1</v>
      </c>
    </row>
    <row r="7" spans="1:12" x14ac:dyDescent="0.25">
      <c r="A7" t="s">
        <v>0</v>
      </c>
      <c r="B7" t="s">
        <v>3</v>
      </c>
      <c r="C7" t="s">
        <v>6</v>
      </c>
      <c r="D7" t="s">
        <v>195</v>
      </c>
      <c r="E7" t="s">
        <v>29</v>
      </c>
      <c r="F7" s="4" t="s">
        <v>112</v>
      </c>
      <c r="G7" t="s">
        <v>31</v>
      </c>
      <c r="H7">
        <v>2019</v>
      </c>
      <c r="I7" t="str">
        <f t="shared" si="0"/>
        <v>2019-0010-005</v>
      </c>
      <c r="J7" s="6" t="s">
        <v>76</v>
      </c>
      <c r="K7" t="s">
        <v>60</v>
      </c>
      <c r="L7">
        <v>1</v>
      </c>
    </row>
    <row r="8" spans="1:12" x14ac:dyDescent="0.25">
      <c r="A8" t="s">
        <v>0</v>
      </c>
      <c r="B8" t="s">
        <v>3</v>
      </c>
      <c r="C8" t="s">
        <v>6</v>
      </c>
      <c r="D8" t="s">
        <v>195</v>
      </c>
      <c r="E8" t="s">
        <v>30</v>
      </c>
      <c r="F8" s="4" t="s">
        <v>114</v>
      </c>
      <c r="G8" t="s">
        <v>31</v>
      </c>
      <c r="H8">
        <v>2019</v>
      </c>
      <c r="I8" t="str">
        <f t="shared" si="0"/>
        <v>2019-0011-001</v>
      </c>
      <c r="J8" s="6" t="s">
        <v>79</v>
      </c>
      <c r="K8" t="s">
        <v>56</v>
      </c>
      <c r="L8">
        <v>1</v>
      </c>
    </row>
    <row r="9" spans="1:12" x14ac:dyDescent="0.25">
      <c r="A9" t="s">
        <v>0</v>
      </c>
      <c r="B9" s="15" t="s">
        <v>4</v>
      </c>
      <c r="C9" t="s">
        <v>7</v>
      </c>
      <c r="D9" s="15" t="s">
        <v>190</v>
      </c>
      <c r="E9" t="s">
        <v>26</v>
      </c>
      <c r="F9" s="4" t="s">
        <v>113</v>
      </c>
      <c r="G9" t="s">
        <v>31</v>
      </c>
      <c r="H9">
        <v>2019</v>
      </c>
      <c r="I9" t="str">
        <f t="shared" si="0"/>
        <v>2019-0020-001</v>
      </c>
      <c r="J9" s="6" t="s">
        <v>79</v>
      </c>
      <c r="K9" t="s">
        <v>90</v>
      </c>
      <c r="L9">
        <v>1</v>
      </c>
    </row>
    <row r="10" spans="1:12" x14ac:dyDescent="0.25">
      <c r="A10" t="s">
        <v>0</v>
      </c>
      <c r="B10" s="15" t="s">
        <v>4</v>
      </c>
      <c r="C10" t="s">
        <v>7</v>
      </c>
      <c r="D10" s="15" t="s">
        <v>190</v>
      </c>
      <c r="E10" t="s">
        <v>27</v>
      </c>
      <c r="F10" s="4" t="s">
        <v>115</v>
      </c>
      <c r="G10" t="s">
        <v>31</v>
      </c>
      <c r="H10">
        <v>2019</v>
      </c>
      <c r="I10" t="str">
        <f t="shared" si="0"/>
        <v>2019-0021-001</v>
      </c>
      <c r="J10" s="6" t="s">
        <v>79</v>
      </c>
      <c r="K10" t="s">
        <v>90</v>
      </c>
      <c r="L10">
        <v>1</v>
      </c>
    </row>
    <row r="11" spans="1:12" x14ac:dyDescent="0.25">
      <c r="A11" t="s">
        <v>0</v>
      </c>
      <c r="B11" s="15" t="s">
        <v>4</v>
      </c>
      <c r="C11" t="s">
        <v>7</v>
      </c>
      <c r="D11" s="15" t="s">
        <v>190</v>
      </c>
      <c r="E11" t="s">
        <v>28</v>
      </c>
      <c r="F11" s="4" t="s">
        <v>116</v>
      </c>
      <c r="G11" t="s">
        <v>31</v>
      </c>
      <c r="H11">
        <v>2019</v>
      </c>
      <c r="I11" t="str">
        <f t="shared" si="0"/>
        <v>2019-0022-001</v>
      </c>
      <c r="J11" s="6" t="s">
        <v>79</v>
      </c>
      <c r="K11" t="s">
        <v>90</v>
      </c>
      <c r="L11">
        <v>1</v>
      </c>
    </row>
    <row r="12" spans="1:12" x14ac:dyDescent="0.25">
      <c r="A12" t="s">
        <v>0</v>
      </c>
      <c r="B12" s="16" t="s">
        <v>5</v>
      </c>
      <c r="C12" t="s">
        <v>8</v>
      </c>
      <c r="D12" s="16" t="s">
        <v>8</v>
      </c>
      <c r="E12" t="s">
        <v>20</v>
      </c>
      <c r="F12" s="4" t="s">
        <v>117</v>
      </c>
      <c r="G12" t="s">
        <v>31</v>
      </c>
      <c r="H12">
        <v>2019</v>
      </c>
      <c r="I12" t="str">
        <f t="shared" si="0"/>
        <v>2019-0030-001</v>
      </c>
      <c r="J12" s="6" t="s">
        <v>79</v>
      </c>
      <c r="K12" t="s">
        <v>90</v>
      </c>
      <c r="L12">
        <v>1</v>
      </c>
    </row>
    <row r="13" spans="1:12" x14ac:dyDescent="0.25">
      <c r="A13" t="s">
        <v>0</v>
      </c>
      <c r="B13" s="16" t="s">
        <v>5</v>
      </c>
      <c r="C13" t="s">
        <v>8</v>
      </c>
      <c r="D13" s="16" t="s">
        <v>8</v>
      </c>
      <c r="E13" t="s">
        <v>21</v>
      </c>
      <c r="F13" s="4" t="s">
        <v>118</v>
      </c>
      <c r="G13" t="s">
        <v>31</v>
      </c>
      <c r="H13">
        <v>2019</v>
      </c>
      <c r="I13" t="str">
        <f t="shared" si="0"/>
        <v>2019-0031-001</v>
      </c>
      <c r="J13" s="6" t="s">
        <v>79</v>
      </c>
      <c r="K13" t="s">
        <v>90</v>
      </c>
      <c r="L13">
        <v>1</v>
      </c>
    </row>
    <row r="14" spans="1:12" x14ac:dyDescent="0.25">
      <c r="A14" t="s">
        <v>0</v>
      </c>
      <c r="B14" s="16" t="s">
        <v>5</v>
      </c>
      <c r="C14" t="s">
        <v>8</v>
      </c>
      <c r="D14" s="16" t="s">
        <v>8</v>
      </c>
      <c r="E14" t="s">
        <v>22</v>
      </c>
      <c r="F14" s="4" t="s">
        <v>119</v>
      </c>
      <c r="G14" t="s">
        <v>31</v>
      </c>
      <c r="H14">
        <v>2019</v>
      </c>
      <c r="I14" t="str">
        <f t="shared" si="0"/>
        <v>2019-0032-001</v>
      </c>
      <c r="J14" s="6" t="s">
        <v>79</v>
      </c>
      <c r="K14" t="s">
        <v>90</v>
      </c>
      <c r="L14">
        <v>1</v>
      </c>
    </row>
    <row r="15" spans="1:12" x14ac:dyDescent="0.25">
      <c r="A15" t="s">
        <v>0</v>
      </c>
      <c r="B15" s="16" t="s">
        <v>5</v>
      </c>
      <c r="C15" t="s">
        <v>8</v>
      </c>
      <c r="D15" s="16" t="s">
        <v>8</v>
      </c>
      <c r="E15" t="s">
        <v>23</v>
      </c>
      <c r="F15" s="4" t="s">
        <v>120</v>
      </c>
      <c r="G15" t="s">
        <v>31</v>
      </c>
      <c r="H15">
        <v>2019</v>
      </c>
      <c r="I15" t="str">
        <f t="shared" si="0"/>
        <v>2019-0033-001</v>
      </c>
      <c r="J15" s="6" t="s">
        <v>79</v>
      </c>
      <c r="K15" t="s">
        <v>90</v>
      </c>
      <c r="L15">
        <v>1</v>
      </c>
    </row>
    <row r="16" spans="1:12" x14ac:dyDescent="0.25">
      <c r="A16" t="s">
        <v>0</v>
      </c>
      <c r="B16" s="16" t="s">
        <v>5</v>
      </c>
      <c r="C16" t="s">
        <v>8</v>
      </c>
      <c r="D16" s="16" t="s">
        <v>8</v>
      </c>
      <c r="E16" t="s">
        <v>24</v>
      </c>
      <c r="F16" s="4" t="s">
        <v>121</v>
      </c>
      <c r="G16" t="s">
        <v>31</v>
      </c>
      <c r="H16">
        <v>2019</v>
      </c>
      <c r="I16" t="str">
        <f t="shared" si="0"/>
        <v>2019-0034-001</v>
      </c>
      <c r="J16" s="6" t="s">
        <v>79</v>
      </c>
      <c r="K16" t="s">
        <v>90</v>
      </c>
      <c r="L16">
        <v>1</v>
      </c>
    </row>
    <row r="17" spans="1:12" x14ac:dyDescent="0.25">
      <c r="A17" t="s">
        <v>0</v>
      </c>
      <c r="B17" s="16" t="s">
        <v>5</v>
      </c>
      <c r="C17" t="s">
        <v>8</v>
      </c>
      <c r="D17" s="16" t="s">
        <v>8</v>
      </c>
      <c r="E17" t="s">
        <v>25</v>
      </c>
      <c r="F17" s="4" t="s">
        <v>122</v>
      </c>
      <c r="G17" t="s">
        <v>31</v>
      </c>
      <c r="H17">
        <v>2019</v>
      </c>
      <c r="I17" t="str">
        <f t="shared" si="0"/>
        <v>2019-0035-001</v>
      </c>
      <c r="J17" s="6" t="s">
        <v>79</v>
      </c>
      <c r="K17" t="s">
        <v>90</v>
      </c>
      <c r="L17">
        <v>1</v>
      </c>
    </row>
    <row r="18" spans="1:12" x14ac:dyDescent="0.25">
      <c r="A18" t="s">
        <v>0</v>
      </c>
      <c r="B18" s="17" t="s">
        <v>10</v>
      </c>
      <c r="C18" t="s">
        <v>9</v>
      </c>
      <c r="D18" s="17" t="s">
        <v>191</v>
      </c>
      <c r="E18" t="s">
        <v>17</v>
      </c>
      <c r="F18" s="4" t="s">
        <v>123</v>
      </c>
      <c r="G18" t="s">
        <v>31</v>
      </c>
      <c r="H18">
        <v>2019</v>
      </c>
      <c r="I18" t="str">
        <f t="shared" si="0"/>
        <v>2019-0040-001</v>
      </c>
      <c r="J18" s="6" t="s">
        <v>79</v>
      </c>
      <c r="K18" t="s">
        <v>90</v>
      </c>
      <c r="L18">
        <v>1</v>
      </c>
    </row>
    <row r="19" spans="1:12" x14ac:dyDescent="0.25">
      <c r="A19" t="s">
        <v>0</v>
      </c>
      <c r="B19" s="17" t="s">
        <v>10</v>
      </c>
      <c r="C19" t="s">
        <v>9</v>
      </c>
      <c r="D19" s="17" t="s">
        <v>191</v>
      </c>
      <c r="E19" t="s">
        <v>17</v>
      </c>
      <c r="F19" s="4" t="s">
        <v>123</v>
      </c>
      <c r="G19" t="s">
        <v>31</v>
      </c>
      <c r="H19">
        <v>2019</v>
      </c>
      <c r="I19" t="str">
        <f t="shared" si="0"/>
        <v>2019-0040-002</v>
      </c>
      <c r="J19" s="6" t="s">
        <v>77</v>
      </c>
      <c r="K19" t="s">
        <v>91</v>
      </c>
      <c r="L19">
        <v>1</v>
      </c>
    </row>
    <row r="20" spans="1:12" x14ac:dyDescent="0.25">
      <c r="A20" t="s">
        <v>0</v>
      </c>
      <c r="B20" s="17" t="s">
        <v>10</v>
      </c>
      <c r="C20" t="s">
        <v>9</v>
      </c>
      <c r="D20" s="17" t="s">
        <v>191</v>
      </c>
      <c r="E20" t="s">
        <v>17</v>
      </c>
      <c r="F20" s="4" t="s">
        <v>123</v>
      </c>
      <c r="G20" t="s">
        <v>31</v>
      </c>
      <c r="H20">
        <v>2019</v>
      </c>
      <c r="I20" t="str">
        <f t="shared" si="0"/>
        <v>2019-0040-003</v>
      </c>
      <c r="J20" s="6" t="s">
        <v>80</v>
      </c>
      <c r="K20" t="s">
        <v>92</v>
      </c>
      <c r="L20">
        <v>1</v>
      </c>
    </row>
    <row r="21" spans="1:12" x14ac:dyDescent="0.25">
      <c r="A21" t="s">
        <v>0</v>
      </c>
      <c r="B21" s="17" t="s">
        <v>10</v>
      </c>
      <c r="C21" t="s">
        <v>9</v>
      </c>
      <c r="D21" s="17" t="s">
        <v>191</v>
      </c>
      <c r="E21" t="s">
        <v>17</v>
      </c>
      <c r="F21" s="4" t="s">
        <v>123</v>
      </c>
      <c r="G21" t="s">
        <v>31</v>
      </c>
      <c r="H21">
        <v>2019</v>
      </c>
      <c r="I21" t="str">
        <f t="shared" si="0"/>
        <v>2019-0040-004</v>
      </c>
      <c r="J21" s="6" t="s">
        <v>100</v>
      </c>
      <c r="K21" t="s">
        <v>93</v>
      </c>
      <c r="L21">
        <v>1</v>
      </c>
    </row>
    <row r="22" spans="1:12" x14ac:dyDescent="0.25">
      <c r="A22" t="s">
        <v>0</v>
      </c>
      <c r="B22" s="17" t="s">
        <v>10</v>
      </c>
      <c r="C22" t="s">
        <v>9</v>
      </c>
      <c r="D22" s="17" t="s">
        <v>191</v>
      </c>
      <c r="E22" t="s">
        <v>17</v>
      </c>
      <c r="F22" s="4" t="s">
        <v>123</v>
      </c>
      <c r="G22" t="s">
        <v>31</v>
      </c>
      <c r="H22">
        <v>2019</v>
      </c>
      <c r="I22" t="str">
        <f t="shared" si="0"/>
        <v>2019-0040-005</v>
      </c>
      <c r="J22" s="6" t="s">
        <v>76</v>
      </c>
      <c r="K22" t="s">
        <v>94</v>
      </c>
      <c r="L22">
        <v>1</v>
      </c>
    </row>
    <row r="23" spans="1:12" x14ac:dyDescent="0.25">
      <c r="A23" t="s">
        <v>0</v>
      </c>
      <c r="B23" s="17" t="s">
        <v>10</v>
      </c>
      <c r="C23" t="s">
        <v>9</v>
      </c>
      <c r="D23" s="17" t="s">
        <v>191</v>
      </c>
      <c r="E23" t="s">
        <v>17</v>
      </c>
      <c r="F23" s="4" t="s">
        <v>123</v>
      </c>
      <c r="G23" t="s">
        <v>31</v>
      </c>
      <c r="H23">
        <v>2019</v>
      </c>
      <c r="I23" t="str">
        <f t="shared" si="0"/>
        <v>2019-0040-006</v>
      </c>
      <c r="J23" s="6" t="s">
        <v>101</v>
      </c>
      <c r="K23" t="s">
        <v>95</v>
      </c>
      <c r="L23">
        <v>1</v>
      </c>
    </row>
    <row r="24" spans="1:12" x14ac:dyDescent="0.25">
      <c r="A24" t="s">
        <v>0</v>
      </c>
      <c r="B24" s="17" t="s">
        <v>10</v>
      </c>
      <c r="C24" t="s">
        <v>9</v>
      </c>
      <c r="D24" s="17" t="s">
        <v>191</v>
      </c>
      <c r="E24" t="s">
        <v>17</v>
      </c>
      <c r="F24" s="4" t="s">
        <v>123</v>
      </c>
      <c r="G24" t="s">
        <v>31</v>
      </c>
      <c r="H24">
        <v>2019</v>
      </c>
      <c r="I24" t="str">
        <f t="shared" si="0"/>
        <v>2019-0040-007</v>
      </c>
      <c r="J24" s="6" t="s">
        <v>102</v>
      </c>
      <c r="K24" t="s">
        <v>96</v>
      </c>
      <c r="L24">
        <v>1</v>
      </c>
    </row>
    <row r="25" spans="1:12" x14ac:dyDescent="0.25">
      <c r="A25" t="s">
        <v>0</v>
      </c>
      <c r="B25" s="17" t="s">
        <v>10</v>
      </c>
      <c r="C25" t="s">
        <v>9</v>
      </c>
      <c r="D25" s="17" t="s">
        <v>191</v>
      </c>
      <c r="E25" t="s">
        <v>17</v>
      </c>
      <c r="F25" s="4" t="s">
        <v>123</v>
      </c>
      <c r="G25" t="s">
        <v>31</v>
      </c>
      <c r="H25">
        <v>2019</v>
      </c>
      <c r="I25" t="str">
        <f t="shared" si="0"/>
        <v>2019-0040-008</v>
      </c>
      <c r="J25" s="6" t="s">
        <v>103</v>
      </c>
      <c r="K25" t="s">
        <v>97</v>
      </c>
      <c r="L25">
        <v>1</v>
      </c>
    </row>
    <row r="26" spans="1:12" x14ac:dyDescent="0.25">
      <c r="A26" t="s">
        <v>0</v>
      </c>
      <c r="B26" s="17" t="s">
        <v>10</v>
      </c>
      <c r="C26" t="s">
        <v>9</v>
      </c>
      <c r="D26" s="17" t="s">
        <v>191</v>
      </c>
      <c r="E26" t="s">
        <v>17</v>
      </c>
      <c r="F26" s="4" t="s">
        <v>123</v>
      </c>
      <c r="G26" t="s">
        <v>31</v>
      </c>
      <c r="H26">
        <v>2019</v>
      </c>
      <c r="I26" t="str">
        <f t="shared" si="0"/>
        <v>2019-0040-009</v>
      </c>
      <c r="J26" s="6" t="s">
        <v>104</v>
      </c>
      <c r="K26" t="s">
        <v>98</v>
      </c>
      <c r="L26">
        <v>1</v>
      </c>
    </row>
    <row r="27" spans="1:12" x14ac:dyDescent="0.25">
      <c r="A27" t="s">
        <v>0</v>
      </c>
      <c r="B27" s="17" t="s">
        <v>10</v>
      </c>
      <c r="C27" t="s">
        <v>9</v>
      </c>
      <c r="D27" s="17" t="s">
        <v>191</v>
      </c>
      <c r="E27" t="s">
        <v>17</v>
      </c>
      <c r="F27" s="4" t="s">
        <v>123</v>
      </c>
      <c r="G27" t="s">
        <v>31</v>
      </c>
      <c r="H27">
        <v>2019</v>
      </c>
      <c r="I27" t="str">
        <f t="shared" si="0"/>
        <v>2019-0040-010</v>
      </c>
      <c r="J27" s="6" t="s">
        <v>105</v>
      </c>
      <c r="K27" t="s">
        <v>99</v>
      </c>
      <c r="L27">
        <v>1</v>
      </c>
    </row>
    <row r="28" spans="1:12" x14ac:dyDescent="0.25">
      <c r="A28" t="s">
        <v>0</v>
      </c>
      <c r="B28" s="17" t="s">
        <v>10</v>
      </c>
      <c r="C28" t="s">
        <v>9</v>
      </c>
      <c r="D28" s="17" t="s">
        <v>191</v>
      </c>
      <c r="E28" t="s">
        <v>19</v>
      </c>
      <c r="F28" s="4" t="s">
        <v>124</v>
      </c>
      <c r="G28" t="s">
        <v>31</v>
      </c>
      <c r="H28">
        <v>2019</v>
      </c>
      <c r="I28" t="str">
        <f t="shared" si="0"/>
        <v>2019-0041-001</v>
      </c>
      <c r="J28" s="6" t="s">
        <v>79</v>
      </c>
      <c r="K28" t="s">
        <v>90</v>
      </c>
      <c r="L28">
        <v>1</v>
      </c>
    </row>
    <row r="29" spans="1:12" x14ac:dyDescent="0.25">
      <c r="A29" t="s">
        <v>0</v>
      </c>
      <c r="B29" s="17" t="s">
        <v>10</v>
      </c>
      <c r="C29" t="s">
        <v>9</v>
      </c>
      <c r="D29" s="17" t="s">
        <v>191</v>
      </c>
      <c r="E29" t="s">
        <v>19</v>
      </c>
      <c r="F29" s="4" t="s">
        <v>124</v>
      </c>
      <c r="G29" t="s">
        <v>31</v>
      </c>
      <c r="H29">
        <v>2019</v>
      </c>
      <c r="I29" t="str">
        <f t="shared" ref="I29:I37" si="1">+CONCATENATE(H29,"-",F29,"-",J29)</f>
        <v>2019-0041-002</v>
      </c>
      <c r="J29" s="6" t="s">
        <v>77</v>
      </c>
      <c r="K29" t="s">
        <v>91</v>
      </c>
      <c r="L29">
        <v>1</v>
      </c>
    </row>
    <row r="30" spans="1:12" x14ac:dyDescent="0.25">
      <c r="A30" t="s">
        <v>0</v>
      </c>
      <c r="B30" s="17" t="s">
        <v>10</v>
      </c>
      <c r="C30" t="s">
        <v>9</v>
      </c>
      <c r="D30" s="17" t="s">
        <v>191</v>
      </c>
      <c r="E30" t="s">
        <v>19</v>
      </c>
      <c r="F30" s="4" t="s">
        <v>124</v>
      </c>
      <c r="G30" t="s">
        <v>31</v>
      </c>
      <c r="H30">
        <v>2019</v>
      </c>
      <c r="I30" t="str">
        <f t="shared" si="1"/>
        <v>2019-0041-003</v>
      </c>
      <c r="J30" s="6" t="s">
        <v>80</v>
      </c>
      <c r="K30" t="s">
        <v>92</v>
      </c>
      <c r="L30">
        <v>1</v>
      </c>
    </row>
    <row r="31" spans="1:12" x14ac:dyDescent="0.25">
      <c r="A31" t="s">
        <v>0</v>
      </c>
      <c r="B31" s="17" t="s">
        <v>10</v>
      </c>
      <c r="C31" t="s">
        <v>9</v>
      </c>
      <c r="D31" s="17" t="s">
        <v>191</v>
      </c>
      <c r="E31" t="s">
        <v>19</v>
      </c>
      <c r="F31" s="4" t="s">
        <v>124</v>
      </c>
      <c r="G31" t="s">
        <v>31</v>
      </c>
      <c r="H31">
        <v>2019</v>
      </c>
      <c r="I31" t="str">
        <f t="shared" si="1"/>
        <v>2019-0041-004</v>
      </c>
      <c r="J31" s="6" t="s">
        <v>100</v>
      </c>
      <c r="K31" t="s">
        <v>93</v>
      </c>
      <c r="L31">
        <v>1</v>
      </c>
    </row>
    <row r="32" spans="1:12" x14ac:dyDescent="0.25">
      <c r="A32" t="s">
        <v>0</v>
      </c>
      <c r="B32" s="17" t="s">
        <v>10</v>
      </c>
      <c r="C32" t="s">
        <v>9</v>
      </c>
      <c r="D32" s="17" t="s">
        <v>191</v>
      </c>
      <c r="E32" t="s">
        <v>19</v>
      </c>
      <c r="F32" s="4" t="s">
        <v>124</v>
      </c>
      <c r="G32" t="s">
        <v>31</v>
      </c>
      <c r="H32">
        <v>2019</v>
      </c>
      <c r="I32" t="str">
        <f t="shared" si="1"/>
        <v>2019-0041-005</v>
      </c>
      <c r="J32" s="6" t="s">
        <v>76</v>
      </c>
      <c r="K32" t="s">
        <v>94</v>
      </c>
      <c r="L32">
        <v>1</v>
      </c>
    </row>
    <row r="33" spans="1:12" x14ac:dyDescent="0.25">
      <c r="A33" t="s">
        <v>0</v>
      </c>
      <c r="B33" s="17" t="s">
        <v>10</v>
      </c>
      <c r="C33" t="s">
        <v>9</v>
      </c>
      <c r="D33" s="17" t="s">
        <v>191</v>
      </c>
      <c r="E33" t="s">
        <v>19</v>
      </c>
      <c r="F33" s="4" t="s">
        <v>124</v>
      </c>
      <c r="G33" t="s">
        <v>31</v>
      </c>
      <c r="H33">
        <v>2019</v>
      </c>
      <c r="I33" t="str">
        <f t="shared" si="1"/>
        <v>2019-0041-006</v>
      </c>
      <c r="J33" s="6" t="s">
        <v>101</v>
      </c>
      <c r="K33" t="s">
        <v>95</v>
      </c>
      <c r="L33">
        <v>1</v>
      </c>
    </row>
    <row r="34" spans="1:12" x14ac:dyDescent="0.25">
      <c r="A34" t="s">
        <v>0</v>
      </c>
      <c r="B34" s="17" t="s">
        <v>10</v>
      </c>
      <c r="C34" t="s">
        <v>9</v>
      </c>
      <c r="D34" s="17" t="s">
        <v>191</v>
      </c>
      <c r="E34" t="s">
        <v>19</v>
      </c>
      <c r="F34" s="4" t="s">
        <v>124</v>
      </c>
      <c r="G34" t="s">
        <v>31</v>
      </c>
      <c r="H34">
        <v>2019</v>
      </c>
      <c r="I34" t="str">
        <f t="shared" si="1"/>
        <v>2019-0041-007</v>
      </c>
      <c r="J34" s="6" t="s">
        <v>102</v>
      </c>
      <c r="K34" t="s">
        <v>96</v>
      </c>
      <c r="L34">
        <v>1</v>
      </c>
    </row>
    <row r="35" spans="1:12" x14ac:dyDescent="0.25">
      <c r="A35" t="s">
        <v>0</v>
      </c>
      <c r="B35" s="17" t="s">
        <v>10</v>
      </c>
      <c r="C35" t="s">
        <v>9</v>
      </c>
      <c r="D35" s="17" t="s">
        <v>191</v>
      </c>
      <c r="E35" t="s">
        <v>19</v>
      </c>
      <c r="F35" s="4" t="s">
        <v>124</v>
      </c>
      <c r="G35" t="s">
        <v>31</v>
      </c>
      <c r="H35">
        <v>2019</v>
      </c>
      <c r="I35" t="str">
        <f t="shared" si="1"/>
        <v>2019-0041-008</v>
      </c>
      <c r="J35" s="6" t="s">
        <v>103</v>
      </c>
      <c r="K35" t="s">
        <v>97</v>
      </c>
      <c r="L35">
        <v>1</v>
      </c>
    </row>
    <row r="36" spans="1:12" x14ac:dyDescent="0.25">
      <c r="A36" t="s">
        <v>0</v>
      </c>
      <c r="B36" s="17" t="s">
        <v>10</v>
      </c>
      <c r="C36" t="s">
        <v>9</v>
      </c>
      <c r="D36" s="17" t="s">
        <v>191</v>
      </c>
      <c r="E36" t="s">
        <v>19</v>
      </c>
      <c r="F36" s="4" t="s">
        <v>124</v>
      </c>
      <c r="G36" t="s">
        <v>31</v>
      </c>
      <c r="H36">
        <v>2019</v>
      </c>
      <c r="I36" t="str">
        <f t="shared" si="1"/>
        <v>2019-0041-009</v>
      </c>
      <c r="J36" s="6" t="s">
        <v>104</v>
      </c>
      <c r="K36" t="s">
        <v>98</v>
      </c>
      <c r="L36">
        <v>1</v>
      </c>
    </row>
    <row r="37" spans="1:12" x14ac:dyDescent="0.25">
      <c r="A37" t="s">
        <v>0</v>
      </c>
      <c r="B37" s="17" t="s">
        <v>10</v>
      </c>
      <c r="C37" t="s">
        <v>9</v>
      </c>
      <c r="D37" s="17" t="s">
        <v>191</v>
      </c>
      <c r="E37" t="s">
        <v>19</v>
      </c>
      <c r="F37" s="4" t="s">
        <v>124</v>
      </c>
      <c r="G37" t="s">
        <v>31</v>
      </c>
      <c r="H37">
        <v>2019</v>
      </c>
      <c r="I37" t="str">
        <f t="shared" si="1"/>
        <v>2019-0041-010</v>
      </c>
      <c r="J37" s="6" t="s">
        <v>105</v>
      </c>
      <c r="K37" t="s">
        <v>99</v>
      </c>
      <c r="L37">
        <v>1</v>
      </c>
    </row>
    <row r="38" spans="1:12" x14ac:dyDescent="0.25">
      <c r="A38" t="s">
        <v>0</v>
      </c>
      <c r="B38" s="17" t="s">
        <v>10</v>
      </c>
      <c r="C38" t="s">
        <v>9</v>
      </c>
      <c r="D38" s="17" t="s">
        <v>191</v>
      </c>
      <c r="E38" t="s">
        <v>18</v>
      </c>
      <c r="F38" s="4" t="s">
        <v>125</v>
      </c>
      <c r="G38" t="s">
        <v>31</v>
      </c>
      <c r="H38">
        <v>2019</v>
      </c>
      <c r="I38" t="str">
        <f t="shared" si="0"/>
        <v>2019-0042-001</v>
      </c>
      <c r="J38" s="6" t="s">
        <v>79</v>
      </c>
      <c r="K38" t="s">
        <v>90</v>
      </c>
      <c r="L38">
        <v>1</v>
      </c>
    </row>
    <row r="39" spans="1:12" x14ac:dyDescent="0.25">
      <c r="A39" t="s">
        <v>0</v>
      </c>
      <c r="B39" s="18" t="s">
        <v>10</v>
      </c>
      <c r="C39" t="s">
        <v>9</v>
      </c>
      <c r="D39" s="18" t="s">
        <v>192</v>
      </c>
      <c r="E39" t="s">
        <v>13</v>
      </c>
      <c r="F39" s="4" t="s">
        <v>126</v>
      </c>
      <c r="G39" t="s">
        <v>34</v>
      </c>
      <c r="H39">
        <v>2019</v>
      </c>
      <c r="I39" t="str">
        <f t="shared" si="0"/>
        <v>2019-0043-001</v>
      </c>
      <c r="J39" s="6" t="s">
        <v>79</v>
      </c>
      <c r="K39" t="s">
        <v>90</v>
      </c>
      <c r="L39">
        <v>1</v>
      </c>
    </row>
    <row r="40" spans="1:12" x14ac:dyDescent="0.25">
      <c r="A40" t="s">
        <v>0</v>
      </c>
      <c r="B40" s="18" t="s">
        <v>10</v>
      </c>
      <c r="C40" t="s">
        <v>9</v>
      </c>
      <c r="D40" s="18" t="s">
        <v>192</v>
      </c>
      <c r="E40" t="s">
        <v>14</v>
      </c>
      <c r="F40" s="4" t="s">
        <v>127</v>
      </c>
      <c r="G40" t="s">
        <v>34</v>
      </c>
      <c r="H40">
        <v>2019</v>
      </c>
      <c r="I40" t="str">
        <f t="shared" si="0"/>
        <v>2019-0044-001</v>
      </c>
      <c r="J40" s="6" t="s">
        <v>79</v>
      </c>
      <c r="K40" t="s">
        <v>90</v>
      </c>
      <c r="L40">
        <v>1</v>
      </c>
    </row>
    <row r="41" spans="1:12" x14ac:dyDescent="0.25">
      <c r="A41" t="s">
        <v>0</v>
      </c>
      <c r="B41" s="18" t="s">
        <v>10</v>
      </c>
      <c r="C41" t="s">
        <v>9</v>
      </c>
      <c r="D41" s="18" t="s">
        <v>192</v>
      </c>
      <c r="E41" t="s">
        <v>15</v>
      </c>
      <c r="F41" s="4" t="s">
        <v>128</v>
      </c>
      <c r="G41" t="s">
        <v>34</v>
      </c>
      <c r="H41">
        <v>2019</v>
      </c>
      <c r="I41" t="str">
        <f t="shared" si="0"/>
        <v>2019-0045-001</v>
      </c>
      <c r="J41" s="6" t="s">
        <v>79</v>
      </c>
      <c r="K41" t="s">
        <v>90</v>
      </c>
      <c r="L41">
        <v>1</v>
      </c>
    </row>
    <row r="42" spans="1:12" x14ac:dyDescent="0.25">
      <c r="A42" t="s">
        <v>0</v>
      </c>
      <c r="B42" s="18" t="s">
        <v>10</v>
      </c>
      <c r="C42" t="s">
        <v>9</v>
      </c>
      <c r="D42" s="18" t="s">
        <v>192</v>
      </c>
      <c r="E42" t="s">
        <v>16</v>
      </c>
      <c r="F42" s="4" t="s">
        <v>129</v>
      </c>
      <c r="G42" t="s">
        <v>34</v>
      </c>
      <c r="H42">
        <v>2019</v>
      </c>
      <c r="I42" t="str">
        <f t="shared" si="0"/>
        <v>2019-0046-001</v>
      </c>
      <c r="J42" s="6" t="s">
        <v>79</v>
      </c>
      <c r="K42" t="s">
        <v>90</v>
      </c>
      <c r="L42">
        <v>1</v>
      </c>
    </row>
    <row r="43" spans="1:12" x14ac:dyDescent="0.25">
      <c r="A43" t="s">
        <v>0</v>
      </c>
      <c r="B43" s="18" t="s">
        <v>10</v>
      </c>
      <c r="C43" t="s">
        <v>9</v>
      </c>
      <c r="D43" s="18" t="s">
        <v>192</v>
      </c>
      <c r="E43" t="s">
        <v>13</v>
      </c>
      <c r="F43" s="4" t="s">
        <v>126</v>
      </c>
      <c r="G43" t="s">
        <v>32</v>
      </c>
      <c r="H43">
        <v>2019</v>
      </c>
      <c r="I43" t="str">
        <f t="shared" si="0"/>
        <v>2019-0043-001</v>
      </c>
      <c r="J43" s="6" t="s">
        <v>79</v>
      </c>
      <c r="K43" t="s">
        <v>90</v>
      </c>
      <c r="L43">
        <v>1</v>
      </c>
    </row>
    <row r="44" spans="1:12" x14ac:dyDescent="0.25">
      <c r="A44" t="s">
        <v>0</v>
      </c>
      <c r="B44" s="18" t="s">
        <v>10</v>
      </c>
      <c r="C44" t="s">
        <v>9</v>
      </c>
      <c r="D44" s="18" t="s">
        <v>192</v>
      </c>
      <c r="E44" t="s">
        <v>14</v>
      </c>
      <c r="F44" s="4" t="s">
        <v>127</v>
      </c>
      <c r="G44" t="s">
        <v>32</v>
      </c>
      <c r="H44">
        <v>2019</v>
      </c>
      <c r="I44" t="str">
        <f t="shared" si="0"/>
        <v>2019-0044-001</v>
      </c>
      <c r="J44" s="6" t="s">
        <v>79</v>
      </c>
      <c r="K44" t="s">
        <v>90</v>
      </c>
      <c r="L44">
        <v>1</v>
      </c>
    </row>
    <row r="45" spans="1:12" x14ac:dyDescent="0.25">
      <c r="A45" t="s">
        <v>0</v>
      </c>
      <c r="B45" s="18" t="s">
        <v>10</v>
      </c>
      <c r="C45" t="s">
        <v>9</v>
      </c>
      <c r="D45" s="18" t="s">
        <v>192</v>
      </c>
      <c r="E45" t="s">
        <v>15</v>
      </c>
      <c r="F45" s="4" t="s">
        <v>128</v>
      </c>
      <c r="G45" t="s">
        <v>32</v>
      </c>
      <c r="H45">
        <v>2019</v>
      </c>
      <c r="I45" t="str">
        <f t="shared" si="0"/>
        <v>2019-0045-001</v>
      </c>
      <c r="J45" s="6" t="s">
        <v>79</v>
      </c>
      <c r="K45" t="s">
        <v>90</v>
      </c>
      <c r="L45">
        <v>1</v>
      </c>
    </row>
    <row r="46" spans="1:12" x14ac:dyDescent="0.25">
      <c r="A46" t="s">
        <v>0</v>
      </c>
      <c r="B46" s="18" t="s">
        <v>10</v>
      </c>
      <c r="C46" t="s">
        <v>9</v>
      </c>
      <c r="D46" s="18" t="s">
        <v>192</v>
      </c>
      <c r="E46" t="s">
        <v>13</v>
      </c>
      <c r="F46" s="4" t="s">
        <v>126</v>
      </c>
      <c r="G46" t="s">
        <v>33</v>
      </c>
      <c r="H46">
        <v>2019</v>
      </c>
      <c r="I46" t="str">
        <f t="shared" si="0"/>
        <v>2019-0043-001</v>
      </c>
      <c r="J46" s="6" t="s">
        <v>79</v>
      </c>
      <c r="K46" t="s">
        <v>90</v>
      </c>
      <c r="L46">
        <v>1</v>
      </c>
    </row>
    <row r="47" spans="1:12" x14ac:dyDescent="0.25">
      <c r="A47" t="s">
        <v>0</v>
      </c>
      <c r="B47" s="18" t="s">
        <v>10</v>
      </c>
      <c r="C47" t="s">
        <v>9</v>
      </c>
      <c r="D47" s="18" t="s">
        <v>192</v>
      </c>
      <c r="E47" t="s">
        <v>14</v>
      </c>
      <c r="F47" s="4" t="s">
        <v>127</v>
      </c>
      <c r="G47" t="s">
        <v>33</v>
      </c>
      <c r="H47">
        <v>2019</v>
      </c>
      <c r="I47" t="str">
        <f t="shared" si="0"/>
        <v>2019-0044-001</v>
      </c>
      <c r="J47" s="6" t="s">
        <v>79</v>
      </c>
      <c r="K47" t="s">
        <v>90</v>
      </c>
      <c r="L47">
        <v>1</v>
      </c>
    </row>
    <row r="48" spans="1:12" x14ac:dyDescent="0.25">
      <c r="A48" s="19" t="s">
        <v>40</v>
      </c>
      <c r="B48" s="19" t="s">
        <v>42</v>
      </c>
      <c r="C48" t="s">
        <v>42</v>
      </c>
      <c r="D48" s="19" t="s">
        <v>194</v>
      </c>
      <c r="E48" t="s">
        <v>43</v>
      </c>
      <c r="F48" s="4" t="s">
        <v>130</v>
      </c>
      <c r="G48" t="s">
        <v>41</v>
      </c>
      <c r="H48">
        <v>2019</v>
      </c>
      <c r="I48" t="str">
        <f t="shared" si="0"/>
        <v>2019-0050-001</v>
      </c>
      <c r="J48" s="6" t="s">
        <v>79</v>
      </c>
      <c r="K48" t="s">
        <v>90</v>
      </c>
      <c r="L48">
        <v>1</v>
      </c>
    </row>
    <row r="49" spans="1:12" x14ac:dyDescent="0.25">
      <c r="A49" s="19" t="s">
        <v>40</v>
      </c>
      <c r="B49" s="19" t="s">
        <v>42</v>
      </c>
      <c r="C49" t="s">
        <v>42</v>
      </c>
      <c r="D49" s="19"/>
      <c r="E49" t="s">
        <v>44</v>
      </c>
      <c r="F49" s="4" t="s">
        <v>131</v>
      </c>
      <c r="G49" t="s">
        <v>41</v>
      </c>
      <c r="H49">
        <v>2019</v>
      </c>
      <c r="I49" t="str">
        <f t="shared" si="0"/>
        <v>2019-0051-001</v>
      </c>
      <c r="J49" s="6" t="s">
        <v>79</v>
      </c>
      <c r="K49" t="s">
        <v>90</v>
      </c>
      <c r="L49">
        <v>1</v>
      </c>
    </row>
    <row r="50" spans="1:12" x14ac:dyDescent="0.25">
      <c r="A50" s="19" t="s">
        <v>1</v>
      </c>
      <c r="B50" s="19" t="s">
        <v>47</v>
      </c>
      <c r="C50" t="s">
        <v>47</v>
      </c>
      <c r="D50" s="19"/>
      <c r="E50" t="s">
        <v>47</v>
      </c>
      <c r="F50" s="4" t="s">
        <v>132</v>
      </c>
      <c r="G50" t="s">
        <v>47</v>
      </c>
      <c r="H50">
        <v>2019</v>
      </c>
      <c r="I50" t="str">
        <f t="shared" si="0"/>
        <v>2019-0060-001</v>
      </c>
      <c r="J50" s="6" t="s">
        <v>79</v>
      </c>
      <c r="K50" t="s">
        <v>90</v>
      </c>
      <c r="L50">
        <v>1</v>
      </c>
    </row>
    <row r="51" spans="1:12" x14ac:dyDescent="0.25">
      <c r="A51" t="s">
        <v>35</v>
      </c>
      <c r="B51" s="20" t="s">
        <v>12</v>
      </c>
      <c r="C51" t="s">
        <v>38</v>
      </c>
      <c r="D51" s="20" t="s">
        <v>193</v>
      </c>
      <c r="E51" t="s">
        <v>37</v>
      </c>
      <c r="F51" s="4">
        <v>2790</v>
      </c>
      <c r="G51" t="s">
        <v>36</v>
      </c>
      <c r="H51">
        <v>2016</v>
      </c>
      <c r="I51" t="str">
        <f>+CONCATENATE(H51,"-",F51,"-",J51)</f>
        <v>2016-2790-001</v>
      </c>
      <c r="J51" s="6" t="s">
        <v>79</v>
      </c>
      <c r="K51" t="s">
        <v>71</v>
      </c>
      <c r="L51">
        <v>1</v>
      </c>
    </row>
    <row r="52" spans="1:12" x14ac:dyDescent="0.25">
      <c r="A52" t="s">
        <v>35</v>
      </c>
      <c r="B52" s="20" t="s">
        <v>12</v>
      </c>
      <c r="C52" t="s">
        <v>38</v>
      </c>
      <c r="D52" s="20" t="s">
        <v>193</v>
      </c>
      <c r="E52" t="s">
        <v>37</v>
      </c>
      <c r="F52" s="4">
        <v>2790</v>
      </c>
      <c r="G52" t="s">
        <v>36</v>
      </c>
      <c r="H52">
        <v>2016</v>
      </c>
      <c r="I52" t="str">
        <f t="shared" ref="I52:I60" si="2">+CONCATENATE(H52,"-",F52,"-",J52)</f>
        <v>2016-2790-005</v>
      </c>
      <c r="J52" s="6" t="s">
        <v>76</v>
      </c>
      <c r="K52" t="s">
        <v>72</v>
      </c>
      <c r="L52">
        <v>1</v>
      </c>
    </row>
    <row r="53" spans="1:12" x14ac:dyDescent="0.25">
      <c r="A53" t="s">
        <v>35</v>
      </c>
      <c r="B53" s="20" t="s">
        <v>12</v>
      </c>
      <c r="C53" t="s">
        <v>38</v>
      </c>
      <c r="D53" s="20" t="s">
        <v>193</v>
      </c>
      <c r="E53" t="s">
        <v>37</v>
      </c>
      <c r="F53" s="4">
        <v>2790</v>
      </c>
      <c r="G53" t="s">
        <v>36</v>
      </c>
      <c r="H53">
        <v>2016</v>
      </c>
      <c r="I53" t="str">
        <f t="shared" si="2"/>
        <v>2016-2790-002</v>
      </c>
      <c r="J53" s="6" t="s">
        <v>77</v>
      </c>
      <c r="K53" t="s">
        <v>73</v>
      </c>
      <c r="L53">
        <v>1</v>
      </c>
    </row>
    <row r="54" spans="1:12" x14ac:dyDescent="0.25">
      <c r="A54" t="s">
        <v>35</v>
      </c>
      <c r="B54" s="20" t="s">
        <v>12</v>
      </c>
      <c r="C54" t="s">
        <v>38</v>
      </c>
      <c r="D54" s="20" t="s">
        <v>193</v>
      </c>
      <c r="E54" t="s">
        <v>37</v>
      </c>
      <c r="F54" s="4">
        <v>2790</v>
      </c>
      <c r="G54" t="s">
        <v>36</v>
      </c>
      <c r="H54">
        <v>2016</v>
      </c>
      <c r="I54" t="str">
        <f t="shared" si="2"/>
        <v>2016-2790-003</v>
      </c>
      <c r="J54" s="6" t="s">
        <v>80</v>
      </c>
      <c r="K54" t="s">
        <v>74</v>
      </c>
      <c r="L54">
        <v>1</v>
      </c>
    </row>
    <row r="55" spans="1:12" x14ac:dyDescent="0.25">
      <c r="A55" t="s">
        <v>35</v>
      </c>
      <c r="B55" s="20" t="s">
        <v>12</v>
      </c>
      <c r="C55" t="s">
        <v>38</v>
      </c>
      <c r="D55" s="20" t="s">
        <v>193</v>
      </c>
      <c r="E55" t="s">
        <v>37</v>
      </c>
      <c r="F55" s="4">
        <v>2790</v>
      </c>
      <c r="G55" t="s">
        <v>36</v>
      </c>
      <c r="H55">
        <v>2016</v>
      </c>
      <c r="I55" t="str">
        <f t="shared" si="2"/>
        <v>2016-2790-090004</v>
      </c>
      <c r="J55" s="6" t="s">
        <v>78</v>
      </c>
      <c r="K55" t="s">
        <v>75</v>
      </c>
      <c r="L55">
        <v>1</v>
      </c>
    </row>
    <row r="56" spans="1:12" x14ac:dyDescent="0.25">
      <c r="A56" t="s">
        <v>35</v>
      </c>
      <c r="B56" s="20" t="s">
        <v>12</v>
      </c>
      <c r="C56" t="s">
        <v>38</v>
      </c>
      <c r="D56" s="20" t="s">
        <v>193</v>
      </c>
      <c r="E56" t="s">
        <v>37</v>
      </c>
      <c r="F56" s="4">
        <v>2790</v>
      </c>
      <c r="G56" t="s">
        <v>36</v>
      </c>
      <c r="H56">
        <v>2016</v>
      </c>
      <c r="I56" t="str">
        <f t="shared" si="2"/>
        <v>2016-2790-006</v>
      </c>
      <c r="J56" s="6" t="s">
        <v>101</v>
      </c>
      <c r="K56" t="s">
        <v>106</v>
      </c>
      <c r="L56">
        <v>2</v>
      </c>
    </row>
    <row r="57" spans="1:12" x14ac:dyDescent="0.25">
      <c r="A57" t="s">
        <v>35</v>
      </c>
      <c r="B57" s="20" t="s">
        <v>12</v>
      </c>
      <c r="C57" t="s">
        <v>38</v>
      </c>
      <c r="D57" s="20" t="s">
        <v>193</v>
      </c>
      <c r="E57" t="s">
        <v>37</v>
      </c>
      <c r="F57" s="4">
        <v>2790</v>
      </c>
      <c r="G57" t="s">
        <v>36</v>
      </c>
      <c r="H57">
        <v>2016</v>
      </c>
      <c r="I57" t="str">
        <f t="shared" si="2"/>
        <v>2016-2790-007</v>
      </c>
      <c r="J57" s="6" t="s">
        <v>102</v>
      </c>
      <c r="K57" t="s">
        <v>107</v>
      </c>
      <c r="L57">
        <v>2</v>
      </c>
    </row>
    <row r="58" spans="1:12" x14ac:dyDescent="0.25">
      <c r="A58" t="s">
        <v>35</v>
      </c>
      <c r="B58" s="20" t="s">
        <v>12</v>
      </c>
      <c r="C58" t="s">
        <v>38</v>
      </c>
      <c r="D58" s="20" t="s">
        <v>193</v>
      </c>
      <c r="E58" t="s">
        <v>37</v>
      </c>
      <c r="F58" s="4">
        <v>2790</v>
      </c>
      <c r="G58" t="s">
        <v>36</v>
      </c>
      <c r="H58">
        <v>2016</v>
      </c>
      <c r="I58" t="str">
        <f t="shared" si="2"/>
        <v>2016-2790-008</v>
      </c>
      <c r="J58" s="6" t="s">
        <v>103</v>
      </c>
      <c r="K58" t="s">
        <v>108</v>
      </c>
      <c r="L58">
        <v>2</v>
      </c>
    </row>
    <row r="59" spans="1:12" x14ac:dyDescent="0.25">
      <c r="A59" t="s">
        <v>35</v>
      </c>
      <c r="B59" s="20" t="s">
        <v>12</v>
      </c>
      <c r="C59" t="s">
        <v>38</v>
      </c>
      <c r="D59" s="20" t="s">
        <v>193</v>
      </c>
      <c r="E59" t="s">
        <v>37</v>
      </c>
      <c r="F59" s="4">
        <v>2790</v>
      </c>
      <c r="G59" t="s">
        <v>36</v>
      </c>
      <c r="H59">
        <v>2016</v>
      </c>
      <c r="I59" t="str">
        <f t="shared" si="2"/>
        <v>2016-2790-009</v>
      </c>
      <c r="J59" s="6" t="s">
        <v>104</v>
      </c>
      <c r="K59" t="s">
        <v>109</v>
      </c>
      <c r="L59">
        <v>2</v>
      </c>
    </row>
    <row r="60" spans="1:12" x14ac:dyDescent="0.25">
      <c r="A60" t="s">
        <v>35</v>
      </c>
      <c r="B60" s="20" t="s">
        <v>12</v>
      </c>
      <c r="C60" t="s">
        <v>38</v>
      </c>
      <c r="D60" s="20" t="s">
        <v>193</v>
      </c>
      <c r="E60" t="s">
        <v>37</v>
      </c>
      <c r="F60" s="4">
        <v>2790</v>
      </c>
      <c r="G60" t="s">
        <v>36</v>
      </c>
      <c r="H60">
        <v>2016</v>
      </c>
      <c r="I60" t="str">
        <f t="shared" si="2"/>
        <v>2016-2790-010</v>
      </c>
      <c r="J60" s="6" t="s">
        <v>105</v>
      </c>
      <c r="K60" t="s">
        <v>110</v>
      </c>
      <c r="L60">
        <v>2</v>
      </c>
    </row>
    <row r="61" spans="1:12" x14ac:dyDescent="0.25">
      <c r="F61" s="4"/>
    </row>
    <row r="62" spans="1:12" x14ac:dyDescent="0.25">
      <c r="F6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topLeftCell="A7" workbookViewId="0">
      <selection activeCell="L9" sqref="L9:L25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5.42578125" bestFit="1" customWidth="1"/>
    <col min="7" max="7" width="15" bestFit="1" customWidth="1"/>
    <col min="8" max="8" width="15" customWidth="1"/>
    <col min="9" max="9" width="8.140625" bestFit="1" customWidth="1"/>
    <col min="10" max="10" width="14.28515625" customWidth="1"/>
    <col min="11" max="11" width="24.85546875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424</v>
      </c>
      <c r="H1" s="30" t="s">
        <v>511</v>
      </c>
      <c r="I1" t="s">
        <v>425</v>
      </c>
      <c r="J1" s="30" t="s">
        <v>512</v>
      </c>
      <c r="K1" s="30" t="s">
        <v>400</v>
      </c>
      <c r="L1" s="26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29</v>
      </c>
      <c r="G2">
        <v>1</v>
      </c>
      <c r="H2" t="str">
        <f>VLOOKUP(G2,grade_group!$A$2:$F$2000,6,FALSE)</f>
        <v>Kinder</v>
      </c>
      <c r="I2">
        <v>1</v>
      </c>
      <c r="J2" t="str">
        <f>VLOOKUP(I2,Level!$A$2:$I$2000,6,FALSE)</f>
        <v>Primero</v>
      </c>
      <c r="K2" t="str">
        <f>VLOOKUP(I2,Level!$A$2:$I$2000,9,FALSE)</f>
        <v>Escolar</v>
      </c>
      <c r="L2" t="str">
        <f>CONCATENATE("insert into grade (",$B$1,",",$C$1,",",$D$1,",",$E$1,",",$F$1,",",$G$1,",",$I$1,") values(",B2,",",C2,",",D2,",",E2,",'",F2,"',",G2,",",I2,");")</f>
        <v>insert into grade (created_at,created_by,company_id,is_active,name,grade_group_id,level_id) values(getdate(),1,1,0,'1°. Kinder',1,1);</v>
      </c>
    </row>
    <row r="3" spans="1:12" x14ac:dyDescent="0.25">
      <c r="A3">
        <v>2</v>
      </c>
      <c r="B3" t="s">
        <v>394</v>
      </c>
      <c r="C3">
        <v>1</v>
      </c>
      <c r="D3">
        <v>1</v>
      </c>
      <c r="E3">
        <v>0</v>
      </c>
      <c r="F3" t="s">
        <v>30</v>
      </c>
      <c r="G3">
        <v>1</v>
      </c>
      <c r="H3" t="str">
        <f>VLOOKUP(G3,grade_group!$A$2:$F$2000,6,FALSE)</f>
        <v>Kinder</v>
      </c>
      <c r="I3">
        <v>1</v>
      </c>
      <c r="J3" t="str">
        <f>VLOOKUP(I3,Level!$A$2:$I$2000,6,FALSE)</f>
        <v>Primero</v>
      </c>
      <c r="K3" t="str">
        <f>VLOOKUP(I3,Level!$A$2:$I$2000,9,FALSE)</f>
        <v>Escolar</v>
      </c>
      <c r="L3" t="str">
        <f t="shared" ref="L3:L33" si="0">CONCATENATE("insert into grade (",$B$1,",",$C$1,",",$D$1,",",$E$1,",",$F$1,",",$G$1,",",$I$1,") values(",B3,",",C3,",",D3,",",E3,",'",F3,"',",G3,",",I3,");")</f>
        <v>insert into grade (created_at,created_by,company_id,is_active,name,grade_group_id,level_id) values(getdate(),1,1,0,'2°. Kinder',1,1);</v>
      </c>
    </row>
    <row r="4" spans="1:12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401</v>
      </c>
      <c r="G4">
        <v>2</v>
      </c>
      <c r="H4" t="str">
        <f>VLOOKUP(G4,grade_group!$A$2:$F$2000,6,FALSE)</f>
        <v>Párvulos</v>
      </c>
      <c r="I4">
        <v>2</v>
      </c>
      <c r="J4" t="str">
        <f>VLOOKUP(I4,Level!$A$2:$I$2000,6,FALSE)</f>
        <v>Segundo</v>
      </c>
      <c r="K4" t="str">
        <f>VLOOKUP(I4,Level!$A$2:$I$2000,9,FALSE)</f>
        <v>Escolar</v>
      </c>
      <c r="L4" t="str">
        <f t="shared" si="0"/>
        <v>insert into grade (created_at,created_by,company_id,is_active,name,grade_group_id,level_id) values(getdate(),1,1,0,'1°. Párvulos',2,2);</v>
      </c>
    </row>
    <row r="5" spans="1:12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402</v>
      </c>
      <c r="G5">
        <v>2</v>
      </c>
      <c r="H5" t="str">
        <f>VLOOKUP(G5,grade_group!$A$2:$F$2000,6,FALSE)</f>
        <v>Párvulos</v>
      </c>
      <c r="I5">
        <v>2</v>
      </c>
      <c r="J5" t="str">
        <f>VLOOKUP(I5,Level!$A$2:$I$2000,6,FALSE)</f>
        <v>Segundo</v>
      </c>
      <c r="K5" t="str">
        <f>VLOOKUP(I5,Level!$A$2:$I$2000,9,FALSE)</f>
        <v>Escolar</v>
      </c>
      <c r="L5" t="str">
        <f t="shared" si="0"/>
        <v>insert into grade (created_at,created_by,company_id,is_active,name,grade_group_id,level_id) values(getdate(),1,1,0,'2°. Párvulos',2,2);</v>
      </c>
    </row>
    <row r="6" spans="1:12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403</v>
      </c>
      <c r="G6">
        <v>2</v>
      </c>
      <c r="H6" t="str">
        <f>VLOOKUP(G6,grade_group!$A$2:$F$2000,6,FALSE)</f>
        <v>Párvulos</v>
      </c>
      <c r="I6">
        <v>2</v>
      </c>
      <c r="J6" t="str">
        <f>VLOOKUP(I6,Level!$A$2:$I$2000,6,FALSE)</f>
        <v>Segundo</v>
      </c>
      <c r="K6" t="str">
        <f>VLOOKUP(I6,Level!$A$2:$I$2000,9,FALSE)</f>
        <v>Escolar</v>
      </c>
      <c r="L6" t="str">
        <f t="shared" si="0"/>
        <v>insert into grade (created_at,created_by,company_id,is_active,name,grade_group_id,level_id) values(getdate(),1,1,1,'3°. Párvulos',2,2);</v>
      </c>
    </row>
    <row r="7" spans="1:12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20</v>
      </c>
      <c r="G7">
        <v>3</v>
      </c>
      <c r="H7" t="str">
        <f>VLOOKUP(G7,grade_group!$A$2:$F$2000,6,FALSE)</f>
        <v>Primaria</v>
      </c>
      <c r="I7">
        <v>3</v>
      </c>
      <c r="J7" t="str">
        <f>VLOOKUP(I7,Level!$A$2:$I$2000,6,FALSE)</f>
        <v>Tercero</v>
      </c>
      <c r="K7" t="str">
        <f>VLOOKUP(I7,Level!$A$2:$I$2000,9,FALSE)</f>
        <v>Escolar</v>
      </c>
      <c r="L7" t="str">
        <f t="shared" si="0"/>
        <v>insert into grade (created_at,created_by,company_id,is_active,name,grade_group_id,level_id) values(getdate(),1,1,0,'1°. Primaria',3,3);</v>
      </c>
    </row>
    <row r="8" spans="1:12" x14ac:dyDescent="0.25">
      <c r="A8">
        <v>7</v>
      </c>
      <c r="B8" t="s">
        <v>394</v>
      </c>
      <c r="C8">
        <v>1</v>
      </c>
      <c r="D8">
        <v>1</v>
      </c>
      <c r="E8">
        <v>0</v>
      </c>
      <c r="F8" t="s">
        <v>21</v>
      </c>
      <c r="G8">
        <v>3</v>
      </c>
      <c r="H8" t="str">
        <f>VLOOKUP(G8,grade_group!$A$2:$F$2000,6,FALSE)</f>
        <v>Primaria</v>
      </c>
      <c r="I8">
        <v>3</v>
      </c>
      <c r="J8" t="str">
        <f>VLOOKUP(I8,Level!$A$2:$I$2000,6,FALSE)</f>
        <v>Tercero</v>
      </c>
      <c r="K8" t="str">
        <f>VLOOKUP(I8,Level!$A$2:$I$2000,9,FALSE)</f>
        <v>Escolar</v>
      </c>
      <c r="L8" t="str">
        <f t="shared" si="0"/>
        <v>insert into grade (created_at,created_by,company_id,is_active,name,grade_group_id,level_id) values(getdate(),1,1,0,'2°. Primaria',3,3);</v>
      </c>
    </row>
    <row r="9" spans="1:12" x14ac:dyDescent="0.25">
      <c r="A9">
        <v>8</v>
      </c>
      <c r="B9" t="s">
        <v>394</v>
      </c>
      <c r="C9">
        <v>1</v>
      </c>
      <c r="D9">
        <v>1</v>
      </c>
      <c r="E9">
        <v>0</v>
      </c>
      <c r="F9" t="s">
        <v>22</v>
      </c>
      <c r="G9">
        <v>3</v>
      </c>
      <c r="H9" t="str">
        <f>VLOOKUP(G9,grade_group!$A$2:$F$2000,6,FALSE)</f>
        <v>Primaria</v>
      </c>
      <c r="I9">
        <v>3</v>
      </c>
      <c r="J9" t="str">
        <f>VLOOKUP(I9,Level!$A$2:$I$2000,6,FALSE)</f>
        <v>Tercero</v>
      </c>
      <c r="K9" t="str">
        <f>VLOOKUP(I9,Level!$A$2:$I$2000,9,FALSE)</f>
        <v>Escolar</v>
      </c>
      <c r="L9" t="str">
        <f t="shared" si="0"/>
        <v>insert into grade (created_at,created_by,company_id,is_active,name,grade_group_id,level_id) values(getdate(),1,1,0,'3°. Primaria',3,3);</v>
      </c>
    </row>
    <row r="10" spans="1:12" x14ac:dyDescent="0.25">
      <c r="A10">
        <v>9</v>
      </c>
      <c r="B10" t="s">
        <v>394</v>
      </c>
      <c r="C10">
        <v>1</v>
      </c>
      <c r="D10">
        <v>1</v>
      </c>
      <c r="E10">
        <v>0</v>
      </c>
      <c r="F10" t="s">
        <v>23</v>
      </c>
      <c r="G10">
        <v>3</v>
      </c>
      <c r="H10" t="str">
        <f>VLOOKUP(G10,grade_group!$A$2:$F$2000,6,FALSE)</f>
        <v>Primaria</v>
      </c>
      <c r="I10">
        <v>3</v>
      </c>
      <c r="J10" t="str">
        <f>VLOOKUP(I10,Level!$A$2:$I$2000,6,FALSE)</f>
        <v>Tercero</v>
      </c>
      <c r="K10" t="str">
        <f>VLOOKUP(I10,Level!$A$2:$I$2000,9,FALSE)</f>
        <v>Escolar</v>
      </c>
      <c r="L10" t="str">
        <f t="shared" si="0"/>
        <v>insert into grade (created_at,created_by,company_id,is_active,name,grade_group_id,level_id) values(getdate(),1,1,0,'4°. Primaria',3,3);</v>
      </c>
    </row>
    <row r="11" spans="1:12" x14ac:dyDescent="0.25">
      <c r="A11">
        <v>10</v>
      </c>
      <c r="B11" t="s">
        <v>394</v>
      </c>
      <c r="C11">
        <v>1</v>
      </c>
      <c r="D11">
        <v>1</v>
      </c>
      <c r="E11">
        <v>0</v>
      </c>
      <c r="F11" t="s">
        <v>24</v>
      </c>
      <c r="G11">
        <v>3</v>
      </c>
      <c r="H11" t="str">
        <f>VLOOKUP(G11,grade_group!$A$2:$F$2000,6,FALSE)</f>
        <v>Primaria</v>
      </c>
      <c r="I11">
        <v>3</v>
      </c>
      <c r="J11" t="str">
        <f>VLOOKUP(I11,Level!$A$2:$I$2000,6,FALSE)</f>
        <v>Tercero</v>
      </c>
      <c r="K11" t="str">
        <f>VLOOKUP(I11,Level!$A$2:$I$2000,9,FALSE)</f>
        <v>Escolar</v>
      </c>
      <c r="L11" t="str">
        <f t="shared" si="0"/>
        <v>insert into grade (created_at,created_by,company_id,is_active,name,grade_group_id,level_id) values(getdate(),1,1,0,'5°. Primaria',3,3);</v>
      </c>
    </row>
    <row r="12" spans="1:12" x14ac:dyDescent="0.25">
      <c r="A12">
        <v>11</v>
      </c>
      <c r="B12" t="s">
        <v>394</v>
      </c>
      <c r="C12">
        <v>1</v>
      </c>
      <c r="D12">
        <v>1</v>
      </c>
      <c r="E12">
        <v>0</v>
      </c>
      <c r="F12" t="s">
        <v>25</v>
      </c>
      <c r="G12">
        <v>3</v>
      </c>
      <c r="H12" t="str">
        <f>VLOOKUP(G12,grade_group!$A$2:$F$2000,6,FALSE)</f>
        <v>Primaria</v>
      </c>
      <c r="I12">
        <v>3</v>
      </c>
      <c r="J12" t="str">
        <f>VLOOKUP(I12,Level!$A$2:$I$2000,6,FALSE)</f>
        <v>Tercero</v>
      </c>
      <c r="K12" t="str">
        <f>VLOOKUP(I12,Level!$A$2:$I$2000,9,FALSE)</f>
        <v>Escolar</v>
      </c>
      <c r="L12" t="str">
        <f t="shared" si="0"/>
        <v>insert into grade (created_at,created_by,company_id,is_active,name,grade_group_id,level_id) values(getdate(),1,1,0,'6°. Primaria',3,3);</v>
      </c>
    </row>
    <row r="13" spans="1:12" x14ac:dyDescent="0.25">
      <c r="A13">
        <v>12</v>
      </c>
      <c r="B13" t="s">
        <v>394</v>
      </c>
      <c r="C13">
        <v>1</v>
      </c>
      <c r="D13">
        <v>1</v>
      </c>
      <c r="E13">
        <v>0</v>
      </c>
      <c r="F13" t="s">
        <v>404</v>
      </c>
      <c r="G13">
        <v>4</v>
      </c>
      <c r="H13" t="str">
        <f>VLOOKUP(G13,grade_group!$A$2:$F$2000,6,FALSE)</f>
        <v>Básico</v>
      </c>
      <c r="I13">
        <v>4</v>
      </c>
      <c r="J13" t="str">
        <f>VLOOKUP(I13,Level!$A$2:$I$2000,6,FALSE)</f>
        <v>Cuarto</v>
      </c>
      <c r="K13" t="str">
        <f>VLOOKUP(I13,Level!$A$2:$I$2000,9,FALSE)</f>
        <v>Escolar</v>
      </c>
      <c r="L13" t="str">
        <f t="shared" si="0"/>
        <v>insert into grade (created_at,created_by,company_id,is_active,name,grade_group_id,level_id) values(getdate(),1,1,0,'1°. Básico',4,4);</v>
      </c>
    </row>
    <row r="14" spans="1:12" x14ac:dyDescent="0.25">
      <c r="A14">
        <v>13</v>
      </c>
      <c r="B14" t="s">
        <v>394</v>
      </c>
      <c r="C14">
        <v>1</v>
      </c>
      <c r="D14">
        <v>1</v>
      </c>
      <c r="E14">
        <v>0</v>
      </c>
      <c r="F14" t="s">
        <v>405</v>
      </c>
      <c r="G14">
        <v>4</v>
      </c>
      <c r="H14" t="str">
        <f>VLOOKUP(G14,grade_group!$A$2:$F$2000,6,FALSE)</f>
        <v>Básico</v>
      </c>
      <c r="I14">
        <v>4</v>
      </c>
      <c r="J14" t="str">
        <f>VLOOKUP(I14,Level!$A$2:$I$2000,6,FALSE)</f>
        <v>Cuarto</v>
      </c>
      <c r="K14" t="str">
        <f>VLOOKUP(I14,Level!$A$2:$I$2000,9,FALSE)</f>
        <v>Escolar</v>
      </c>
      <c r="L14" t="str">
        <f t="shared" si="0"/>
        <v>insert into grade (created_at,created_by,company_id,is_active,name,grade_group_id,level_id) values(getdate(),1,1,0,'2°. Básico',4,4);</v>
      </c>
    </row>
    <row r="15" spans="1:12" x14ac:dyDescent="0.25">
      <c r="A15">
        <v>14</v>
      </c>
      <c r="B15" t="s">
        <v>394</v>
      </c>
      <c r="C15">
        <v>1</v>
      </c>
      <c r="D15">
        <v>1</v>
      </c>
      <c r="E15">
        <v>0</v>
      </c>
      <c r="F15" t="s">
        <v>406</v>
      </c>
      <c r="G15">
        <v>4</v>
      </c>
      <c r="H15" t="str">
        <f>VLOOKUP(G15,grade_group!$A$2:$F$2000,6,FALSE)</f>
        <v>Básico</v>
      </c>
      <c r="I15">
        <v>4</v>
      </c>
      <c r="J15" t="str">
        <f>VLOOKUP(I15,Level!$A$2:$I$2000,6,FALSE)</f>
        <v>Cuarto</v>
      </c>
      <c r="K15" t="str">
        <f>VLOOKUP(I15,Level!$A$2:$I$2000,9,FALSE)</f>
        <v>Escolar</v>
      </c>
      <c r="L15" t="str">
        <f t="shared" si="0"/>
        <v>insert into grade (created_at,created_by,company_id,is_active,name,grade_group_id,level_id) values(getdate(),1,1,0,'3°. Básico',4,4);</v>
      </c>
    </row>
    <row r="16" spans="1:12" x14ac:dyDescent="0.25">
      <c r="A16">
        <v>15</v>
      </c>
      <c r="B16" t="s">
        <v>394</v>
      </c>
      <c r="C16">
        <v>1</v>
      </c>
      <c r="D16">
        <v>1</v>
      </c>
      <c r="E16">
        <v>0</v>
      </c>
      <c r="F16" t="s">
        <v>407</v>
      </c>
      <c r="G16">
        <v>5</v>
      </c>
      <c r="H16" t="str">
        <f>VLOOKUP(G16,grade_group!$A$2:$F$2000,6,FALSE)</f>
        <v>Diversificado</v>
      </c>
      <c r="I16">
        <v>4</v>
      </c>
      <c r="J16" t="str">
        <f>VLOOKUP(I16,Level!$A$2:$I$2000,6,FALSE)</f>
        <v>Cuarto</v>
      </c>
      <c r="K16" t="str">
        <f>VLOOKUP(I16,Level!$A$2:$I$2000,9,FALSE)</f>
        <v>Escolar</v>
      </c>
      <c r="L16" t="str">
        <f t="shared" si="0"/>
        <v>insert into grade (created_at,created_by,company_id,is_active,name,grade_group_id,level_id) values(getdate(),1,1,0,'4°. Diversificado',5,4);</v>
      </c>
    </row>
    <row r="17" spans="1:12" x14ac:dyDescent="0.25">
      <c r="A17">
        <v>16</v>
      </c>
      <c r="B17" t="s">
        <v>394</v>
      </c>
      <c r="C17">
        <v>1</v>
      </c>
      <c r="D17">
        <v>1</v>
      </c>
      <c r="E17">
        <v>0</v>
      </c>
      <c r="F17" t="s">
        <v>408</v>
      </c>
      <c r="G17">
        <v>5</v>
      </c>
      <c r="H17" t="str">
        <f>VLOOKUP(G17,grade_group!$A$2:$F$2000,6,FALSE)</f>
        <v>Diversificado</v>
      </c>
      <c r="I17">
        <v>4</v>
      </c>
      <c r="J17" t="str">
        <f>VLOOKUP(I17,Level!$A$2:$I$2000,6,FALSE)</f>
        <v>Cuarto</v>
      </c>
      <c r="K17" t="str">
        <f>VLOOKUP(I17,Level!$A$2:$I$2000,9,FALSE)</f>
        <v>Escolar</v>
      </c>
      <c r="L17" t="str">
        <f t="shared" si="0"/>
        <v>insert into grade (created_at,created_by,company_id,is_active,name,grade_group_id,level_id) values(getdate(),1,1,0,'5°. Diversificado',5,4);</v>
      </c>
    </row>
    <row r="18" spans="1:12" x14ac:dyDescent="0.25">
      <c r="A18">
        <v>17</v>
      </c>
      <c r="B18" t="s">
        <v>394</v>
      </c>
      <c r="C18">
        <v>1</v>
      </c>
      <c r="D18">
        <v>1</v>
      </c>
      <c r="E18">
        <v>0</v>
      </c>
      <c r="F18" t="s">
        <v>409</v>
      </c>
      <c r="G18">
        <v>5</v>
      </c>
      <c r="H18" t="str">
        <f>VLOOKUP(G18,grade_group!$A$2:$F$2000,6,FALSE)</f>
        <v>Diversificado</v>
      </c>
      <c r="I18">
        <v>4</v>
      </c>
      <c r="J18" t="str">
        <f>VLOOKUP(I18,Level!$A$2:$I$2000,6,FALSE)</f>
        <v>Cuarto</v>
      </c>
      <c r="K18" t="str">
        <f>VLOOKUP(I18,Level!$A$2:$I$2000,9,FALSE)</f>
        <v>Escolar</v>
      </c>
      <c r="L18" t="str">
        <f t="shared" si="0"/>
        <v>insert into grade (created_at,created_by,company_id,is_active,name,grade_group_id,level_id) values(getdate(),1,1,0,'6°. Diversificado',5,4);</v>
      </c>
    </row>
    <row r="19" spans="1:12" x14ac:dyDescent="0.25">
      <c r="A19">
        <v>18</v>
      </c>
      <c r="B19" t="s">
        <v>394</v>
      </c>
      <c r="C19">
        <v>1</v>
      </c>
      <c r="D19">
        <v>1</v>
      </c>
      <c r="E19">
        <v>0</v>
      </c>
      <c r="F19" t="s">
        <v>410</v>
      </c>
      <c r="G19">
        <v>5</v>
      </c>
      <c r="H19" t="str">
        <f>VLOOKUP(G19,grade_group!$A$2:$F$2000,6,FALSE)</f>
        <v>Diversificado</v>
      </c>
      <c r="I19">
        <v>4</v>
      </c>
      <c r="J19" t="str">
        <f>VLOOKUP(I19,Level!$A$2:$I$2000,6,FALSE)</f>
        <v>Cuarto</v>
      </c>
      <c r="K19" t="str">
        <f>VLOOKUP(I19,Level!$A$2:$I$2000,9,FALSE)</f>
        <v>Escolar</v>
      </c>
      <c r="L19" t="str">
        <f t="shared" si="0"/>
        <v>insert into grade (created_at,created_by,company_id,is_active,name,grade_group_id,level_id) values(getdate(),1,1,0,'7°. Diversificado',5,4);</v>
      </c>
    </row>
    <row r="20" spans="1:12" x14ac:dyDescent="0.25">
      <c r="A20">
        <v>19</v>
      </c>
      <c r="B20" t="s">
        <v>394</v>
      </c>
      <c r="C20">
        <v>1</v>
      </c>
      <c r="D20">
        <v>1</v>
      </c>
      <c r="E20">
        <v>0</v>
      </c>
      <c r="F20" t="s">
        <v>37</v>
      </c>
      <c r="G20">
        <v>7</v>
      </c>
      <c r="H20" t="str">
        <f>VLOOKUP(G20,grade_group!$A$2:$F$2000,6,FALSE)</f>
        <v>Facultad</v>
      </c>
      <c r="I20">
        <v>5</v>
      </c>
      <c r="J20" t="str">
        <f>VLOOKUP(I20,Level!$A$2:$I$2000,6,FALSE)</f>
        <v>Quinto</v>
      </c>
      <c r="K20" t="str">
        <f>VLOOKUP(I20,Level!$A$2:$I$2000,9,FALSE)</f>
        <v>Universitario</v>
      </c>
      <c r="L20" t="str">
        <f t="shared" si="0"/>
        <v>insert into grade (created_at,created_by,company_id,is_active,name,grade_group_id,level_id) values(getdate(),1,1,0,'1°. Semestre',7,5);</v>
      </c>
    </row>
    <row r="21" spans="1:12" x14ac:dyDescent="0.25">
      <c r="A21">
        <v>20</v>
      </c>
      <c r="B21" t="s">
        <v>394</v>
      </c>
      <c r="C21">
        <v>1</v>
      </c>
      <c r="D21">
        <v>1</v>
      </c>
      <c r="E21">
        <v>0</v>
      </c>
      <c r="F21" t="s">
        <v>411</v>
      </c>
      <c r="G21">
        <v>7</v>
      </c>
      <c r="H21" t="str">
        <f>VLOOKUP(G21,grade_group!$A$2:$F$2000,6,FALSE)</f>
        <v>Facultad</v>
      </c>
      <c r="I21">
        <v>5</v>
      </c>
      <c r="J21" t="str">
        <f>VLOOKUP(I21,Level!$A$2:$I$2000,6,FALSE)</f>
        <v>Quinto</v>
      </c>
      <c r="K21" t="str">
        <f>VLOOKUP(I21,Level!$A$2:$I$2000,9,FALSE)</f>
        <v>Universitario</v>
      </c>
      <c r="L21" t="str">
        <f t="shared" si="0"/>
        <v>insert into grade (created_at,created_by,company_id,is_active,name,grade_group_id,level_id) values(getdate(),1,1,0,'2°. Semestre',7,5);</v>
      </c>
    </row>
    <row r="22" spans="1:12" x14ac:dyDescent="0.25">
      <c r="A22">
        <v>21</v>
      </c>
      <c r="B22" t="s">
        <v>394</v>
      </c>
      <c r="C22">
        <v>1</v>
      </c>
      <c r="D22">
        <v>1</v>
      </c>
      <c r="E22">
        <v>0</v>
      </c>
      <c r="F22" t="s">
        <v>412</v>
      </c>
      <c r="G22">
        <v>7</v>
      </c>
      <c r="H22" t="str">
        <f>VLOOKUP(G22,grade_group!$A$2:$F$2000,6,FALSE)</f>
        <v>Facultad</v>
      </c>
      <c r="I22">
        <v>5</v>
      </c>
      <c r="J22" t="str">
        <f>VLOOKUP(I22,Level!$A$2:$I$2000,6,FALSE)</f>
        <v>Quinto</v>
      </c>
      <c r="K22" t="str">
        <f>VLOOKUP(I22,Level!$A$2:$I$2000,9,FALSE)</f>
        <v>Universitario</v>
      </c>
      <c r="L22" t="str">
        <f t="shared" si="0"/>
        <v>insert into grade (created_at,created_by,company_id,is_active,name,grade_group_id,level_id) values(getdate(),1,1,0,'3°. Semestre',7,5);</v>
      </c>
    </row>
    <row r="23" spans="1:12" x14ac:dyDescent="0.25">
      <c r="A23">
        <v>22</v>
      </c>
      <c r="B23" t="s">
        <v>394</v>
      </c>
      <c r="C23">
        <v>1</v>
      </c>
      <c r="D23">
        <v>1</v>
      </c>
      <c r="E23">
        <v>0</v>
      </c>
      <c r="F23" t="s">
        <v>413</v>
      </c>
      <c r="G23">
        <v>7</v>
      </c>
      <c r="H23" t="str">
        <f>VLOOKUP(G23,grade_group!$A$2:$F$2000,6,FALSE)</f>
        <v>Facultad</v>
      </c>
      <c r="I23">
        <v>5</v>
      </c>
      <c r="J23" t="str">
        <f>VLOOKUP(I23,Level!$A$2:$I$2000,6,FALSE)</f>
        <v>Quinto</v>
      </c>
      <c r="K23" t="str">
        <f>VLOOKUP(I23,Level!$A$2:$I$2000,9,FALSE)</f>
        <v>Universitario</v>
      </c>
      <c r="L23" t="str">
        <f t="shared" si="0"/>
        <v>insert into grade (created_at,created_by,company_id,is_active,name,grade_group_id,level_id) values(getdate(),1,1,0,'4°. Semestre',7,5);</v>
      </c>
    </row>
    <row r="24" spans="1:12" x14ac:dyDescent="0.25">
      <c r="A24">
        <v>23</v>
      </c>
      <c r="B24" t="s">
        <v>394</v>
      </c>
      <c r="C24">
        <v>1</v>
      </c>
      <c r="D24">
        <v>1</v>
      </c>
      <c r="E24">
        <v>1</v>
      </c>
      <c r="F24" t="s">
        <v>414</v>
      </c>
      <c r="G24">
        <v>7</v>
      </c>
      <c r="H24" t="str">
        <f>VLOOKUP(G24,grade_group!$A$2:$F$2000,6,FALSE)</f>
        <v>Facultad</v>
      </c>
      <c r="I24">
        <v>5</v>
      </c>
      <c r="J24" t="str">
        <f>VLOOKUP(I24,Level!$A$2:$I$2000,6,FALSE)</f>
        <v>Quinto</v>
      </c>
      <c r="K24" t="str">
        <f>VLOOKUP(I24,Level!$A$2:$I$2000,9,FALSE)</f>
        <v>Universitario</v>
      </c>
      <c r="L24" t="str">
        <f t="shared" si="0"/>
        <v>insert into grade (created_at,created_by,company_id,is_active,name,grade_group_id,level_id) values(getdate(),1,1,1,'5°. Semestre',7,5);</v>
      </c>
    </row>
    <row r="25" spans="1:12" x14ac:dyDescent="0.25">
      <c r="A25">
        <v>24</v>
      </c>
      <c r="B25" t="s">
        <v>394</v>
      </c>
      <c r="C25">
        <v>1</v>
      </c>
      <c r="D25">
        <v>1</v>
      </c>
      <c r="E25">
        <v>0</v>
      </c>
      <c r="F25" t="s">
        <v>415</v>
      </c>
      <c r="G25">
        <v>7</v>
      </c>
      <c r="H25" t="str">
        <f>VLOOKUP(G25,grade_group!$A$2:$F$2000,6,FALSE)</f>
        <v>Facultad</v>
      </c>
      <c r="I25">
        <v>5</v>
      </c>
      <c r="J25" t="str">
        <f>VLOOKUP(I25,Level!$A$2:$I$2000,6,FALSE)</f>
        <v>Quinto</v>
      </c>
      <c r="K25" t="str">
        <f>VLOOKUP(I25,Level!$A$2:$I$2000,9,FALSE)</f>
        <v>Universitario</v>
      </c>
      <c r="L25" t="str">
        <f t="shared" si="0"/>
        <v>insert into grade (created_at,created_by,company_id,is_active,name,grade_group_id,level_id) values(getdate(),1,1,0,'6°. Semestre',7,5);</v>
      </c>
    </row>
    <row r="26" spans="1:12" x14ac:dyDescent="0.25">
      <c r="A26">
        <v>25</v>
      </c>
      <c r="B26" t="s">
        <v>394</v>
      </c>
      <c r="C26">
        <v>1</v>
      </c>
      <c r="D26">
        <v>1</v>
      </c>
      <c r="E26">
        <v>1</v>
      </c>
      <c r="F26" t="s">
        <v>416</v>
      </c>
      <c r="G26">
        <v>7</v>
      </c>
      <c r="H26" t="str">
        <f>VLOOKUP(G26,grade_group!$A$2:$F$2000,6,FALSE)</f>
        <v>Facultad</v>
      </c>
      <c r="I26">
        <v>5</v>
      </c>
      <c r="J26" t="str">
        <f>VLOOKUP(I26,Level!$A$2:$I$2000,6,FALSE)</f>
        <v>Quinto</v>
      </c>
      <c r="K26" t="str">
        <f>VLOOKUP(I26,Level!$A$2:$I$2000,9,FALSE)</f>
        <v>Universitario</v>
      </c>
      <c r="L26" t="str">
        <f t="shared" si="0"/>
        <v>insert into grade (created_at,created_by,company_id,is_active,name,grade_group_id,level_id) values(getdate(),1,1,1,'7°. Semestre',7,5);</v>
      </c>
    </row>
    <row r="27" spans="1:12" x14ac:dyDescent="0.25">
      <c r="A27">
        <v>26</v>
      </c>
      <c r="B27" t="s">
        <v>394</v>
      </c>
      <c r="C27">
        <v>1</v>
      </c>
      <c r="D27">
        <v>1</v>
      </c>
      <c r="E27">
        <v>0</v>
      </c>
      <c r="F27" t="s">
        <v>417</v>
      </c>
      <c r="G27">
        <v>7</v>
      </c>
      <c r="H27" t="str">
        <f>VLOOKUP(G27,grade_group!$A$2:$F$2000,6,FALSE)</f>
        <v>Facultad</v>
      </c>
      <c r="I27">
        <v>5</v>
      </c>
      <c r="J27" t="str">
        <f>VLOOKUP(I27,Level!$A$2:$I$2000,6,FALSE)</f>
        <v>Quinto</v>
      </c>
      <c r="K27" t="str">
        <f>VLOOKUP(I27,Level!$A$2:$I$2000,9,FALSE)</f>
        <v>Universitario</v>
      </c>
      <c r="L27" t="str">
        <f t="shared" si="0"/>
        <v>insert into grade (created_at,created_by,company_id,is_active,name,grade_group_id,level_id) values(getdate(),1,1,0,'8°. Semestre',7,5);</v>
      </c>
    </row>
    <row r="28" spans="1:12" x14ac:dyDescent="0.25">
      <c r="A28">
        <v>27</v>
      </c>
      <c r="B28" t="s">
        <v>394</v>
      </c>
      <c r="C28">
        <v>1</v>
      </c>
      <c r="D28">
        <v>1</v>
      </c>
      <c r="E28">
        <v>1</v>
      </c>
      <c r="F28" t="s">
        <v>418</v>
      </c>
      <c r="G28">
        <v>7</v>
      </c>
      <c r="H28" t="str">
        <f>VLOOKUP(G28,grade_group!$A$2:$F$2000,6,FALSE)</f>
        <v>Facultad</v>
      </c>
      <c r="I28">
        <v>5</v>
      </c>
      <c r="J28" t="str">
        <f>VLOOKUP(I28,Level!$A$2:$I$2000,6,FALSE)</f>
        <v>Quinto</v>
      </c>
      <c r="K28" t="str">
        <f>VLOOKUP(I28,Level!$A$2:$I$2000,9,FALSE)</f>
        <v>Universitario</v>
      </c>
      <c r="L28" t="str">
        <f t="shared" si="0"/>
        <v>insert into grade (created_at,created_by,company_id,is_active,name,grade_group_id,level_id) values(getdate(),1,1,1,'9°. Semestre',7,5);</v>
      </c>
    </row>
    <row r="29" spans="1:12" x14ac:dyDescent="0.25">
      <c r="A29">
        <v>28</v>
      </c>
      <c r="B29" t="s">
        <v>394</v>
      </c>
      <c r="C29">
        <v>1</v>
      </c>
      <c r="D29">
        <v>1</v>
      </c>
      <c r="E29">
        <v>0</v>
      </c>
      <c r="F29" t="s">
        <v>419</v>
      </c>
      <c r="G29">
        <v>7</v>
      </c>
      <c r="H29" t="str">
        <f>VLOOKUP(G29,grade_group!$A$2:$F$2000,6,FALSE)</f>
        <v>Facultad</v>
      </c>
      <c r="I29">
        <v>5</v>
      </c>
      <c r="J29" t="str">
        <f>VLOOKUP(I29,Level!$A$2:$I$2000,6,FALSE)</f>
        <v>Quinto</v>
      </c>
      <c r="K29" t="str">
        <f>VLOOKUP(I29,Level!$A$2:$I$2000,9,FALSE)</f>
        <v>Universitario</v>
      </c>
      <c r="L29" t="str">
        <f t="shared" si="0"/>
        <v>insert into grade (created_at,created_by,company_id,is_active,name,grade_group_id,level_id) values(getdate(),1,1,0,'10°. Semestre',7,5);</v>
      </c>
    </row>
    <row r="30" spans="1:12" x14ac:dyDescent="0.25">
      <c r="A30">
        <v>29</v>
      </c>
      <c r="B30" t="s">
        <v>394</v>
      </c>
      <c r="C30">
        <v>1</v>
      </c>
      <c r="D30">
        <v>1</v>
      </c>
      <c r="E30">
        <v>0</v>
      </c>
      <c r="F30" t="s">
        <v>420</v>
      </c>
      <c r="G30">
        <v>7</v>
      </c>
      <c r="H30" t="str">
        <f>VLOOKUP(G30,grade_group!$A$2:$F$2000,6,FALSE)</f>
        <v>Facultad</v>
      </c>
      <c r="I30">
        <v>5</v>
      </c>
      <c r="J30" t="str">
        <f>VLOOKUP(I30,Level!$A$2:$I$2000,6,FALSE)</f>
        <v>Quinto</v>
      </c>
      <c r="K30" t="str">
        <f>VLOOKUP(I30,Level!$A$2:$I$2000,9,FALSE)</f>
        <v>Universitario</v>
      </c>
      <c r="L30" t="str">
        <f t="shared" si="0"/>
        <v>insert into grade (created_at,created_by,company_id,is_active,name,grade_group_id,level_id) values(getdate(),1,1,0,'11°. Semestre',7,5);</v>
      </c>
    </row>
    <row r="31" spans="1:12" x14ac:dyDescent="0.25">
      <c r="A31">
        <v>30</v>
      </c>
      <c r="B31" t="s">
        <v>394</v>
      </c>
      <c r="C31">
        <v>1</v>
      </c>
      <c r="D31">
        <v>1</v>
      </c>
      <c r="E31">
        <v>0</v>
      </c>
      <c r="F31" t="s">
        <v>421</v>
      </c>
      <c r="G31">
        <v>7</v>
      </c>
      <c r="H31" t="str">
        <f>VLOOKUP(G31,grade_group!$A$2:$F$2000,6,FALSE)</f>
        <v>Facultad</v>
      </c>
      <c r="I31">
        <v>5</v>
      </c>
      <c r="J31" t="str">
        <f>VLOOKUP(I31,Level!$A$2:$I$2000,6,FALSE)</f>
        <v>Quinto</v>
      </c>
      <c r="K31" t="str">
        <f>VLOOKUP(I31,Level!$A$2:$I$2000,9,FALSE)</f>
        <v>Universitario</v>
      </c>
      <c r="L31" t="str">
        <f t="shared" si="0"/>
        <v>insert into grade (created_at,created_by,company_id,is_active,name,grade_group_id,level_id) values(getdate(),1,1,0,'12°. Semestre',7,5);</v>
      </c>
    </row>
    <row r="32" spans="1:12" x14ac:dyDescent="0.25">
      <c r="A32">
        <v>31</v>
      </c>
      <c r="B32" t="s">
        <v>394</v>
      </c>
      <c r="C32">
        <v>1</v>
      </c>
      <c r="D32">
        <v>1</v>
      </c>
      <c r="E32">
        <v>0</v>
      </c>
      <c r="F32" t="s">
        <v>422</v>
      </c>
      <c r="G32">
        <v>7</v>
      </c>
      <c r="H32" t="str">
        <f>VLOOKUP(G32,grade_group!$A$2:$F$2000,6,FALSE)</f>
        <v>Facultad</v>
      </c>
      <c r="I32">
        <v>5</v>
      </c>
      <c r="J32" t="str">
        <f>VLOOKUP(I32,Level!$A$2:$I$2000,6,FALSE)</f>
        <v>Quinto</v>
      </c>
      <c r="K32" t="str">
        <f>VLOOKUP(I32,Level!$A$2:$I$2000,9,FALSE)</f>
        <v>Universitario</v>
      </c>
      <c r="L32" t="str">
        <f t="shared" si="0"/>
        <v>insert into grade (created_at,created_by,company_id,is_active,name,grade_group_id,level_id) values(getdate(),1,1,0,'13°. Semestre',7,5);</v>
      </c>
    </row>
    <row r="33" spans="1:12" x14ac:dyDescent="0.25">
      <c r="A33">
        <v>32</v>
      </c>
      <c r="B33" t="s">
        <v>394</v>
      </c>
      <c r="C33">
        <v>1</v>
      </c>
      <c r="D33">
        <v>1</v>
      </c>
      <c r="E33">
        <v>0</v>
      </c>
      <c r="F33" t="s">
        <v>423</v>
      </c>
      <c r="G33">
        <v>7</v>
      </c>
      <c r="H33" t="str">
        <f>VLOOKUP(G33,grade_group!$A$2:$F$2000,6,FALSE)</f>
        <v>Facultad</v>
      </c>
      <c r="I33">
        <v>5</v>
      </c>
      <c r="J33" t="str">
        <f>VLOOKUP(I33,Level!$A$2:$I$2000,6,FALSE)</f>
        <v>Quinto</v>
      </c>
      <c r="K33" t="str">
        <f>VLOOKUP(I33,Level!$A$2:$I$2000,9,FALSE)</f>
        <v>Universitario</v>
      </c>
      <c r="L33" t="str">
        <f t="shared" si="0"/>
        <v>insert into grade (created_at,created_by,company_id,is_active,name,grade_group_id,level_id) values(getdate(),1,1,0,'14°. Semestre',7,5);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F2" sqref="F2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21.140625" bestFit="1" customWidth="1"/>
    <col min="7" max="7" width="5.28515625" bestFit="1" customWidth="1"/>
  </cols>
  <sheetData>
    <row r="1" spans="1:8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426</v>
      </c>
      <c r="H1" t="s">
        <v>393</v>
      </c>
    </row>
    <row r="2" spans="1:8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31</v>
      </c>
      <c r="G2" s="3" t="s">
        <v>79</v>
      </c>
      <c r="H2" t="str">
        <f>+CONCATENATE("insert into degree (",$B$1,",",$C$1,",",$D$1,",",$E$1,",",$F$1,",",$G$1,") values(",B2,",",C2,",",D2,",",E2,",'",F2,"','",G2,"');")</f>
        <v>insert into degree (created_at,created_by,company_id,is_active,name,code) values(getdate(),1,1,1,'Formación','001');</v>
      </c>
    </row>
    <row r="3" spans="1:8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36</v>
      </c>
      <c r="G3" s="3" t="s">
        <v>77</v>
      </c>
      <c r="H3" t="str">
        <f>+CONCATENATE("insert into degree (",$B$1,",",$C$1,",",$D$1,",",$E$1,",",$F$1,",",$G$1,") values(",B3,",",C3,",",D3,",",E3,",'",F3,"','",G3,"');")</f>
        <v>insert into degree (created_at,created_by,company_id,is_active,name,code) values(getdate(),1,1,1,'Ingenieria en sistemas','002');</v>
      </c>
    </row>
    <row r="4" spans="1:8" x14ac:dyDescent="0.25">
      <c r="G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workbookViewId="0">
      <selection activeCell="K13" sqref="G13:K19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0" bestFit="1" customWidth="1"/>
    <col min="7" max="7" width="21.140625" bestFit="1" customWidth="1"/>
    <col min="8" max="8" width="8.7109375" bestFit="1" customWidth="1"/>
    <col min="9" max="9" width="21.42578125" customWidth="1"/>
    <col min="10" max="10" width="18.28515625" customWidth="1"/>
    <col min="12" max="12" width="16.42578125" customWidth="1"/>
  </cols>
  <sheetData>
    <row r="1" spans="1:13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427</v>
      </c>
      <c r="G1" s="30" t="s">
        <v>429</v>
      </c>
      <c r="H1" t="s">
        <v>428</v>
      </c>
      <c r="I1" s="30" t="s">
        <v>430</v>
      </c>
      <c r="J1" s="30" t="s">
        <v>511</v>
      </c>
      <c r="K1" s="30" t="s">
        <v>512</v>
      </c>
      <c r="L1" s="30" t="s">
        <v>400</v>
      </c>
      <c r="M1" t="s">
        <v>393</v>
      </c>
    </row>
    <row r="2" spans="1:13" x14ac:dyDescent="0.25">
      <c r="A2">
        <v>1</v>
      </c>
      <c r="B2" t="s">
        <v>394</v>
      </c>
      <c r="C2">
        <v>1</v>
      </c>
      <c r="D2">
        <v>1</v>
      </c>
      <c r="E2">
        <v>0</v>
      </c>
      <c r="F2">
        <v>1</v>
      </c>
      <c r="G2" t="str">
        <f>VLOOKUP(F2,Degree!$A$2:$G$2000,6,FALSE)</f>
        <v>Formación</v>
      </c>
      <c r="H2">
        <v>1</v>
      </c>
      <c r="I2" t="str">
        <f>VLOOKUP(H2,Grade!$A$2:$K$2000,6,FALSE)</f>
        <v>1°. Kinder</v>
      </c>
      <c r="J2" t="str">
        <f>VLOOKUP(H2,Grade!$A$2:$K$2000,8,FALSE)</f>
        <v>Kinder</v>
      </c>
      <c r="K2" t="str">
        <f>VLOOKUP(H2,Grade!$A$2:$K$2000,10,FALSE)</f>
        <v>Primero</v>
      </c>
      <c r="L2" t="str">
        <f>VLOOKUP(H2,Grade!$A$2:$K$2000,11,FALSE)</f>
        <v>Escolar</v>
      </c>
      <c r="M2" t="str">
        <f>CONCATENATE("insert into grade_degree (",$B$1,",",$C$1,",",$D$1,",",$E$1,",",$F$1,",",$H$1,") values(",B2,",",C2,",",D2,",",E2,",",F2,",",H2,");")</f>
        <v>insert into grade_degree (created_at,created_by,company_id,is_active,degree_id,grade_id) values(getdate(),1,1,0,1,1);</v>
      </c>
    </row>
    <row r="3" spans="1:13" x14ac:dyDescent="0.25">
      <c r="A3">
        <f>+A2+1</f>
        <v>2</v>
      </c>
      <c r="B3" t="s">
        <v>394</v>
      </c>
      <c r="C3">
        <v>1</v>
      </c>
      <c r="D3">
        <v>1</v>
      </c>
      <c r="E3">
        <v>0</v>
      </c>
      <c r="F3">
        <v>1</v>
      </c>
      <c r="G3" t="str">
        <f>VLOOKUP(F3,Degree!$A$2:$G$2000,6,FALSE)</f>
        <v>Formación</v>
      </c>
      <c r="H3">
        <f>+H2+1</f>
        <v>2</v>
      </c>
      <c r="I3" t="str">
        <f>VLOOKUP(H3,Grade!$A$2:$K$2000,6,FALSE)</f>
        <v>2°. Kinder</v>
      </c>
      <c r="J3" t="str">
        <f>VLOOKUP(H3,Grade!$A$2:$K$2000,8,FALSE)</f>
        <v>Kinder</v>
      </c>
      <c r="K3" t="str">
        <f>VLOOKUP(H3,Grade!$A$2:$K$2000,10,FALSE)</f>
        <v>Primero</v>
      </c>
      <c r="L3" t="str">
        <f>VLOOKUP(H3,Grade!$A$2:$K$2000,11,FALSE)</f>
        <v>Escolar</v>
      </c>
      <c r="M3" t="str">
        <f t="shared" ref="M3:M33" si="0">CONCATENATE("insert into grade_degree (",$B$1,",",$C$1,",",$D$1,",",$E$1,",",$F$1,",",$H$1,") values(",B3,",",C3,",",D3,",",E3,",",F3,",",H3,");")</f>
        <v>insert into grade_degree (created_at,created_by,company_id,is_active,degree_id,grade_id) values(getdate(),1,1,0,1,2);</v>
      </c>
    </row>
    <row r="4" spans="1:13" x14ac:dyDescent="0.25">
      <c r="A4">
        <f t="shared" ref="A4:A33" si="1">+A3+1</f>
        <v>3</v>
      </c>
      <c r="B4" t="s">
        <v>394</v>
      </c>
      <c r="C4">
        <v>1</v>
      </c>
      <c r="D4">
        <v>1</v>
      </c>
      <c r="E4">
        <v>0</v>
      </c>
      <c r="F4">
        <v>1</v>
      </c>
      <c r="G4" t="str">
        <f>VLOOKUP(F4,Degree!$A$2:$G$2000,6,FALSE)</f>
        <v>Formación</v>
      </c>
      <c r="H4">
        <f t="shared" ref="H4:H33" si="2">+H3+1</f>
        <v>3</v>
      </c>
      <c r="I4" t="str">
        <f>VLOOKUP(H4,Grade!$A$2:$K$2000,6,FALSE)</f>
        <v>1°. Párvulos</v>
      </c>
      <c r="J4" t="str">
        <f>VLOOKUP(H4,Grade!$A$2:$K$2000,8,FALSE)</f>
        <v>Párvulos</v>
      </c>
      <c r="K4" t="str">
        <f>VLOOKUP(H4,Grade!$A$2:$K$2000,10,FALSE)</f>
        <v>Segundo</v>
      </c>
      <c r="L4" t="str">
        <f>VLOOKUP(H4,Grade!$A$2:$K$2000,11,FALSE)</f>
        <v>Escolar</v>
      </c>
      <c r="M4" t="str">
        <f t="shared" si="0"/>
        <v>insert into grade_degree (created_at,created_by,company_id,is_active,degree_id,grade_id) values(getdate(),1,1,0,1,3);</v>
      </c>
    </row>
    <row r="5" spans="1:13" x14ac:dyDescent="0.25">
      <c r="A5">
        <f t="shared" si="1"/>
        <v>4</v>
      </c>
      <c r="B5" t="s">
        <v>394</v>
      </c>
      <c r="C5">
        <v>1</v>
      </c>
      <c r="D5">
        <v>1</v>
      </c>
      <c r="E5">
        <v>0</v>
      </c>
      <c r="F5">
        <v>1</v>
      </c>
      <c r="G5" t="str">
        <f>VLOOKUP(F5,Degree!$A$2:$G$2000,6,FALSE)</f>
        <v>Formación</v>
      </c>
      <c r="H5">
        <f t="shared" si="2"/>
        <v>4</v>
      </c>
      <c r="I5" t="str">
        <f>VLOOKUP(H5,Grade!$A$2:$K$2000,6,FALSE)</f>
        <v>2°. Párvulos</v>
      </c>
      <c r="J5" t="str">
        <f>VLOOKUP(H5,Grade!$A$2:$K$2000,8,FALSE)</f>
        <v>Párvulos</v>
      </c>
      <c r="K5" t="str">
        <f>VLOOKUP(H5,Grade!$A$2:$K$2000,10,FALSE)</f>
        <v>Segundo</v>
      </c>
      <c r="L5" t="str">
        <f>VLOOKUP(H5,Grade!$A$2:$K$2000,11,FALSE)</f>
        <v>Escolar</v>
      </c>
      <c r="M5" t="str">
        <f t="shared" si="0"/>
        <v>insert into grade_degree (created_at,created_by,company_id,is_active,degree_id,grade_id) values(getdate(),1,1,0,1,4);</v>
      </c>
    </row>
    <row r="6" spans="1:13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>
        <v>1</v>
      </c>
      <c r="G6" t="str">
        <f>VLOOKUP(F6,Degree!$A$2:$G$2000,6,FALSE)</f>
        <v>Formación</v>
      </c>
      <c r="H6">
        <f t="shared" si="2"/>
        <v>5</v>
      </c>
      <c r="I6" t="str">
        <f>VLOOKUP(H6,Grade!$A$2:$K$2000,6,FALSE)</f>
        <v>3°. Párvulos</v>
      </c>
      <c r="J6" t="str">
        <f>VLOOKUP(H6,Grade!$A$2:$K$2000,8,FALSE)</f>
        <v>Párvulos</v>
      </c>
      <c r="K6" t="str">
        <f>VLOOKUP(H6,Grade!$A$2:$K$2000,10,FALSE)</f>
        <v>Segundo</v>
      </c>
      <c r="L6" t="str">
        <f>VLOOKUP(H6,Grade!$A$2:$K$2000,11,FALSE)</f>
        <v>Escolar</v>
      </c>
      <c r="M6" t="str">
        <f t="shared" si="0"/>
        <v>insert into grade_degree (created_at,created_by,company_id,is_active,degree_id,grade_id) values(getdate(),1,1,1,1,5);</v>
      </c>
    </row>
    <row r="7" spans="1:13" x14ac:dyDescent="0.25">
      <c r="A7">
        <f t="shared" si="1"/>
        <v>6</v>
      </c>
      <c r="B7" t="s">
        <v>394</v>
      </c>
      <c r="C7">
        <v>1</v>
      </c>
      <c r="D7">
        <v>1</v>
      </c>
      <c r="E7">
        <v>0</v>
      </c>
      <c r="F7">
        <v>1</v>
      </c>
      <c r="G7" t="str">
        <f>VLOOKUP(F7,Degree!$A$2:$G$2000,6,FALSE)</f>
        <v>Formación</v>
      </c>
      <c r="H7">
        <f t="shared" si="2"/>
        <v>6</v>
      </c>
      <c r="I7" t="str">
        <f>VLOOKUP(H7,Grade!$A$2:$K$2000,6,FALSE)</f>
        <v>1°. Primaria</v>
      </c>
      <c r="J7" t="str">
        <f>VLOOKUP(H7,Grade!$A$2:$K$2000,8,FALSE)</f>
        <v>Primaria</v>
      </c>
      <c r="K7" t="str">
        <f>VLOOKUP(H7,Grade!$A$2:$K$2000,10,FALSE)</f>
        <v>Tercero</v>
      </c>
      <c r="L7" t="str">
        <f>VLOOKUP(H7,Grade!$A$2:$K$2000,11,FALSE)</f>
        <v>Escolar</v>
      </c>
      <c r="M7" t="str">
        <f t="shared" si="0"/>
        <v>insert into grade_degree (created_at,created_by,company_id,is_active,degree_id,grade_id) values(getdate(),1,1,0,1,6);</v>
      </c>
    </row>
    <row r="8" spans="1:13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>
        <v>1</v>
      </c>
      <c r="G8" t="str">
        <f>VLOOKUP(F8,Degree!$A$2:$G$2000,6,FALSE)</f>
        <v>Formación</v>
      </c>
      <c r="H8">
        <f t="shared" si="2"/>
        <v>7</v>
      </c>
      <c r="I8" t="str">
        <f>VLOOKUP(H8,Grade!$A$2:$K$2000,6,FALSE)</f>
        <v>2°. Primaria</v>
      </c>
      <c r="J8" t="str">
        <f>VLOOKUP(H8,Grade!$A$2:$K$2000,8,FALSE)</f>
        <v>Primaria</v>
      </c>
      <c r="K8" t="str">
        <f>VLOOKUP(H8,Grade!$A$2:$K$2000,10,FALSE)</f>
        <v>Tercero</v>
      </c>
      <c r="L8" t="str">
        <f>VLOOKUP(H8,Grade!$A$2:$K$2000,11,FALSE)</f>
        <v>Escolar</v>
      </c>
      <c r="M8" t="str">
        <f t="shared" si="0"/>
        <v>insert into grade_degree (created_at,created_by,company_id,is_active,degree_id,grade_id) values(getdate(),1,1,0,1,7);</v>
      </c>
    </row>
    <row r="9" spans="1:13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>
        <v>1</v>
      </c>
      <c r="G9" t="str">
        <f>VLOOKUP(F9,Degree!$A$2:$G$2000,6,FALSE)</f>
        <v>Formación</v>
      </c>
      <c r="H9">
        <f t="shared" si="2"/>
        <v>8</v>
      </c>
      <c r="I9" t="str">
        <f>VLOOKUP(H9,Grade!$A$2:$K$2000,6,FALSE)</f>
        <v>3°. Primaria</v>
      </c>
      <c r="J9" t="str">
        <f>VLOOKUP(H9,Grade!$A$2:$K$2000,8,FALSE)</f>
        <v>Primaria</v>
      </c>
      <c r="K9" t="str">
        <f>VLOOKUP(H9,Grade!$A$2:$K$2000,10,FALSE)</f>
        <v>Tercero</v>
      </c>
      <c r="L9" t="str">
        <f>VLOOKUP(H9,Grade!$A$2:$K$2000,11,FALSE)</f>
        <v>Escolar</v>
      </c>
      <c r="M9" t="str">
        <f t="shared" si="0"/>
        <v>insert into grade_degree (created_at,created_by,company_id,is_active,degree_id,grade_id) values(getdate(),1,1,0,1,8);</v>
      </c>
    </row>
    <row r="10" spans="1:13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>
        <v>1</v>
      </c>
      <c r="G10" t="str">
        <f>VLOOKUP(F10,Degree!$A$2:$G$2000,6,FALSE)</f>
        <v>Formación</v>
      </c>
      <c r="H10">
        <f t="shared" si="2"/>
        <v>9</v>
      </c>
      <c r="I10" t="str">
        <f>VLOOKUP(H10,Grade!$A$2:$K$2000,6,FALSE)</f>
        <v>4°. Primaria</v>
      </c>
      <c r="J10" t="str">
        <f>VLOOKUP(H10,Grade!$A$2:$K$2000,8,FALSE)</f>
        <v>Primaria</v>
      </c>
      <c r="K10" t="str">
        <f>VLOOKUP(H10,Grade!$A$2:$K$2000,10,FALSE)</f>
        <v>Tercero</v>
      </c>
      <c r="L10" t="str">
        <f>VLOOKUP(H10,Grade!$A$2:$K$2000,11,FALSE)</f>
        <v>Escolar</v>
      </c>
      <c r="M10" t="str">
        <f t="shared" si="0"/>
        <v>insert into grade_degree (created_at,created_by,company_id,is_active,degree_id,grade_id) values(getdate(),1,1,0,1,9);</v>
      </c>
    </row>
    <row r="11" spans="1:13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>
        <v>1</v>
      </c>
      <c r="G11" t="str">
        <f>VLOOKUP(F11,Degree!$A$2:$G$2000,6,FALSE)</f>
        <v>Formación</v>
      </c>
      <c r="H11">
        <f t="shared" si="2"/>
        <v>10</v>
      </c>
      <c r="I11" t="str">
        <f>VLOOKUP(H11,Grade!$A$2:$K$2000,6,FALSE)</f>
        <v>5°. Primaria</v>
      </c>
      <c r="J11" t="str">
        <f>VLOOKUP(H11,Grade!$A$2:$K$2000,8,FALSE)</f>
        <v>Primaria</v>
      </c>
      <c r="K11" t="str">
        <f>VLOOKUP(H11,Grade!$A$2:$K$2000,10,FALSE)</f>
        <v>Tercero</v>
      </c>
      <c r="L11" t="str">
        <f>VLOOKUP(H11,Grade!$A$2:$K$2000,11,FALSE)</f>
        <v>Escolar</v>
      </c>
      <c r="M11" t="str">
        <f t="shared" si="0"/>
        <v>insert into grade_degree (created_at,created_by,company_id,is_active,degree_id,grade_id) values(getdate(),1,1,0,1,10);</v>
      </c>
    </row>
    <row r="12" spans="1:13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>
        <v>1</v>
      </c>
      <c r="G12" t="str">
        <f>VLOOKUP(F12,Degree!$A$2:$G$2000,6,FALSE)</f>
        <v>Formación</v>
      </c>
      <c r="H12">
        <f t="shared" si="2"/>
        <v>11</v>
      </c>
      <c r="I12" t="str">
        <f>VLOOKUP(H12,Grade!$A$2:$K$2000,6,FALSE)</f>
        <v>6°. Primaria</v>
      </c>
      <c r="J12" t="str">
        <f>VLOOKUP(H12,Grade!$A$2:$K$2000,8,FALSE)</f>
        <v>Primaria</v>
      </c>
      <c r="K12" t="str">
        <f>VLOOKUP(H12,Grade!$A$2:$K$2000,10,FALSE)</f>
        <v>Tercero</v>
      </c>
      <c r="L12" t="str">
        <f>VLOOKUP(H12,Grade!$A$2:$K$2000,11,FALSE)</f>
        <v>Escolar</v>
      </c>
      <c r="M12" t="str">
        <f t="shared" si="0"/>
        <v>insert into grade_degree (created_at,created_by,company_id,is_active,degree_id,grade_id) values(getdate(),1,1,0,1,11);</v>
      </c>
    </row>
    <row r="13" spans="1:13" x14ac:dyDescent="0.25">
      <c r="A13">
        <f t="shared" si="1"/>
        <v>12</v>
      </c>
      <c r="B13" t="s">
        <v>394</v>
      </c>
      <c r="C13">
        <v>1</v>
      </c>
      <c r="D13">
        <v>1</v>
      </c>
      <c r="E13">
        <v>1</v>
      </c>
      <c r="F13">
        <v>1</v>
      </c>
      <c r="G13" t="str">
        <f>VLOOKUP(F13,Degree!$A$2:$G$2000,6,FALSE)</f>
        <v>Formación</v>
      </c>
      <c r="H13">
        <f t="shared" si="2"/>
        <v>12</v>
      </c>
      <c r="I13" t="str">
        <f>VLOOKUP(H13,Grade!$A$2:$K$2000,6,FALSE)</f>
        <v>1°. Básico</v>
      </c>
      <c r="J13" t="str">
        <f>VLOOKUP(H13,Grade!$A$2:$K$2000,8,FALSE)</f>
        <v>Básico</v>
      </c>
      <c r="K13" t="str">
        <f>VLOOKUP(H13,Grade!$A$2:$K$2000,10,FALSE)</f>
        <v>Cuarto</v>
      </c>
      <c r="L13" t="str">
        <f>VLOOKUP(H13,Grade!$A$2:$K$2000,11,FALSE)</f>
        <v>Escolar</v>
      </c>
      <c r="M13" t="str">
        <f t="shared" si="0"/>
        <v>insert into grade_degree (created_at,created_by,company_id,is_active,degree_id,grade_id) values(getdate(),1,1,1,1,12);</v>
      </c>
    </row>
    <row r="14" spans="1:13" x14ac:dyDescent="0.25">
      <c r="A14">
        <f t="shared" si="1"/>
        <v>13</v>
      </c>
      <c r="B14" t="s">
        <v>394</v>
      </c>
      <c r="C14">
        <v>1</v>
      </c>
      <c r="D14">
        <v>1</v>
      </c>
      <c r="E14">
        <v>1</v>
      </c>
      <c r="F14">
        <v>1</v>
      </c>
      <c r="G14" t="str">
        <f>VLOOKUP(F14,Degree!$A$2:$G$2000,6,FALSE)</f>
        <v>Formación</v>
      </c>
      <c r="H14">
        <f t="shared" si="2"/>
        <v>13</v>
      </c>
      <c r="I14" t="str">
        <f>VLOOKUP(H14,Grade!$A$2:$K$2000,6,FALSE)</f>
        <v>2°. Básico</v>
      </c>
      <c r="J14" t="str">
        <f>VLOOKUP(H14,Grade!$A$2:$K$2000,8,FALSE)</f>
        <v>Básico</v>
      </c>
      <c r="K14" t="str">
        <f>VLOOKUP(H14,Grade!$A$2:$K$2000,10,FALSE)</f>
        <v>Cuarto</v>
      </c>
      <c r="L14" t="str">
        <f>VLOOKUP(H14,Grade!$A$2:$K$2000,11,FALSE)</f>
        <v>Escolar</v>
      </c>
      <c r="M14" t="str">
        <f t="shared" si="0"/>
        <v>insert into grade_degree (created_at,created_by,company_id,is_active,degree_id,grade_id) values(getdate(),1,1,1,1,13);</v>
      </c>
    </row>
    <row r="15" spans="1:13" x14ac:dyDescent="0.25">
      <c r="A15">
        <f t="shared" si="1"/>
        <v>14</v>
      </c>
      <c r="B15" t="s">
        <v>394</v>
      </c>
      <c r="C15">
        <v>1</v>
      </c>
      <c r="D15">
        <v>1</v>
      </c>
      <c r="E15">
        <v>1</v>
      </c>
      <c r="F15">
        <v>1</v>
      </c>
      <c r="G15" t="str">
        <f>VLOOKUP(F15,Degree!$A$2:$G$2000,6,FALSE)</f>
        <v>Formación</v>
      </c>
      <c r="H15">
        <f t="shared" si="2"/>
        <v>14</v>
      </c>
      <c r="I15" t="str">
        <f>VLOOKUP(H15,Grade!$A$2:$K$2000,6,FALSE)</f>
        <v>3°. Básico</v>
      </c>
      <c r="J15" t="str">
        <f>VLOOKUP(H15,Grade!$A$2:$K$2000,8,FALSE)</f>
        <v>Básico</v>
      </c>
      <c r="K15" t="str">
        <f>VLOOKUP(H15,Grade!$A$2:$K$2000,10,FALSE)</f>
        <v>Cuarto</v>
      </c>
      <c r="L15" t="str">
        <f>VLOOKUP(H15,Grade!$A$2:$K$2000,11,FALSE)</f>
        <v>Escolar</v>
      </c>
      <c r="M15" t="str">
        <f t="shared" si="0"/>
        <v>insert into grade_degree (created_at,created_by,company_id,is_active,degree_id,grade_id) values(getdate(),1,1,1,1,14);</v>
      </c>
    </row>
    <row r="16" spans="1:13" x14ac:dyDescent="0.25">
      <c r="A16">
        <f t="shared" si="1"/>
        <v>15</v>
      </c>
      <c r="B16" t="s">
        <v>394</v>
      </c>
      <c r="C16">
        <v>1</v>
      </c>
      <c r="D16">
        <v>1</v>
      </c>
      <c r="E16">
        <v>0</v>
      </c>
      <c r="F16">
        <v>1</v>
      </c>
      <c r="G16" t="str">
        <f>VLOOKUP(F16,Degree!$A$2:$G$2000,6,FALSE)</f>
        <v>Formación</v>
      </c>
      <c r="H16">
        <f t="shared" si="2"/>
        <v>15</v>
      </c>
      <c r="I16" t="str">
        <f>VLOOKUP(H16,Grade!$A$2:$K$2000,6,FALSE)</f>
        <v>4°. Diversificado</v>
      </c>
      <c r="J16" t="str">
        <f>VLOOKUP(H16,Grade!$A$2:$K$2000,8,FALSE)</f>
        <v>Diversificado</v>
      </c>
      <c r="K16" t="str">
        <f>VLOOKUP(H16,Grade!$A$2:$K$2000,10,FALSE)</f>
        <v>Cuarto</v>
      </c>
      <c r="L16" t="str">
        <f>VLOOKUP(H16,Grade!$A$2:$K$2000,11,FALSE)</f>
        <v>Escolar</v>
      </c>
      <c r="M16" t="str">
        <f t="shared" si="0"/>
        <v>insert into grade_degree (created_at,created_by,company_id,is_active,degree_id,grade_id) values(getdate(),1,1,0,1,15);</v>
      </c>
    </row>
    <row r="17" spans="1:13" x14ac:dyDescent="0.25">
      <c r="A17">
        <f t="shared" si="1"/>
        <v>16</v>
      </c>
      <c r="B17" t="s">
        <v>394</v>
      </c>
      <c r="C17">
        <v>1</v>
      </c>
      <c r="D17">
        <v>1</v>
      </c>
      <c r="E17">
        <v>0</v>
      </c>
      <c r="F17">
        <v>1</v>
      </c>
      <c r="G17" t="str">
        <f>VLOOKUP(F17,Degree!$A$2:$G$2000,6,FALSE)</f>
        <v>Formación</v>
      </c>
      <c r="H17">
        <f t="shared" si="2"/>
        <v>16</v>
      </c>
      <c r="I17" t="str">
        <f>VLOOKUP(H17,Grade!$A$2:$K$2000,6,FALSE)</f>
        <v>5°. Diversificado</v>
      </c>
      <c r="J17" t="str">
        <f>VLOOKUP(H17,Grade!$A$2:$K$2000,8,FALSE)</f>
        <v>Diversificado</v>
      </c>
      <c r="K17" t="str">
        <f>VLOOKUP(H17,Grade!$A$2:$K$2000,10,FALSE)</f>
        <v>Cuarto</v>
      </c>
      <c r="L17" t="str">
        <f>VLOOKUP(H17,Grade!$A$2:$K$2000,11,FALSE)</f>
        <v>Escolar</v>
      </c>
      <c r="M17" t="str">
        <f t="shared" si="0"/>
        <v>insert into grade_degree (created_at,created_by,company_id,is_active,degree_id,grade_id) values(getdate(),1,1,0,1,16);</v>
      </c>
    </row>
    <row r="18" spans="1:13" x14ac:dyDescent="0.25">
      <c r="A18">
        <f t="shared" si="1"/>
        <v>17</v>
      </c>
      <c r="B18" t="s">
        <v>394</v>
      </c>
      <c r="C18">
        <v>1</v>
      </c>
      <c r="D18">
        <v>1</v>
      </c>
      <c r="E18">
        <v>0</v>
      </c>
      <c r="F18">
        <v>1</v>
      </c>
      <c r="G18" t="str">
        <f>VLOOKUP(F18,Degree!$A$2:$G$2000,6,FALSE)</f>
        <v>Formación</v>
      </c>
      <c r="H18">
        <f t="shared" si="2"/>
        <v>17</v>
      </c>
      <c r="I18" t="str">
        <f>VLOOKUP(H18,Grade!$A$2:$K$2000,6,FALSE)</f>
        <v>6°. Diversificado</v>
      </c>
      <c r="J18" t="str">
        <f>VLOOKUP(H18,Grade!$A$2:$K$2000,8,FALSE)</f>
        <v>Diversificado</v>
      </c>
      <c r="K18" t="str">
        <f>VLOOKUP(H18,Grade!$A$2:$K$2000,10,FALSE)</f>
        <v>Cuarto</v>
      </c>
      <c r="L18" t="str">
        <f>VLOOKUP(H18,Grade!$A$2:$K$2000,11,FALSE)</f>
        <v>Escolar</v>
      </c>
      <c r="M18" t="str">
        <f t="shared" si="0"/>
        <v>insert into grade_degree (created_at,created_by,company_id,is_active,degree_id,grade_id) values(getdate(),1,1,0,1,17);</v>
      </c>
    </row>
    <row r="19" spans="1:13" x14ac:dyDescent="0.25">
      <c r="A19">
        <f t="shared" si="1"/>
        <v>18</v>
      </c>
      <c r="B19" t="s">
        <v>394</v>
      </c>
      <c r="C19">
        <v>1</v>
      </c>
      <c r="D19">
        <v>1</v>
      </c>
      <c r="E19">
        <v>0</v>
      </c>
      <c r="F19">
        <v>1</v>
      </c>
      <c r="G19" t="str">
        <f>VLOOKUP(F19,Degree!$A$2:$G$2000,6,FALSE)</f>
        <v>Formación</v>
      </c>
      <c r="H19">
        <f t="shared" si="2"/>
        <v>18</v>
      </c>
      <c r="I19" t="str">
        <f>VLOOKUP(H19,Grade!$A$2:$K$2000,6,FALSE)</f>
        <v>7°. Diversificado</v>
      </c>
      <c r="J19" t="str">
        <f>VLOOKUP(H19,Grade!$A$2:$K$2000,8,FALSE)</f>
        <v>Diversificado</v>
      </c>
      <c r="K19" t="str">
        <f>VLOOKUP(H19,Grade!$A$2:$K$2000,10,FALSE)</f>
        <v>Cuarto</v>
      </c>
      <c r="L19" t="str">
        <f>VLOOKUP(H19,Grade!$A$2:$K$2000,11,FALSE)</f>
        <v>Escolar</v>
      </c>
      <c r="M19" t="str">
        <f t="shared" si="0"/>
        <v>insert into grade_degree (created_at,created_by,company_id,is_active,degree_id,grade_id) values(getdate(),1,1,0,1,18);</v>
      </c>
    </row>
    <row r="20" spans="1:13" x14ac:dyDescent="0.25">
      <c r="A20">
        <f t="shared" si="1"/>
        <v>19</v>
      </c>
      <c r="B20" t="s">
        <v>394</v>
      </c>
      <c r="C20">
        <v>1</v>
      </c>
      <c r="D20">
        <v>1</v>
      </c>
      <c r="E20">
        <v>0</v>
      </c>
      <c r="F20">
        <f t="shared" ref="F20" si="3">+F19+1</f>
        <v>2</v>
      </c>
      <c r="G20" t="str">
        <f>VLOOKUP(F20,Degree!$A$2:$G$2000,6,FALSE)</f>
        <v>Ingenieria en sistemas</v>
      </c>
      <c r="H20">
        <f t="shared" si="2"/>
        <v>19</v>
      </c>
      <c r="I20" t="str">
        <f>VLOOKUP(H20,Grade!$A$2:$K$2000,6,FALSE)</f>
        <v>1°. Semestre</v>
      </c>
      <c r="J20" t="str">
        <f>VLOOKUP(H20,Grade!$A$2:$K$2000,8,FALSE)</f>
        <v>Facultad</v>
      </c>
      <c r="K20" t="str">
        <f>VLOOKUP(H20,Grade!$A$2:$K$2000,10,FALSE)</f>
        <v>Quinto</v>
      </c>
      <c r="L20" t="str">
        <f>VLOOKUP(H20,Grade!$A$2:$K$2000,11,FALSE)</f>
        <v>Universitario</v>
      </c>
      <c r="M20" t="str">
        <f t="shared" si="0"/>
        <v>insert into grade_degree (created_at,created_by,company_id,is_active,degree_id,grade_id) values(getdate(),1,1,0,2,19);</v>
      </c>
    </row>
    <row r="21" spans="1:13" x14ac:dyDescent="0.25">
      <c r="A21">
        <f t="shared" si="1"/>
        <v>20</v>
      </c>
      <c r="B21" t="s">
        <v>394</v>
      </c>
      <c r="C21">
        <v>1</v>
      </c>
      <c r="D21">
        <v>1</v>
      </c>
      <c r="E21">
        <v>0</v>
      </c>
      <c r="F21">
        <v>2</v>
      </c>
      <c r="G21" t="str">
        <f>VLOOKUP(F21,Degree!$A$2:$G$2000,6,FALSE)</f>
        <v>Ingenieria en sistemas</v>
      </c>
      <c r="H21">
        <f t="shared" si="2"/>
        <v>20</v>
      </c>
      <c r="I21" t="str">
        <f>VLOOKUP(H21,Grade!$A$2:$K$2000,6,FALSE)</f>
        <v>2°. Semestre</v>
      </c>
      <c r="J21" t="str">
        <f>VLOOKUP(H21,Grade!$A$2:$K$2000,8,FALSE)</f>
        <v>Facultad</v>
      </c>
      <c r="K21" t="str">
        <f>VLOOKUP(H21,Grade!$A$2:$K$2000,10,FALSE)</f>
        <v>Quinto</v>
      </c>
      <c r="L21" t="str">
        <f>VLOOKUP(H21,Grade!$A$2:$K$2000,11,FALSE)</f>
        <v>Universitario</v>
      </c>
      <c r="M21" t="str">
        <f t="shared" si="0"/>
        <v>insert into grade_degree (created_at,created_by,company_id,is_active,degree_id,grade_id) values(getdate(),1,1,0,2,20);</v>
      </c>
    </row>
    <row r="22" spans="1:13" x14ac:dyDescent="0.25">
      <c r="A22">
        <f t="shared" si="1"/>
        <v>21</v>
      </c>
      <c r="B22" t="s">
        <v>394</v>
      </c>
      <c r="C22">
        <v>1</v>
      </c>
      <c r="D22">
        <v>1</v>
      </c>
      <c r="E22">
        <v>0</v>
      </c>
      <c r="F22">
        <v>2</v>
      </c>
      <c r="G22" t="str">
        <f>VLOOKUP(F22,Degree!$A$2:$G$2000,6,FALSE)</f>
        <v>Ingenieria en sistemas</v>
      </c>
      <c r="H22">
        <f t="shared" si="2"/>
        <v>21</v>
      </c>
      <c r="I22" t="str">
        <f>VLOOKUP(H22,Grade!$A$2:$K$2000,6,FALSE)</f>
        <v>3°. Semestre</v>
      </c>
      <c r="J22" t="str">
        <f>VLOOKUP(H22,Grade!$A$2:$K$2000,8,FALSE)</f>
        <v>Facultad</v>
      </c>
      <c r="K22" t="str">
        <f>VLOOKUP(H22,Grade!$A$2:$K$2000,10,FALSE)</f>
        <v>Quinto</v>
      </c>
      <c r="L22" t="str">
        <f>VLOOKUP(H22,Grade!$A$2:$K$2000,11,FALSE)</f>
        <v>Universitario</v>
      </c>
      <c r="M22" t="str">
        <f t="shared" si="0"/>
        <v>insert into grade_degree (created_at,created_by,company_id,is_active,degree_id,grade_id) values(getdate(),1,1,0,2,21);</v>
      </c>
    </row>
    <row r="23" spans="1:13" x14ac:dyDescent="0.25">
      <c r="A23">
        <f t="shared" si="1"/>
        <v>22</v>
      </c>
      <c r="B23" t="s">
        <v>394</v>
      </c>
      <c r="C23">
        <v>1</v>
      </c>
      <c r="D23">
        <v>1</v>
      </c>
      <c r="E23">
        <v>0</v>
      </c>
      <c r="F23">
        <v>2</v>
      </c>
      <c r="G23" t="str">
        <f>VLOOKUP(F23,Degree!$A$2:$G$2000,6,FALSE)</f>
        <v>Ingenieria en sistemas</v>
      </c>
      <c r="H23">
        <f t="shared" si="2"/>
        <v>22</v>
      </c>
      <c r="I23" t="str">
        <f>VLOOKUP(H23,Grade!$A$2:$K$2000,6,FALSE)</f>
        <v>4°. Semestre</v>
      </c>
      <c r="J23" t="str">
        <f>VLOOKUP(H23,Grade!$A$2:$K$2000,8,FALSE)</f>
        <v>Facultad</v>
      </c>
      <c r="K23" t="str">
        <f>VLOOKUP(H23,Grade!$A$2:$K$2000,10,FALSE)</f>
        <v>Quinto</v>
      </c>
      <c r="L23" t="str">
        <f>VLOOKUP(H23,Grade!$A$2:$K$2000,11,FALSE)</f>
        <v>Universitario</v>
      </c>
      <c r="M23" t="str">
        <f t="shared" si="0"/>
        <v>insert into grade_degree (created_at,created_by,company_id,is_active,degree_id,grade_id) values(getdate(),1,1,0,2,22);</v>
      </c>
    </row>
    <row r="24" spans="1:13" x14ac:dyDescent="0.25">
      <c r="A24">
        <f t="shared" si="1"/>
        <v>23</v>
      </c>
      <c r="B24" t="s">
        <v>394</v>
      </c>
      <c r="C24">
        <v>1</v>
      </c>
      <c r="D24">
        <v>1</v>
      </c>
      <c r="E24" s="25">
        <v>1</v>
      </c>
      <c r="F24">
        <v>2</v>
      </c>
      <c r="G24" t="str">
        <f>VLOOKUP(F24,Degree!$A$2:$G$2000,6,FALSE)</f>
        <v>Ingenieria en sistemas</v>
      </c>
      <c r="H24">
        <f t="shared" si="2"/>
        <v>23</v>
      </c>
      <c r="I24" t="str">
        <f>VLOOKUP(H24,Grade!$A$2:$K$2000,6,FALSE)</f>
        <v>5°. Semestre</v>
      </c>
      <c r="J24" t="str">
        <f>VLOOKUP(H24,Grade!$A$2:$K$2000,8,FALSE)</f>
        <v>Facultad</v>
      </c>
      <c r="K24" t="str">
        <f>VLOOKUP(H24,Grade!$A$2:$K$2000,10,FALSE)</f>
        <v>Quinto</v>
      </c>
      <c r="L24" t="str">
        <f>VLOOKUP(H24,Grade!$A$2:$K$2000,11,FALSE)</f>
        <v>Universitario</v>
      </c>
      <c r="M24" t="str">
        <f t="shared" si="0"/>
        <v>insert into grade_degree (created_at,created_by,company_id,is_active,degree_id,grade_id) values(getdate(),1,1,1,2,23);</v>
      </c>
    </row>
    <row r="25" spans="1:13" x14ac:dyDescent="0.25">
      <c r="A25">
        <f t="shared" si="1"/>
        <v>24</v>
      </c>
      <c r="B25" t="s">
        <v>394</v>
      </c>
      <c r="C25">
        <v>1</v>
      </c>
      <c r="D25">
        <v>1</v>
      </c>
      <c r="E25">
        <v>0</v>
      </c>
      <c r="F25">
        <v>2</v>
      </c>
      <c r="G25" t="str">
        <f>VLOOKUP(F25,Degree!$A$2:$G$2000,6,FALSE)</f>
        <v>Ingenieria en sistemas</v>
      </c>
      <c r="H25">
        <f t="shared" si="2"/>
        <v>24</v>
      </c>
      <c r="I25" t="str">
        <f>VLOOKUP(H25,Grade!$A$2:$K$2000,6,FALSE)</f>
        <v>6°. Semestre</v>
      </c>
      <c r="J25" t="str">
        <f>VLOOKUP(H25,Grade!$A$2:$K$2000,8,FALSE)</f>
        <v>Facultad</v>
      </c>
      <c r="K25" t="str">
        <f>VLOOKUP(H25,Grade!$A$2:$K$2000,10,FALSE)</f>
        <v>Quinto</v>
      </c>
      <c r="L25" t="str">
        <f>VLOOKUP(H25,Grade!$A$2:$K$2000,11,FALSE)</f>
        <v>Universitario</v>
      </c>
      <c r="M25" t="str">
        <f t="shared" si="0"/>
        <v>insert into grade_degree (created_at,created_by,company_id,is_active,degree_id,grade_id) values(getdate(),1,1,0,2,24);</v>
      </c>
    </row>
    <row r="26" spans="1:13" x14ac:dyDescent="0.25">
      <c r="A26">
        <f t="shared" si="1"/>
        <v>25</v>
      </c>
      <c r="B26" t="s">
        <v>394</v>
      </c>
      <c r="C26">
        <v>1</v>
      </c>
      <c r="D26">
        <v>1</v>
      </c>
      <c r="E26" s="25">
        <v>1</v>
      </c>
      <c r="F26">
        <v>2</v>
      </c>
      <c r="G26" t="str">
        <f>VLOOKUP(F26,Degree!$A$2:$G$2000,6,FALSE)</f>
        <v>Ingenieria en sistemas</v>
      </c>
      <c r="H26">
        <f t="shared" si="2"/>
        <v>25</v>
      </c>
      <c r="I26" t="str">
        <f>VLOOKUP(H26,Grade!$A$2:$K$2000,6,FALSE)</f>
        <v>7°. Semestre</v>
      </c>
      <c r="J26" t="str">
        <f>VLOOKUP(H26,Grade!$A$2:$K$2000,8,FALSE)</f>
        <v>Facultad</v>
      </c>
      <c r="K26" t="str">
        <f>VLOOKUP(H26,Grade!$A$2:$K$2000,10,FALSE)</f>
        <v>Quinto</v>
      </c>
      <c r="L26" t="str">
        <f>VLOOKUP(H26,Grade!$A$2:$K$2000,11,FALSE)</f>
        <v>Universitario</v>
      </c>
      <c r="M26" t="str">
        <f t="shared" si="0"/>
        <v>insert into grade_degree (created_at,created_by,company_id,is_active,degree_id,grade_id) values(getdate(),1,1,1,2,25);</v>
      </c>
    </row>
    <row r="27" spans="1:13" x14ac:dyDescent="0.25">
      <c r="A27">
        <f t="shared" si="1"/>
        <v>26</v>
      </c>
      <c r="B27" t="s">
        <v>394</v>
      </c>
      <c r="C27">
        <v>1</v>
      </c>
      <c r="D27">
        <v>1</v>
      </c>
      <c r="E27">
        <v>0</v>
      </c>
      <c r="F27">
        <v>2</v>
      </c>
      <c r="G27" t="str">
        <f>VLOOKUP(F27,Degree!$A$2:$G$2000,6,FALSE)</f>
        <v>Ingenieria en sistemas</v>
      </c>
      <c r="H27">
        <f t="shared" si="2"/>
        <v>26</v>
      </c>
      <c r="I27" t="str">
        <f>VLOOKUP(H27,Grade!$A$2:$K$2000,6,FALSE)</f>
        <v>8°. Semestre</v>
      </c>
      <c r="J27" t="str">
        <f>VLOOKUP(H27,Grade!$A$2:$K$2000,8,FALSE)</f>
        <v>Facultad</v>
      </c>
      <c r="K27" t="str">
        <f>VLOOKUP(H27,Grade!$A$2:$K$2000,10,FALSE)</f>
        <v>Quinto</v>
      </c>
      <c r="L27" t="str">
        <f>VLOOKUP(H27,Grade!$A$2:$K$2000,11,FALSE)</f>
        <v>Universitario</v>
      </c>
      <c r="M27" t="str">
        <f t="shared" si="0"/>
        <v>insert into grade_degree (created_at,created_by,company_id,is_active,degree_id,grade_id) values(getdate(),1,1,0,2,26);</v>
      </c>
    </row>
    <row r="28" spans="1:13" x14ac:dyDescent="0.25">
      <c r="A28">
        <f t="shared" si="1"/>
        <v>27</v>
      </c>
      <c r="B28" t="s">
        <v>394</v>
      </c>
      <c r="C28">
        <v>1</v>
      </c>
      <c r="D28">
        <v>1</v>
      </c>
      <c r="E28" s="25">
        <v>1</v>
      </c>
      <c r="F28">
        <v>2</v>
      </c>
      <c r="G28" t="str">
        <f>VLOOKUP(F28,Degree!$A$2:$G$2000,6,FALSE)</f>
        <v>Ingenieria en sistemas</v>
      </c>
      <c r="H28">
        <f t="shared" si="2"/>
        <v>27</v>
      </c>
      <c r="I28" t="str">
        <f>VLOOKUP(H28,Grade!$A$2:$K$2000,6,FALSE)</f>
        <v>9°. Semestre</v>
      </c>
      <c r="J28" t="str">
        <f>VLOOKUP(H28,Grade!$A$2:$K$2000,8,FALSE)</f>
        <v>Facultad</v>
      </c>
      <c r="K28" t="str">
        <f>VLOOKUP(H28,Grade!$A$2:$K$2000,10,FALSE)</f>
        <v>Quinto</v>
      </c>
      <c r="L28" t="str">
        <f>VLOOKUP(H28,Grade!$A$2:$K$2000,11,FALSE)</f>
        <v>Universitario</v>
      </c>
      <c r="M28" t="str">
        <f t="shared" si="0"/>
        <v>insert into grade_degree (created_at,created_by,company_id,is_active,degree_id,grade_id) values(getdate(),1,1,1,2,27);</v>
      </c>
    </row>
    <row r="29" spans="1:13" x14ac:dyDescent="0.25">
      <c r="A29">
        <f t="shared" si="1"/>
        <v>28</v>
      </c>
      <c r="B29" t="s">
        <v>394</v>
      </c>
      <c r="C29">
        <v>1</v>
      </c>
      <c r="D29">
        <v>1</v>
      </c>
      <c r="E29">
        <v>0</v>
      </c>
      <c r="F29">
        <v>2</v>
      </c>
      <c r="G29" t="str">
        <f>VLOOKUP(F29,Degree!$A$2:$G$2000,6,FALSE)</f>
        <v>Ingenieria en sistemas</v>
      </c>
      <c r="H29">
        <f t="shared" si="2"/>
        <v>28</v>
      </c>
      <c r="I29" t="str">
        <f>VLOOKUP(H29,Grade!$A$2:$K$2000,6,FALSE)</f>
        <v>10°. Semestre</v>
      </c>
      <c r="J29" t="str">
        <f>VLOOKUP(H29,Grade!$A$2:$K$2000,8,FALSE)</f>
        <v>Facultad</v>
      </c>
      <c r="K29" t="str">
        <f>VLOOKUP(H29,Grade!$A$2:$K$2000,10,FALSE)</f>
        <v>Quinto</v>
      </c>
      <c r="L29" t="str">
        <f>VLOOKUP(H29,Grade!$A$2:$K$2000,11,FALSE)</f>
        <v>Universitario</v>
      </c>
      <c r="M29" t="str">
        <f t="shared" si="0"/>
        <v>insert into grade_degree (created_at,created_by,company_id,is_active,degree_id,grade_id) values(getdate(),1,1,0,2,28);</v>
      </c>
    </row>
    <row r="30" spans="1:13" x14ac:dyDescent="0.25">
      <c r="A30">
        <f t="shared" si="1"/>
        <v>29</v>
      </c>
      <c r="B30" t="s">
        <v>394</v>
      </c>
      <c r="C30">
        <v>1</v>
      </c>
      <c r="D30">
        <v>1</v>
      </c>
      <c r="E30">
        <v>0</v>
      </c>
      <c r="F30">
        <v>2</v>
      </c>
      <c r="G30" t="str">
        <f>VLOOKUP(F30,Degree!$A$2:$G$2000,6,FALSE)</f>
        <v>Ingenieria en sistemas</v>
      </c>
      <c r="H30">
        <f t="shared" si="2"/>
        <v>29</v>
      </c>
      <c r="I30" t="str">
        <f>VLOOKUP(H30,Grade!$A$2:$K$2000,6,FALSE)</f>
        <v>11°. Semestre</v>
      </c>
      <c r="J30" t="str">
        <f>VLOOKUP(H30,Grade!$A$2:$K$2000,8,FALSE)</f>
        <v>Facultad</v>
      </c>
      <c r="K30" t="str">
        <f>VLOOKUP(H30,Grade!$A$2:$K$2000,10,FALSE)</f>
        <v>Quinto</v>
      </c>
      <c r="L30" t="str">
        <f>VLOOKUP(H30,Grade!$A$2:$K$2000,11,FALSE)</f>
        <v>Universitario</v>
      </c>
      <c r="M30" t="str">
        <f t="shared" si="0"/>
        <v>insert into grade_degree (created_at,created_by,company_id,is_active,degree_id,grade_id) values(getdate(),1,1,0,2,29);</v>
      </c>
    </row>
    <row r="31" spans="1:13" x14ac:dyDescent="0.25">
      <c r="A31">
        <f t="shared" si="1"/>
        <v>30</v>
      </c>
      <c r="B31" t="s">
        <v>394</v>
      </c>
      <c r="C31">
        <v>1</v>
      </c>
      <c r="D31">
        <v>1</v>
      </c>
      <c r="E31">
        <v>0</v>
      </c>
      <c r="F31">
        <v>2</v>
      </c>
      <c r="G31" t="str">
        <f>VLOOKUP(F31,Degree!$A$2:$G$2000,6,FALSE)</f>
        <v>Ingenieria en sistemas</v>
      </c>
      <c r="H31">
        <f t="shared" si="2"/>
        <v>30</v>
      </c>
      <c r="I31" t="str">
        <f>VLOOKUP(H31,Grade!$A$2:$K$2000,6,FALSE)</f>
        <v>12°. Semestre</v>
      </c>
      <c r="J31" t="str">
        <f>VLOOKUP(H31,Grade!$A$2:$K$2000,8,FALSE)</f>
        <v>Facultad</v>
      </c>
      <c r="K31" t="str">
        <f>VLOOKUP(H31,Grade!$A$2:$K$2000,10,FALSE)</f>
        <v>Quinto</v>
      </c>
      <c r="L31" t="str">
        <f>VLOOKUP(H31,Grade!$A$2:$K$2000,11,FALSE)</f>
        <v>Universitario</v>
      </c>
      <c r="M31" t="str">
        <f t="shared" si="0"/>
        <v>insert into grade_degree (created_at,created_by,company_id,is_active,degree_id,grade_id) values(getdate(),1,1,0,2,30);</v>
      </c>
    </row>
    <row r="32" spans="1:13" x14ac:dyDescent="0.25">
      <c r="A32">
        <f t="shared" si="1"/>
        <v>31</v>
      </c>
      <c r="B32" t="s">
        <v>394</v>
      </c>
      <c r="C32">
        <v>1</v>
      </c>
      <c r="D32">
        <v>1</v>
      </c>
      <c r="E32">
        <v>0</v>
      </c>
      <c r="F32">
        <v>2</v>
      </c>
      <c r="G32" t="str">
        <f>VLOOKUP(F32,Degree!$A$2:$G$2000,6,FALSE)</f>
        <v>Ingenieria en sistemas</v>
      </c>
      <c r="H32">
        <f t="shared" si="2"/>
        <v>31</v>
      </c>
      <c r="I32" t="str">
        <f>VLOOKUP(H32,Grade!$A$2:$K$2000,6,FALSE)</f>
        <v>13°. Semestre</v>
      </c>
      <c r="J32" t="str">
        <f>VLOOKUP(H32,Grade!$A$2:$K$2000,8,FALSE)</f>
        <v>Facultad</v>
      </c>
      <c r="K32" t="str">
        <f>VLOOKUP(H32,Grade!$A$2:$K$2000,10,FALSE)</f>
        <v>Quinto</v>
      </c>
      <c r="L32" t="str">
        <f>VLOOKUP(H32,Grade!$A$2:$K$2000,11,FALSE)</f>
        <v>Universitario</v>
      </c>
      <c r="M32" t="str">
        <f t="shared" si="0"/>
        <v>insert into grade_degree (created_at,created_by,company_id,is_active,degree_id,grade_id) values(getdate(),1,1,0,2,31);</v>
      </c>
    </row>
    <row r="33" spans="1:13" x14ac:dyDescent="0.25">
      <c r="A33">
        <f t="shared" si="1"/>
        <v>32</v>
      </c>
      <c r="B33" t="s">
        <v>394</v>
      </c>
      <c r="C33">
        <v>1</v>
      </c>
      <c r="D33">
        <v>1</v>
      </c>
      <c r="E33">
        <v>0</v>
      </c>
      <c r="F33">
        <v>2</v>
      </c>
      <c r="G33" t="str">
        <f>VLOOKUP(F33,Degree!$A$2:$G$2000,6,FALSE)</f>
        <v>Ingenieria en sistemas</v>
      </c>
      <c r="H33">
        <f t="shared" si="2"/>
        <v>32</v>
      </c>
      <c r="I33" t="str">
        <f>VLOOKUP(H33,Grade!$A$2:$K$2000,6,FALSE)</f>
        <v>14°. Semestre</v>
      </c>
      <c r="J33" t="str">
        <f>VLOOKUP(H33,Grade!$A$2:$K$2000,8,FALSE)</f>
        <v>Facultad</v>
      </c>
      <c r="K33" t="str">
        <f>VLOOKUP(H33,Grade!$A$2:$K$2000,10,FALSE)</f>
        <v>Quinto</v>
      </c>
      <c r="L33" t="str">
        <f>VLOOKUP(H33,Grade!$A$2:$K$2000,11,FALSE)</f>
        <v>Universitario</v>
      </c>
      <c r="M33" t="str">
        <f t="shared" si="0"/>
        <v>insert into grade_degree (created_at,created_by,company_id,is_active,degree_id,grade_id) values(getdate(),1,1,0,2,32);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"/>
  <sheetViews>
    <sheetView workbookViewId="0">
      <selection activeCell="A7" sqref="A7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36.85546875" customWidth="1"/>
    <col min="7" max="7" width="16.140625" bestFit="1" customWidth="1"/>
    <col min="8" max="8" width="17.28515625" customWidth="1"/>
    <col min="9" max="9" width="8.7109375" bestFit="1" customWidth="1"/>
    <col min="10" max="10" width="21.85546875" customWidth="1"/>
    <col min="11" max="11" width="20.85546875" bestFit="1" customWidth="1"/>
  </cols>
  <sheetData>
    <row r="1" spans="1:12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385</v>
      </c>
      <c r="H1" s="30" t="s">
        <v>429</v>
      </c>
      <c r="I1" s="30" t="s">
        <v>512</v>
      </c>
      <c r="J1" s="30" t="s">
        <v>55</v>
      </c>
      <c r="K1" t="s">
        <v>386</v>
      </c>
      <c r="L1" t="s">
        <v>393</v>
      </c>
    </row>
    <row r="2" spans="1:12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27</v>
      </c>
      <c r="H2" t="str">
        <f>+VLOOKUP(G2,Grade_degree!$A$2:$K$100,9,FALSE)</f>
        <v>9°. Semestre</v>
      </c>
      <c r="I2" t="str">
        <f>+VLOOKUP(G2,Grade_degree!$A$2:$K$100,11,FALSE)</f>
        <v>Quinto</v>
      </c>
      <c r="J2" t="str">
        <f>+VLOOKUP(G2,Grade_degree!$A$2:$L$1000,7,FALSE)</f>
        <v>Ingenieria en sistemas</v>
      </c>
      <c r="K2" t="s">
        <v>432</v>
      </c>
      <c r="L2" t="str">
        <f>CONCATENATE("insert into course (",$B$1,",",$C$1,",",$D$1,",",$E$1,",",$F$1,",",$G$1,",",$K$1,") values(",B2,",",C2,",",D2,",",E2,",'",F2,"',",G2,",'",K2,"');",)</f>
        <v>insert into course (created_at,created_by,company_id,is_active,name,grade_degree_id,icon) values(getdate(),1,1,1,'Inteligencia Artificial',27,'ia.png');</v>
      </c>
    </row>
    <row r="3" spans="1:12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91</v>
      </c>
      <c r="G3">
        <v>12</v>
      </c>
      <c r="H3" t="str">
        <f>+VLOOKUP(G3,Grade_degree!$A$2:$K$100,9,FALSE)</f>
        <v>1°. Básico</v>
      </c>
      <c r="I3" t="str">
        <f>+VLOOKUP(G3,Grade_degree!$A$2:$K$100,11,FALSE)</f>
        <v>Cuarto</v>
      </c>
      <c r="J3" t="str">
        <f>+VLOOKUP(G3,Grade_degree!$A$2:$L$1000,7,FALSE)</f>
        <v>Formación</v>
      </c>
      <c r="K3" t="s">
        <v>536</v>
      </c>
      <c r="L3" t="str">
        <f t="shared" ref="L3:L7" si="0">CONCATENATE("insert into course (",$B$1,",",$C$1,",",$D$1,",",$E$1,",",$F$1,",",$G$1,",",$K$1,") values(",B3,",",C3,",",D3,",",E3,",'",F3,"',",G3,",'",K3,"');",)</f>
        <v>insert into course (created_at,created_by,company_id,is_active,name,grade_degree_id,icon) values(getdate(),1,1,1,'Ciencias Naturales',12,'ciencias_naturales.jpg');</v>
      </c>
    </row>
    <row r="4" spans="1:12" x14ac:dyDescent="0.25">
      <c r="A4">
        <v>3</v>
      </c>
      <c r="B4" t="s">
        <v>394</v>
      </c>
      <c r="C4">
        <v>1</v>
      </c>
      <c r="D4">
        <v>1</v>
      </c>
      <c r="E4">
        <v>1</v>
      </c>
      <c r="F4" t="s">
        <v>553</v>
      </c>
      <c r="G4">
        <v>5</v>
      </c>
      <c r="H4" t="str">
        <f>+VLOOKUP(G4,Grade_degree!$A$2:$K$100,9,FALSE)</f>
        <v>3°. Párvulos</v>
      </c>
      <c r="I4" t="str">
        <f>+VLOOKUP(G4,Grade_degree!$A$2:$K$100,11,FALSE)</f>
        <v>Segundo</v>
      </c>
      <c r="J4" t="str">
        <f>+VLOOKUP(G4,Grade_degree!$A$2:$L$1000,7,FALSE)</f>
        <v>Formación</v>
      </c>
      <c r="K4" t="s">
        <v>554</v>
      </c>
      <c r="L4" t="str">
        <f t="shared" si="0"/>
        <v>insert into course (created_at,created_by,company_id,is_active,name,grade_degree_id,icon) values(getdate(),1,1,1,'Matemática',5,'matematica.jpg');</v>
      </c>
    </row>
    <row r="5" spans="1:12" x14ac:dyDescent="0.25">
      <c r="A5">
        <v>4</v>
      </c>
      <c r="B5" t="s">
        <v>394</v>
      </c>
      <c r="C5">
        <v>1</v>
      </c>
      <c r="D5">
        <v>1</v>
      </c>
      <c r="E5">
        <v>1</v>
      </c>
      <c r="F5" t="s">
        <v>433</v>
      </c>
      <c r="G5">
        <v>23</v>
      </c>
      <c r="H5" t="str">
        <f>+VLOOKUP(G5,Grade_degree!$A$2:$K$100,9,FALSE)</f>
        <v>5°. Semestre</v>
      </c>
      <c r="I5" t="str">
        <f>+VLOOKUP(G5,Grade_degree!$A$2:$K$100,11,FALSE)</f>
        <v>Quinto</v>
      </c>
      <c r="J5" t="str">
        <f>+VLOOKUP(G5,Grade_degree!$A$2:$L$1000,7,FALSE)</f>
        <v>Ingenieria en sistemas</v>
      </c>
      <c r="K5" t="s">
        <v>434</v>
      </c>
      <c r="L5" t="str">
        <f t="shared" si="0"/>
        <v>insert into course (created_at,created_by,company_id,is_active,name,grade_degree_id,icon) values(getdate(),1,1,1,'Programacion III',23,'programacionIII.png');</v>
      </c>
    </row>
    <row r="6" spans="1:12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435</v>
      </c>
      <c r="G6">
        <v>25</v>
      </c>
      <c r="H6" t="str">
        <f>+VLOOKUP(G6,Grade_degree!$A$2:$K$100,9,FALSE)</f>
        <v>7°. Semestre</v>
      </c>
      <c r="I6" t="str">
        <f>+VLOOKUP(G6,Grade_degree!$A$2:$K$100,11,FALSE)</f>
        <v>Quinto</v>
      </c>
      <c r="J6" t="str">
        <f>+VLOOKUP(G6,Grade_degree!$A$2:$L$1000,7,FALSE)</f>
        <v>Ingenieria en sistemas</v>
      </c>
      <c r="K6" t="s">
        <v>436</v>
      </c>
      <c r="L6" t="str">
        <f t="shared" si="0"/>
        <v>insert into course (created_at,created_by,company_id,is_active,name,grade_degree_id,icon) values(getdate(),1,1,1,'Base de datos II',25,'bdII.png');</v>
      </c>
    </row>
    <row r="7" spans="1:12" x14ac:dyDescent="0.25">
      <c r="A7" s="42">
        <v>6</v>
      </c>
      <c r="B7" t="s">
        <v>394</v>
      </c>
      <c r="C7">
        <v>1</v>
      </c>
      <c r="D7">
        <v>1</v>
      </c>
      <c r="E7">
        <v>1</v>
      </c>
      <c r="F7" t="s">
        <v>92</v>
      </c>
      <c r="G7">
        <v>13</v>
      </c>
      <c r="H7" t="str">
        <f>+VLOOKUP(G7,Grade_degree!$A$2:$K$100,9,FALSE)</f>
        <v>2°. Básico</v>
      </c>
      <c r="I7" t="str">
        <f>+VLOOKUP(G7,Grade_degree!$A$2:$K$100,11,FALSE)</f>
        <v>Cuarto</v>
      </c>
      <c r="J7" t="str">
        <f>+VLOOKUP(G7,Grade_degree!$A$2:$L$1000,7,FALSE)</f>
        <v>Formación</v>
      </c>
      <c r="K7" t="s">
        <v>631</v>
      </c>
      <c r="L7" t="str">
        <f t="shared" si="0"/>
        <v>insert into course (created_at,created_by,company_id,is_active,name,grade_degree_id,icon) values(getdate(),1,1,1,'Ciencias Sociales',13,'sociales.jpg');</v>
      </c>
    </row>
    <row r="8" spans="1:12" x14ac:dyDescent="0.25">
      <c r="A8">
        <v>7</v>
      </c>
      <c r="B8" t="s">
        <v>394</v>
      </c>
      <c r="C8">
        <v>1</v>
      </c>
      <c r="D8">
        <v>1</v>
      </c>
      <c r="E8">
        <v>1</v>
      </c>
      <c r="F8" t="s">
        <v>91</v>
      </c>
      <c r="G8">
        <v>13</v>
      </c>
      <c r="H8" t="str">
        <f>+VLOOKUP(G8,Grade_degree!$A$2:$K$100,9,FALSE)</f>
        <v>2°. Básico</v>
      </c>
      <c r="I8" t="str">
        <f>+VLOOKUP(G8,Grade_degree!$A$2:$K$100,11,FALSE)</f>
        <v>Cuarto</v>
      </c>
      <c r="J8" t="str">
        <f>+VLOOKUP(G8,Grade_degree!$A$2:$L$1000,7,FALSE)</f>
        <v>Formación</v>
      </c>
      <c r="K8" t="s">
        <v>637</v>
      </c>
      <c r="L8" t="str">
        <f t="shared" ref="L8" si="1">CONCATENATE("insert into course (",$B$1,",",$C$1,",",$D$1,",",$E$1,",",$F$1,",",$G$1,",",$K$1,") values(",B8,",",C8,",",D8,",",E8,",'",F8,"',",G8,",'",K8,"');",)</f>
        <v>insert into course (created_at,created_by,company_id,is_active,name,grade_degree_id,icon) values(getdate(),1,1,1,'Ciencias Naturales',13,'ciencias_naturales.JPG');</v>
      </c>
    </row>
    <row r="9" spans="1:12" x14ac:dyDescent="0.25">
      <c r="A9">
        <v>8</v>
      </c>
      <c r="B9" t="s">
        <v>394</v>
      </c>
      <c r="C9">
        <v>1</v>
      </c>
      <c r="D9">
        <v>1</v>
      </c>
      <c r="E9">
        <v>1</v>
      </c>
      <c r="F9" t="s">
        <v>633</v>
      </c>
      <c r="G9">
        <v>13</v>
      </c>
      <c r="H9" t="str">
        <f>+VLOOKUP(G9,Grade_degree!$A$2:$K$100,9,FALSE)</f>
        <v>2°. Básico</v>
      </c>
      <c r="I9" t="str">
        <f>+VLOOKUP(G9,Grade_degree!$A$2:$K$100,11,FALSE)</f>
        <v>Cuarto</v>
      </c>
      <c r="J9" t="str">
        <f>+VLOOKUP(G9,Grade_degree!$A$2:$L$1000,7,FALSE)</f>
        <v>Formación</v>
      </c>
      <c r="K9" t="s">
        <v>638</v>
      </c>
      <c r="L9" t="str">
        <f t="shared" ref="L9:L21" si="2">CONCATENATE("insert into course (",$B$1,",",$C$1,",",$D$1,",",$E$1,",",$F$1,",",$G$1,",",$K$1,") values(",B9,",",C9,",",D9,",",E9,",'",F9,"',",G9,",'",K9,"');",)</f>
        <v>insert into course (created_at,created_by,company_id,is_active,name,grade_degree_id,icon) values(getdate(),1,1,1,'Comunicación y Lenguaje Idioma Español',13,'espanol.JPG');</v>
      </c>
    </row>
    <row r="10" spans="1:12" x14ac:dyDescent="0.25">
      <c r="A10">
        <v>9</v>
      </c>
      <c r="B10" t="s">
        <v>394</v>
      </c>
      <c r="C10">
        <v>1</v>
      </c>
      <c r="D10">
        <v>1</v>
      </c>
      <c r="E10">
        <v>1</v>
      </c>
      <c r="F10" t="s">
        <v>632</v>
      </c>
      <c r="G10">
        <v>13</v>
      </c>
      <c r="H10" t="str">
        <f>+VLOOKUP(G10,Grade_degree!$A$2:$K$100,9,FALSE)</f>
        <v>2°. Básico</v>
      </c>
      <c r="I10" t="str">
        <f>+VLOOKUP(G10,Grade_degree!$A$2:$K$100,11,FALSE)</f>
        <v>Cuarto</v>
      </c>
      <c r="J10" t="str">
        <f>+VLOOKUP(G10,Grade_degree!$A$2:$L$1000,7,FALSE)</f>
        <v>Formación</v>
      </c>
      <c r="K10" t="s">
        <v>639</v>
      </c>
      <c r="L10" t="str">
        <f t="shared" si="2"/>
        <v>insert into course (created_at,created_by,company_id,is_active,name,grade_degree_id,icon) values(getdate(),1,1,1,'Comunicación y Lenguaje Idioma Extranjero',13,'ingles.JPG');</v>
      </c>
    </row>
    <row r="11" spans="1:12" x14ac:dyDescent="0.25">
      <c r="A11">
        <v>10</v>
      </c>
      <c r="B11" t="s">
        <v>394</v>
      </c>
      <c r="C11">
        <v>1</v>
      </c>
      <c r="D11">
        <v>1</v>
      </c>
      <c r="E11">
        <v>1</v>
      </c>
      <c r="F11" t="s">
        <v>96</v>
      </c>
      <c r="G11">
        <v>13</v>
      </c>
      <c r="H11" t="str">
        <f>+VLOOKUP(G11,Grade_degree!$A$2:$K$100,9,FALSE)</f>
        <v>2°. Básico</v>
      </c>
      <c r="I11" t="str">
        <f>+VLOOKUP(G11,Grade_degree!$A$2:$K$100,11,FALSE)</f>
        <v>Cuarto</v>
      </c>
      <c r="J11" t="str">
        <f>+VLOOKUP(G11,Grade_degree!$A$2:$L$1000,7,FALSE)</f>
        <v>Formación</v>
      </c>
      <c r="K11" t="s">
        <v>640</v>
      </c>
      <c r="L11" t="str">
        <f t="shared" si="2"/>
        <v>insert into course (created_at,created_by,company_id,is_active,name,grade_degree_id,icon) values(getdate(),1,1,1,'Educación Física',13,'fisica.JPG');</v>
      </c>
    </row>
    <row r="12" spans="1:12" x14ac:dyDescent="0.25">
      <c r="A12">
        <v>11</v>
      </c>
      <c r="B12" t="s">
        <v>394</v>
      </c>
      <c r="C12">
        <v>1</v>
      </c>
      <c r="D12">
        <v>1</v>
      </c>
      <c r="E12">
        <v>1</v>
      </c>
      <c r="F12" t="s">
        <v>553</v>
      </c>
      <c r="G12">
        <v>13</v>
      </c>
      <c r="H12" t="str">
        <f>+VLOOKUP(G12,Grade_degree!$A$2:$K$100,9,FALSE)</f>
        <v>2°. Básico</v>
      </c>
      <c r="I12" t="str">
        <f>+VLOOKUP(G12,Grade_degree!$A$2:$K$100,11,FALSE)</f>
        <v>Cuarto</v>
      </c>
      <c r="J12" t="str">
        <f>+VLOOKUP(G12,Grade_degree!$A$2:$L$1000,7,FALSE)</f>
        <v>Formación</v>
      </c>
      <c r="K12" t="s">
        <v>554</v>
      </c>
      <c r="L12" t="str">
        <f t="shared" si="2"/>
        <v>insert into course (created_at,created_by,company_id,is_active,name,grade_degree_id,icon) values(getdate(),1,1,1,'Matemática',13,'matematica.jpg');</v>
      </c>
    </row>
    <row r="13" spans="1:12" x14ac:dyDescent="0.25">
      <c r="A13">
        <v>12</v>
      </c>
      <c r="B13" t="s">
        <v>394</v>
      </c>
      <c r="C13">
        <v>1</v>
      </c>
      <c r="D13">
        <v>1</v>
      </c>
      <c r="E13">
        <v>1</v>
      </c>
      <c r="F13" t="s">
        <v>634</v>
      </c>
      <c r="G13">
        <v>13</v>
      </c>
      <c r="H13" t="str">
        <f>+VLOOKUP(G13,Grade_degree!$A$2:$K$100,9,FALSE)</f>
        <v>2°. Básico</v>
      </c>
      <c r="I13" t="str">
        <f>+VLOOKUP(G13,Grade_degree!$A$2:$K$100,11,FALSE)</f>
        <v>Cuarto</v>
      </c>
      <c r="J13" t="str">
        <f>+VLOOKUP(G13,Grade_degree!$A$2:$L$1000,7,FALSE)</f>
        <v>Formación</v>
      </c>
      <c r="K13" t="s">
        <v>641</v>
      </c>
      <c r="L13" t="str">
        <f t="shared" si="2"/>
        <v>insert into course (created_at,created_by,company_id,is_active,name,grade_degree_id,icon) values(getdate(),1,1,1,'Emprendimiento para la Productividad',13,'productividad.JPG');</v>
      </c>
    </row>
    <row r="14" spans="1:12" x14ac:dyDescent="0.25">
      <c r="A14">
        <v>13</v>
      </c>
      <c r="B14" t="s">
        <v>394</v>
      </c>
      <c r="C14">
        <v>1</v>
      </c>
      <c r="D14">
        <v>1</v>
      </c>
      <c r="E14">
        <v>1</v>
      </c>
      <c r="F14" t="s">
        <v>635</v>
      </c>
      <c r="G14">
        <v>13</v>
      </c>
      <c r="H14" t="str">
        <f>+VLOOKUP(G14,Grade_degree!$A$2:$K$100,9,FALSE)</f>
        <v>2°. Básico</v>
      </c>
      <c r="I14" t="str">
        <f>+VLOOKUP(G14,Grade_degree!$A$2:$K$100,11,FALSE)</f>
        <v>Cuarto</v>
      </c>
      <c r="J14" t="str">
        <f>+VLOOKUP(G14,Grade_degree!$A$2:$L$1000,7,FALSE)</f>
        <v>Formación</v>
      </c>
      <c r="K14" t="s">
        <v>642</v>
      </c>
      <c r="L14" t="str">
        <f t="shared" si="2"/>
        <v>insert into course (created_at,created_by,company_id,is_active,name,grade_degree_id,icon) values(getdate(),1,1,1,'Tecnologias del aprendizaje y la comunicación',13,'tecnologia.JPG');</v>
      </c>
    </row>
    <row r="15" spans="1:12" x14ac:dyDescent="0.25">
      <c r="A15">
        <v>14</v>
      </c>
      <c r="B15" t="s">
        <v>394</v>
      </c>
      <c r="C15">
        <v>1</v>
      </c>
      <c r="D15">
        <v>1</v>
      </c>
      <c r="E15">
        <v>1</v>
      </c>
      <c r="F15" t="s">
        <v>97</v>
      </c>
      <c r="G15">
        <v>13</v>
      </c>
      <c r="H15" t="str">
        <f>+VLOOKUP(G15,Grade_degree!$A$2:$K$100,9,FALSE)</f>
        <v>2°. Básico</v>
      </c>
      <c r="I15" t="str">
        <f>+VLOOKUP(G15,Grade_degree!$A$2:$K$100,11,FALSE)</f>
        <v>Cuarto</v>
      </c>
      <c r="J15" t="str">
        <f>+VLOOKUP(G15,Grade_degree!$A$2:$L$1000,7,FALSE)</f>
        <v>Formación</v>
      </c>
      <c r="K15" t="s">
        <v>643</v>
      </c>
      <c r="L15" t="str">
        <f t="shared" si="2"/>
        <v>insert into course (created_at,created_by,company_id,is_active,name,grade_degree_id,icon) values(getdate(),1,1,1,'Educación Artística',13,'arte.JPG');</v>
      </c>
    </row>
    <row r="16" spans="1:12" x14ac:dyDescent="0.25">
      <c r="A16">
        <v>15</v>
      </c>
      <c r="B16" t="s">
        <v>394</v>
      </c>
      <c r="C16">
        <v>1</v>
      </c>
      <c r="D16">
        <v>1</v>
      </c>
      <c r="E16">
        <v>1</v>
      </c>
      <c r="F16" t="s">
        <v>636</v>
      </c>
      <c r="G16">
        <v>13</v>
      </c>
      <c r="H16" t="str">
        <f>+VLOOKUP(G16,Grade_degree!$A$2:$K$100,9,FALSE)</f>
        <v>2°. Básico</v>
      </c>
      <c r="I16" t="str">
        <f>+VLOOKUP(G16,Grade_degree!$A$2:$K$100,11,FALSE)</f>
        <v>Cuarto</v>
      </c>
      <c r="J16" t="str">
        <f>+VLOOKUP(G16,Grade_degree!$A$2:$L$1000,7,FALSE)</f>
        <v>Formación</v>
      </c>
      <c r="K16" t="s">
        <v>644</v>
      </c>
      <c r="L16" t="str">
        <f t="shared" si="2"/>
        <v>insert into course (created_at,created_by,company_id,is_active,name,grade_degree_id,icon) values(getdate(),1,1,1,'Culturas e idiomas mayas, garifunas o xinka',13,'cultura.JPG');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1"/>
  <sheetViews>
    <sheetView workbookViewId="0">
      <pane ySplit="1" topLeftCell="A14" activePane="bottomLeft" state="frozen"/>
      <selection pane="bottomLeft" activeCell="A31" sqref="A31"/>
    </sheetView>
  </sheetViews>
  <sheetFormatPr defaultRowHeight="15" x14ac:dyDescent="0.25"/>
  <cols>
    <col min="1" max="1" width="5.5703125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56" bestFit="1" customWidth="1"/>
    <col min="7" max="7" width="9.5703125" bestFit="1" customWidth="1"/>
    <col min="8" max="8" width="19.7109375" bestFit="1" customWidth="1"/>
    <col min="9" max="10" width="19.7109375" customWidth="1"/>
    <col min="11" max="11" width="21.140625" bestFit="1" customWidth="1"/>
    <col min="12" max="12" width="11" bestFit="1" customWidth="1"/>
  </cols>
  <sheetData>
    <row r="1" spans="1:13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440</v>
      </c>
      <c r="H1" s="30" t="s">
        <v>442</v>
      </c>
      <c r="I1" s="30" t="s">
        <v>429</v>
      </c>
      <c r="J1" s="30" t="s">
        <v>512</v>
      </c>
      <c r="K1" s="30" t="s">
        <v>55</v>
      </c>
      <c r="L1" t="s">
        <v>441</v>
      </c>
      <c r="M1" t="s">
        <v>393</v>
      </c>
    </row>
    <row r="2" spans="1:13" x14ac:dyDescent="0.25">
      <c r="A2">
        <v>1</v>
      </c>
      <c r="B2" t="s">
        <v>394</v>
      </c>
      <c r="C2">
        <v>1</v>
      </c>
      <c r="D2">
        <v>1</v>
      </c>
      <c r="E2">
        <v>1</v>
      </c>
      <c r="F2" s="26" t="s">
        <v>475</v>
      </c>
      <c r="G2" s="26">
        <v>1</v>
      </c>
      <c r="H2" s="26" t="str">
        <f>+VLOOKUP(G2,Course!$A$2:$K$100,6,FALSE)</f>
        <v>Inteligencia Artificial</v>
      </c>
      <c r="I2" s="26" t="str">
        <f>+VLOOKUP(G2,Course!$A$2:$K$100,8,FALSE)</f>
        <v>9°. Semestre</v>
      </c>
      <c r="J2" s="26" t="str">
        <f>+VLOOKUP(G2,Course!$A$2:$K$100,9,FALSE)</f>
        <v>Quinto</v>
      </c>
      <c r="K2" s="26" t="str">
        <f>+VLOOKUP(G2,Course!$A$2:$K$100,10,FALSE)</f>
        <v>Ingenieria en sistemas</v>
      </c>
      <c r="L2">
        <v>1</v>
      </c>
      <c r="M2" t="str">
        <f t="shared" ref="M2:M31" si="0">CONCATENATE("insert into content_section  (",$B$1,",",$C$1,",",$D$1,",",$E$1,",",$F$1,",",$G$1,",",$L$1,") values (",B2,",",C2,",",D2,",",E2,",'",F2,"',",G2,",",L2,");")</f>
        <v>insert into content_section  (created_at,created_by,company_id,is_active,name,course_id,order_item) values (getdate(),1,1,1,'Unidad 1: Introducción',1,1);</v>
      </c>
    </row>
    <row r="3" spans="1:13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s="26" t="s">
        <v>514</v>
      </c>
      <c r="G3" s="26">
        <v>1</v>
      </c>
      <c r="H3" s="26" t="str">
        <f>+VLOOKUP(G3,Course!$A$2:$K$100,6,FALSE)</f>
        <v>Inteligencia Artificial</v>
      </c>
      <c r="I3" s="26" t="str">
        <f>+VLOOKUP(G3,Course!$A$2:$K$100,8,FALSE)</f>
        <v>9°. Semestre</v>
      </c>
      <c r="J3" s="26" t="str">
        <f>+VLOOKUP(G3,Course!$A$2:$K$100,9,FALSE)</f>
        <v>Quinto</v>
      </c>
      <c r="K3" s="26" t="str">
        <f>+VLOOKUP(G3,Course!$A$2:$K$100,10,FALSE)</f>
        <v>Ingenieria en sistemas</v>
      </c>
      <c r="L3">
        <f>+L2+1</f>
        <v>2</v>
      </c>
      <c r="M3" t="str">
        <f t="shared" si="0"/>
        <v>insert into content_section  (created_at,created_by,company_id,is_active,name,course_id,order_item) values (getdate(),1,1,1,'Unidad 2: Plataformas como servicio (Amazon)',1,2);</v>
      </c>
    </row>
    <row r="4" spans="1:13" x14ac:dyDescent="0.25">
      <c r="A4">
        <f t="shared" ref="A4:A26" si="1">+A3+1</f>
        <v>3</v>
      </c>
      <c r="B4" t="s">
        <v>394</v>
      </c>
      <c r="C4">
        <v>1</v>
      </c>
      <c r="D4">
        <v>1</v>
      </c>
      <c r="E4">
        <v>1</v>
      </c>
      <c r="F4" s="26" t="s">
        <v>515</v>
      </c>
      <c r="G4" s="26">
        <v>1</v>
      </c>
      <c r="H4" s="26" t="str">
        <f>+VLOOKUP(G4,Course!$A$2:$K$100,6,FALSE)</f>
        <v>Inteligencia Artificial</v>
      </c>
      <c r="I4" s="26" t="str">
        <f>+VLOOKUP(G4,Course!$A$2:$K$100,8,FALSE)</f>
        <v>9°. Semestre</v>
      </c>
      <c r="J4" s="26" t="str">
        <f>+VLOOKUP(G4,Course!$A$2:$K$100,9,FALSE)</f>
        <v>Quinto</v>
      </c>
      <c r="K4" s="26" t="str">
        <f>+VLOOKUP(G4,Course!$A$2:$K$100,10,FALSE)</f>
        <v>Ingenieria en sistemas</v>
      </c>
      <c r="L4">
        <f t="shared" ref="L4:L13" si="2">+L3+1</f>
        <v>3</v>
      </c>
      <c r="M4" t="str">
        <f t="shared" si="0"/>
        <v>insert into content_section  (created_at,created_by,company_id,is_active,name,course_id,order_item) values (getdate(),1,1,1,'Unidad 3: Plataformas como servicio (Azure)',1,3);</v>
      </c>
    </row>
    <row r="5" spans="1:13" x14ac:dyDescent="0.25">
      <c r="A5">
        <f t="shared" si="1"/>
        <v>4</v>
      </c>
      <c r="B5" t="s">
        <v>394</v>
      </c>
      <c r="C5">
        <v>1</v>
      </c>
      <c r="D5">
        <v>1</v>
      </c>
      <c r="E5">
        <v>1</v>
      </c>
      <c r="F5" s="26" t="s">
        <v>516</v>
      </c>
      <c r="G5" s="26">
        <v>1</v>
      </c>
      <c r="H5" s="26" t="str">
        <f>+VLOOKUP(G5,Course!$A$2:$K$100,6,FALSE)</f>
        <v>Inteligencia Artificial</v>
      </c>
      <c r="I5" s="26" t="str">
        <f>+VLOOKUP(G5,Course!$A$2:$K$100,8,FALSE)</f>
        <v>9°. Semestre</v>
      </c>
      <c r="J5" s="26" t="str">
        <f>+VLOOKUP(G5,Course!$A$2:$K$100,9,FALSE)</f>
        <v>Quinto</v>
      </c>
      <c r="K5" s="26" t="str">
        <f>+VLOOKUP(G5,Course!$A$2:$K$100,10,FALSE)</f>
        <v>Ingenieria en sistemas</v>
      </c>
      <c r="L5">
        <f t="shared" si="2"/>
        <v>4</v>
      </c>
      <c r="M5" t="str">
        <f t="shared" si="0"/>
        <v>insert into content_section  (created_at,created_by,company_id,is_active,name,course_id,order_item) values (getdate(),1,1,1,'Unidad 4: Plataformas como servicio (Google)',1,4);</v>
      </c>
    </row>
    <row r="6" spans="1:13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 s="26" t="s">
        <v>517</v>
      </c>
      <c r="G6" s="26">
        <v>1</v>
      </c>
      <c r="H6" s="26" t="str">
        <f>+VLOOKUP(G6,Course!$A$2:$K$100,6,FALSE)</f>
        <v>Inteligencia Artificial</v>
      </c>
      <c r="I6" s="26" t="str">
        <f>+VLOOKUP(G6,Course!$A$2:$K$100,8,FALSE)</f>
        <v>9°. Semestre</v>
      </c>
      <c r="J6" s="26" t="str">
        <f>+VLOOKUP(G6,Course!$A$2:$K$100,9,FALSE)</f>
        <v>Quinto</v>
      </c>
      <c r="K6" s="26" t="str">
        <f>+VLOOKUP(G6,Course!$A$2:$K$100,10,FALSE)</f>
        <v>Ingenieria en sistemas</v>
      </c>
      <c r="L6">
        <f t="shared" si="2"/>
        <v>5</v>
      </c>
      <c r="M6" t="str">
        <f t="shared" si="0"/>
        <v>insert into content_section  (created_at,created_by,company_id,is_active,name,course_id,order_item) values (getdate(),1,1,1,'Unidad 5: Plataformas como servicio (Supervisely)',1,5);</v>
      </c>
    </row>
    <row r="7" spans="1:13" x14ac:dyDescent="0.25">
      <c r="A7">
        <f t="shared" si="1"/>
        <v>6</v>
      </c>
      <c r="B7" t="s">
        <v>394</v>
      </c>
      <c r="C7">
        <v>1</v>
      </c>
      <c r="D7">
        <v>1</v>
      </c>
      <c r="E7">
        <v>1</v>
      </c>
      <c r="F7" s="26" t="s">
        <v>518</v>
      </c>
      <c r="G7" s="26">
        <v>1</v>
      </c>
      <c r="H7" s="26" t="str">
        <f>+VLOOKUP(G7,Course!$A$2:$K$100,6,FALSE)</f>
        <v>Inteligencia Artificial</v>
      </c>
      <c r="I7" s="26" t="str">
        <f>+VLOOKUP(G7,Course!$A$2:$K$100,8,FALSE)</f>
        <v>9°. Semestre</v>
      </c>
      <c r="J7" s="26" t="str">
        <f>+VLOOKUP(G7,Course!$A$2:$K$100,9,FALSE)</f>
        <v>Quinto</v>
      </c>
      <c r="K7" s="26" t="str">
        <f>+VLOOKUP(G7,Course!$A$2:$K$100,10,FALSE)</f>
        <v>Ingenieria en sistemas</v>
      </c>
      <c r="L7">
        <f t="shared" si="2"/>
        <v>6</v>
      </c>
      <c r="M7" t="str">
        <f t="shared" si="0"/>
        <v>insert into content_section  (created_at,created_by,company_id,is_active,name,course_id,order_item) values (getdate(),1,1,1,'Unidad 6: TensorFlow 2.0',1,6);</v>
      </c>
    </row>
    <row r="8" spans="1:13" x14ac:dyDescent="0.25">
      <c r="A8">
        <f t="shared" si="1"/>
        <v>7</v>
      </c>
      <c r="B8" t="s">
        <v>394</v>
      </c>
      <c r="C8">
        <v>1</v>
      </c>
      <c r="D8">
        <v>1</v>
      </c>
      <c r="E8">
        <v>0</v>
      </c>
      <c r="F8" s="26" t="s">
        <v>437</v>
      </c>
      <c r="G8" s="26">
        <v>1</v>
      </c>
      <c r="H8" s="26" t="str">
        <f>+VLOOKUP(G8,Course!$A$2:$K$100,6,FALSE)</f>
        <v>Inteligencia Artificial</v>
      </c>
      <c r="I8" s="26" t="str">
        <f>+VLOOKUP(G8,Course!$A$2:$K$100,8,FALSE)</f>
        <v>9°. Semestre</v>
      </c>
      <c r="J8" s="26" t="str">
        <f>+VLOOKUP(G8,Course!$A$2:$K$100,9,FALSE)</f>
        <v>Quinto</v>
      </c>
      <c r="K8" s="26" t="str">
        <f>+VLOOKUP(G8,Course!$A$2:$K$100,10,FALSE)</f>
        <v>Ingenieria en sistemas</v>
      </c>
      <c r="L8">
        <f t="shared" si="2"/>
        <v>7</v>
      </c>
      <c r="M8" t="str">
        <f t="shared" si="0"/>
        <v>insert into content_section  (created_at,created_by,company_id,is_active,name,course_id,order_item) values (getdate(),1,1,0,'Unidad 3: Redes neuronales',1,7);</v>
      </c>
    </row>
    <row r="9" spans="1:13" x14ac:dyDescent="0.25">
      <c r="A9">
        <f t="shared" si="1"/>
        <v>8</v>
      </c>
      <c r="B9" t="s">
        <v>394</v>
      </c>
      <c r="C9">
        <v>1</v>
      </c>
      <c r="D9">
        <v>1</v>
      </c>
      <c r="E9">
        <v>0</v>
      </c>
      <c r="F9" s="26" t="s">
        <v>438</v>
      </c>
      <c r="G9" s="26">
        <v>1</v>
      </c>
      <c r="H9" s="26" t="str">
        <f>+VLOOKUP(G9,Course!$A$2:$K$100,6,FALSE)</f>
        <v>Inteligencia Artificial</v>
      </c>
      <c r="I9" s="26" t="str">
        <f>+VLOOKUP(G9,Course!$A$2:$K$100,8,FALSE)</f>
        <v>9°. Semestre</v>
      </c>
      <c r="J9" s="26" t="str">
        <f>+VLOOKUP(G9,Course!$A$2:$K$100,9,FALSE)</f>
        <v>Quinto</v>
      </c>
      <c r="K9" s="26" t="str">
        <f>+VLOOKUP(G9,Course!$A$2:$K$100,10,FALSE)</f>
        <v>Ingenieria en sistemas</v>
      </c>
      <c r="L9">
        <f t="shared" si="2"/>
        <v>8</v>
      </c>
      <c r="M9" t="str">
        <f t="shared" si="0"/>
        <v>insert into content_section  (created_at,created_by,company_id,is_active,name,course_id,order_item) values (getdate(),1,1,0,'Unidad 4: Clasificación de objetos',1,8);</v>
      </c>
    </row>
    <row r="10" spans="1:13" x14ac:dyDescent="0.25">
      <c r="A10">
        <f t="shared" si="1"/>
        <v>9</v>
      </c>
      <c r="B10" t="s">
        <v>394</v>
      </c>
      <c r="C10">
        <v>1</v>
      </c>
      <c r="D10">
        <v>1</v>
      </c>
      <c r="E10">
        <v>0</v>
      </c>
      <c r="F10" s="26" t="s">
        <v>439</v>
      </c>
      <c r="G10" s="26">
        <v>1</v>
      </c>
      <c r="H10" s="26" t="str">
        <f>+VLOOKUP(G10,Course!$A$2:$K$100,6,FALSE)</f>
        <v>Inteligencia Artificial</v>
      </c>
      <c r="I10" s="26" t="str">
        <f>+VLOOKUP(G10,Course!$A$2:$K$100,8,FALSE)</f>
        <v>9°. Semestre</v>
      </c>
      <c r="J10" s="26" t="str">
        <f>+VLOOKUP(G10,Course!$A$2:$K$100,9,FALSE)</f>
        <v>Quinto</v>
      </c>
      <c r="K10" s="26" t="str">
        <f>+VLOOKUP(G10,Course!$A$2:$K$100,10,FALSE)</f>
        <v>Ingenieria en sistemas</v>
      </c>
      <c r="L10">
        <f t="shared" si="2"/>
        <v>9</v>
      </c>
      <c r="M10" t="str">
        <f t="shared" si="0"/>
        <v>insert into content_section  (created_at,created_by,company_id,is_active,name,course_id,order_item) values (getdate(),1,1,0,'Unidad 5: Reconocimiento facial',1,9);</v>
      </c>
    </row>
    <row r="11" spans="1:13" x14ac:dyDescent="0.25">
      <c r="A11">
        <f t="shared" si="1"/>
        <v>10</v>
      </c>
      <c r="B11" t="s">
        <v>394</v>
      </c>
      <c r="C11">
        <v>1</v>
      </c>
      <c r="D11">
        <v>1</v>
      </c>
      <c r="E11">
        <v>0</v>
      </c>
      <c r="F11" s="26" t="s">
        <v>473</v>
      </c>
      <c r="G11" s="26">
        <v>1</v>
      </c>
      <c r="H11" s="26" t="str">
        <f>+VLOOKUP(G11,Course!$A$2:$K$100,6,FALSE)</f>
        <v>Inteligencia Artificial</v>
      </c>
      <c r="I11" s="26" t="str">
        <f>+VLOOKUP(G11,Course!$A$2:$K$100,8,FALSE)</f>
        <v>9°. Semestre</v>
      </c>
      <c r="J11" s="26" t="str">
        <f>+VLOOKUP(G11,Course!$A$2:$K$100,9,FALSE)</f>
        <v>Quinto</v>
      </c>
      <c r="K11" s="26" t="str">
        <f>+VLOOKUP(G11,Course!$A$2:$K$100,10,FALSE)</f>
        <v>Ingenieria en sistemas</v>
      </c>
      <c r="L11">
        <f t="shared" si="2"/>
        <v>10</v>
      </c>
      <c r="M11" t="str">
        <f t="shared" si="0"/>
        <v>insert into content_section  (created_at,created_by,company_id,is_active,name,course_id,order_item) values (getdate(),1,1,0,'Unidad 6: Plataformas como servicio',1,10);</v>
      </c>
    </row>
    <row r="12" spans="1:13" x14ac:dyDescent="0.25">
      <c r="A12">
        <f t="shared" si="1"/>
        <v>11</v>
      </c>
      <c r="B12" t="s">
        <v>394</v>
      </c>
      <c r="C12">
        <v>1</v>
      </c>
      <c r="D12">
        <v>1</v>
      </c>
      <c r="E12">
        <v>0</v>
      </c>
      <c r="F12" s="26" t="s">
        <v>472</v>
      </c>
      <c r="G12" s="26">
        <v>1</v>
      </c>
      <c r="H12" s="26" t="str">
        <f>+VLOOKUP(G12,Course!$A$2:$K$100,6,FALSE)</f>
        <v>Inteligencia Artificial</v>
      </c>
      <c r="I12" s="26" t="str">
        <f>+VLOOKUP(G12,Course!$A$2:$K$100,8,FALSE)</f>
        <v>9°. Semestre</v>
      </c>
      <c r="J12" s="26" t="str">
        <f>+VLOOKUP(G12,Course!$A$2:$K$100,9,FALSE)</f>
        <v>Quinto</v>
      </c>
      <c r="K12" s="26" t="str">
        <f>+VLOOKUP(G12,Course!$A$2:$K$100,10,FALSE)</f>
        <v>Ingenieria en sistemas</v>
      </c>
      <c r="L12">
        <f t="shared" si="2"/>
        <v>11</v>
      </c>
      <c r="M12" t="str">
        <f t="shared" si="0"/>
        <v>insert into content_section  (created_at,created_by,company_id,is_active,name,course_id,order_item) values (getdate(),1,1,0,'Unidad 7: Realidad Aumentada',1,11);</v>
      </c>
    </row>
    <row r="13" spans="1:13" x14ac:dyDescent="0.25">
      <c r="A13">
        <f t="shared" si="1"/>
        <v>12</v>
      </c>
      <c r="B13" t="s">
        <v>394</v>
      </c>
      <c r="C13">
        <v>1</v>
      </c>
      <c r="D13">
        <v>1</v>
      </c>
      <c r="E13">
        <v>0</v>
      </c>
      <c r="F13" s="26" t="s">
        <v>474</v>
      </c>
      <c r="G13" s="26">
        <v>1</v>
      </c>
      <c r="H13" s="26" t="str">
        <f>+VLOOKUP(G13,Course!$A$2:$K$100,6,FALSE)</f>
        <v>Inteligencia Artificial</v>
      </c>
      <c r="I13" s="26" t="str">
        <f>+VLOOKUP(G13,Course!$A$2:$K$100,8,FALSE)</f>
        <v>9°. Semestre</v>
      </c>
      <c r="J13" s="26" t="str">
        <f>+VLOOKUP(G13,Course!$A$2:$K$100,9,FALSE)</f>
        <v>Quinto</v>
      </c>
      <c r="K13" s="26" t="str">
        <f>+VLOOKUP(G13,Course!$A$2:$K$100,10,FALSE)</f>
        <v>Ingenieria en sistemas</v>
      </c>
      <c r="L13">
        <f t="shared" si="2"/>
        <v>12</v>
      </c>
      <c r="M13" t="str">
        <f t="shared" si="0"/>
        <v>insert into content_section  (created_at,created_by,company_id,is_active,name,course_id,order_item) values (getdate(),1,1,0,'Unidad 8: Realidad Virtual',1,12);</v>
      </c>
    </row>
    <row r="14" spans="1:13" x14ac:dyDescent="0.25">
      <c r="A14">
        <f t="shared" si="1"/>
        <v>13</v>
      </c>
      <c r="B14" t="s">
        <v>394</v>
      </c>
      <c r="C14">
        <v>1</v>
      </c>
      <c r="D14">
        <v>1</v>
      </c>
      <c r="E14">
        <v>0</v>
      </c>
      <c r="F14" s="26" t="s">
        <v>537</v>
      </c>
      <c r="G14" s="26">
        <v>2</v>
      </c>
      <c r="H14" s="26" t="str">
        <f>+VLOOKUP(G14,Course!$A$2:$K$100,6,FALSE)</f>
        <v>Ciencias Naturales</v>
      </c>
      <c r="I14" s="26" t="str">
        <f>+VLOOKUP(G14,Course!$A$2:$K$100,8,FALSE)</f>
        <v>1°. Básico</v>
      </c>
      <c r="J14" s="26" t="str">
        <f>+VLOOKUP(G14,Course!$A$2:$K$100,9,FALSE)</f>
        <v>Cuarto</v>
      </c>
      <c r="K14" s="26" t="str">
        <f>+VLOOKUP(G14,Course!$A$2:$K$100,10,FALSE)</f>
        <v>Formación</v>
      </c>
      <c r="L14">
        <v>1</v>
      </c>
      <c r="M14" t="str">
        <f t="shared" si="0"/>
        <v>insert into content_section  (created_at,created_by,company_id,is_active,name,course_id,order_item) values (getdate(),1,1,0,'Unidad 1: Como desarrollar y utilizar la información científica',2,1);</v>
      </c>
    </row>
    <row r="15" spans="1:13" x14ac:dyDescent="0.25">
      <c r="A15">
        <f t="shared" si="1"/>
        <v>14</v>
      </c>
      <c r="B15" t="s">
        <v>394</v>
      </c>
      <c r="C15">
        <v>1</v>
      </c>
      <c r="D15">
        <v>1</v>
      </c>
      <c r="E15">
        <v>0</v>
      </c>
      <c r="F15" s="26" t="s">
        <v>470</v>
      </c>
      <c r="G15" s="26">
        <v>4</v>
      </c>
      <c r="H15" s="26" t="str">
        <f>+VLOOKUP(G15,Course!$A$2:$K$100,6,FALSE)</f>
        <v>Programacion III</v>
      </c>
      <c r="I15" s="26" t="str">
        <f>+VLOOKUP(G15,Course!$A$2:$K$100,8,FALSE)</f>
        <v>5°. Semestre</v>
      </c>
      <c r="J15" s="26" t="str">
        <f>+VLOOKUP(G15,Course!$A$2:$K$100,9,FALSE)</f>
        <v>Quinto</v>
      </c>
      <c r="K15" s="26" t="str">
        <f>+VLOOKUP(G15,Course!$A$2:$K$100,10,FALSE)</f>
        <v>Ingenieria en sistemas</v>
      </c>
      <c r="L15">
        <v>1</v>
      </c>
      <c r="M15" t="str">
        <f t="shared" si="0"/>
        <v>insert into content_section  (created_at,created_by,company_id,is_active,name,course_id,order_item) values (getdate(),1,1,0,'Unidad 1: Repaso de Programación ',4,1);</v>
      </c>
    </row>
    <row r="16" spans="1:13" x14ac:dyDescent="0.25">
      <c r="A16">
        <f t="shared" si="1"/>
        <v>15</v>
      </c>
      <c r="B16" t="s">
        <v>394</v>
      </c>
      <c r="C16">
        <v>1</v>
      </c>
      <c r="D16">
        <v>1</v>
      </c>
      <c r="E16">
        <v>1</v>
      </c>
      <c r="F16" s="26" t="s">
        <v>468</v>
      </c>
      <c r="G16" s="26">
        <v>4</v>
      </c>
      <c r="H16" s="26" t="str">
        <f>+VLOOKUP(G16,Course!$A$2:$K$100,6,FALSE)</f>
        <v>Programacion III</v>
      </c>
      <c r="I16" s="26" t="str">
        <f>+VLOOKUP(G16,Course!$A$2:$K$100,8,FALSE)</f>
        <v>5°. Semestre</v>
      </c>
      <c r="J16" s="26" t="str">
        <f>+VLOOKUP(G16,Course!$A$2:$K$100,9,FALSE)</f>
        <v>Quinto</v>
      </c>
      <c r="K16" s="26" t="str">
        <f>+VLOOKUP(G16,Course!$A$2:$K$100,10,FALSE)</f>
        <v>Ingenieria en sistemas</v>
      </c>
      <c r="L16">
        <f>+L15+1</f>
        <v>2</v>
      </c>
      <c r="M16" t="str">
        <f t="shared" si="0"/>
        <v>insert into content_section  (created_at,created_by,company_id,is_active,name,course_id,order_item) values (getdate(),1,1,1,'Unidad 2: Árboles generales',4,2);</v>
      </c>
    </row>
    <row r="17" spans="1:13" x14ac:dyDescent="0.25">
      <c r="A17">
        <f t="shared" si="1"/>
        <v>16</v>
      </c>
      <c r="B17" t="s">
        <v>394</v>
      </c>
      <c r="C17">
        <v>1</v>
      </c>
      <c r="D17">
        <v>1</v>
      </c>
      <c r="E17">
        <v>1</v>
      </c>
      <c r="F17" s="26" t="s">
        <v>467</v>
      </c>
      <c r="G17" s="26">
        <v>4</v>
      </c>
      <c r="H17" s="26" t="str">
        <f>+VLOOKUP(G17,Course!$A$2:$K$100,6,FALSE)</f>
        <v>Programacion III</v>
      </c>
      <c r="I17" s="26" t="str">
        <f>+VLOOKUP(G17,Course!$A$2:$K$100,8,FALSE)</f>
        <v>5°. Semestre</v>
      </c>
      <c r="J17" s="26" t="str">
        <f>+VLOOKUP(G17,Course!$A$2:$K$100,9,FALSE)</f>
        <v>Quinto</v>
      </c>
      <c r="K17" s="26" t="str">
        <f>+VLOOKUP(G17,Course!$A$2:$K$100,10,FALSE)</f>
        <v>Ingenieria en sistemas</v>
      </c>
      <c r="L17">
        <f t="shared" ref="L17:L25" si="3">+L16+1</f>
        <v>3</v>
      </c>
      <c r="M17" t="str">
        <f t="shared" si="0"/>
        <v>insert into content_section  (created_at,created_by,company_id,is_active,name,course_id,order_item) values (getdate(),1,1,1,'Unidad 3: Árboles Binarios',4,3);</v>
      </c>
    </row>
    <row r="18" spans="1:13" x14ac:dyDescent="0.25">
      <c r="A18">
        <f t="shared" si="1"/>
        <v>17</v>
      </c>
      <c r="B18" t="s">
        <v>394</v>
      </c>
      <c r="C18">
        <v>1</v>
      </c>
      <c r="D18">
        <v>1</v>
      </c>
      <c r="E18">
        <v>1</v>
      </c>
      <c r="F18" s="26" t="s">
        <v>555</v>
      </c>
      <c r="G18" s="26">
        <v>4</v>
      </c>
      <c r="H18" s="26" t="str">
        <f>+VLOOKUP(G18,Course!$A$2:$K$100,6,FALSE)</f>
        <v>Programacion III</v>
      </c>
      <c r="I18" s="26" t="str">
        <f>+VLOOKUP(G18,Course!$A$2:$K$100,8,FALSE)</f>
        <v>5°. Semestre</v>
      </c>
      <c r="J18" s="26" t="str">
        <f>+VLOOKUP(G18,Course!$A$2:$K$100,9,FALSE)</f>
        <v>Quinto</v>
      </c>
      <c r="K18" s="26" t="str">
        <f>+VLOOKUP(G18,Course!$A$2:$K$100,10,FALSE)</f>
        <v>Ingenieria en sistemas</v>
      </c>
      <c r="L18">
        <f t="shared" si="3"/>
        <v>4</v>
      </c>
      <c r="M18" t="str">
        <f t="shared" si="0"/>
        <v>insert into content_section  (created_at,created_by,company_id,is_active,name,course_id,order_item) values (getdate(),1,1,1,'Unidad 4: Arboles Binarios de búsqueda ABB',4,4);</v>
      </c>
    </row>
    <row r="19" spans="1:13" x14ac:dyDescent="0.25">
      <c r="A19">
        <f t="shared" si="1"/>
        <v>18</v>
      </c>
      <c r="B19" t="s">
        <v>394</v>
      </c>
      <c r="C19">
        <v>1</v>
      </c>
      <c r="D19">
        <v>1</v>
      </c>
      <c r="E19">
        <v>1</v>
      </c>
      <c r="F19" s="26" t="s">
        <v>469</v>
      </c>
      <c r="G19" s="26">
        <v>4</v>
      </c>
      <c r="H19" s="26" t="str">
        <f>+VLOOKUP(G19,Course!$A$2:$K$100,6,FALSE)</f>
        <v>Programacion III</v>
      </c>
      <c r="I19" s="26" t="str">
        <f>+VLOOKUP(G19,Course!$A$2:$K$100,8,FALSE)</f>
        <v>5°. Semestre</v>
      </c>
      <c r="J19" s="26" t="str">
        <f>+VLOOKUP(G19,Course!$A$2:$K$100,9,FALSE)</f>
        <v>Quinto</v>
      </c>
      <c r="K19" s="26" t="str">
        <f>+VLOOKUP(G19,Course!$A$2:$K$100,10,FALSE)</f>
        <v>Ingenieria en sistemas</v>
      </c>
      <c r="L19">
        <f t="shared" si="3"/>
        <v>5</v>
      </c>
      <c r="M19" t="str">
        <f t="shared" si="0"/>
        <v>insert into content_section  (created_at,created_by,company_id,is_active,name,course_id,order_item) values (getdate(),1,1,1,'Unidad 5: Árboles B',4,5);</v>
      </c>
    </row>
    <row r="20" spans="1:13" x14ac:dyDescent="0.25">
      <c r="A20">
        <f t="shared" si="1"/>
        <v>19</v>
      </c>
      <c r="B20" t="s">
        <v>394</v>
      </c>
      <c r="C20">
        <v>1</v>
      </c>
      <c r="D20">
        <v>1</v>
      </c>
      <c r="E20">
        <v>1</v>
      </c>
      <c r="F20" s="26" t="s">
        <v>556</v>
      </c>
      <c r="G20" s="26">
        <v>4</v>
      </c>
      <c r="H20" s="26" t="str">
        <f>+VLOOKUP(G20,Course!$A$2:$K$100,6,FALSE)</f>
        <v>Programacion III</v>
      </c>
      <c r="I20" s="26" t="str">
        <f>+VLOOKUP(G20,Course!$A$2:$K$100,8,FALSE)</f>
        <v>5°. Semestre</v>
      </c>
      <c r="J20" s="26" t="str">
        <f>+VLOOKUP(G20,Course!$A$2:$K$100,9,FALSE)</f>
        <v>Quinto</v>
      </c>
      <c r="K20" s="26" t="str">
        <f>+VLOOKUP(G20,Course!$A$2:$K$100,10,FALSE)</f>
        <v>Ingenieria en sistemas</v>
      </c>
      <c r="L20">
        <f t="shared" si="3"/>
        <v>6</v>
      </c>
      <c r="M20" t="str">
        <f t="shared" si="0"/>
        <v>insert into content_section  (created_at,created_by,company_id,is_active,name,course_id,order_item) values (getdate(),1,1,1,'Unidad 6: Árboles B+',4,6);</v>
      </c>
    </row>
    <row r="21" spans="1:13" x14ac:dyDescent="0.25">
      <c r="A21">
        <f t="shared" si="1"/>
        <v>20</v>
      </c>
      <c r="B21" t="s">
        <v>394</v>
      </c>
      <c r="C21">
        <v>1</v>
      </c>
      <c r="D21">
        <v>1</v>
      </c>
      <c r="E21">
        <v>1</v>
      </c>
      <c r="F21" s="26" t="s">
        <v>557</v>
      </c>
      <c r="G21" s="26">
        <v>4</v>
      </c>
      <c r="H21" s="26" t="str">
        <f>+VLOOKUP(G21,Course!$A$2:$K$100,6,FALSE)</f>
        <v>Programacion III</v>
      </c>
      <c r="I21" s="26" t="str">
        <f>+VLOOKUP(G21,Course!$A$2:$K$100,8,FALSE)</f>
        <v>5°. Semestre</v>
      </c>
      <c r="J21" s="26" t="str">
        <f>+VLOOKUP(G21,Course!$A$2:$K$100,9,FALSE)</f>
        <v>Quinto</v>
      </c>
      <c r="K21" s="26" t="str">
        <f>+VLOOKUP(G21,Course!$A$2:$K$100,10,FALSE)</f>
        <v>Ingenieria en sistemas</v>
      </c>
      <c r="L21">
        <f t="shared" si="3"/>
        <v>7</v>
      </c>
      <c r="M21" t="str">
        <f t="shared" si="0"/>
        <v>insert into content_section  (created_at,created_by,company_id,is_active,name,course_id,order_item) values (getdate(),1,1,1,'Unidad 7: Recorridos ',4,7);</v>
      </c>
    </row>
    <row r="22" spans="1:13" x14ac:dyDescent="0.25">
      <c r="A22">
        <f t="shared" si="1"/>
        <v>21</v>
      </c>
      <c r="B22" t="s">
        <v>394</v>
      </c>
      <c r="C22">
        <v>1</v>
      </c>
      <c r="D22">
        <v>1</v>
      </c>
      <c r="E22">
        <v>1</v>
      </c>
      <c r="F22" s="26" t="s">
        <v>558</v>
      </c>
      <c r="G22" s="26">
        <v>4</v>
      </c>
      <c r="H22" s="26" t="str">
        <f>+VLOOKUP(G22,Course!$A$2:$K$100,6,FALSE)</f>
        <v>Programacion III</v>
      </c>
      <c r="I22" s="26" t="str">
        <f>+VLOOKUP(G22,Course!$A$2:$K$100,8,FALSE)</f>
        <v>5°. Semestre</v>
      </c>
      <c r="J22" s="26" t="str">
        <f>+VLOOKUP(G22,Course!$A$2:$K$100,9,FALSE)</f>
        <v>Quinto</v>
      </c>
      <c r="K22" s="26" t="str">
        <f>+VLOOKUP(G22,Course!$A$2:$K$100,10,FALSE)</f>
        <v>Ingenieria en sistemas</v>
      </c>
      <c r="L22">
        <f t="shared" si="3"/>
        <v>8</v>
      </c>
      <c r="M22" t="str">
        <f t="shared" si="0"/>
        <v>insert into content_section  (created_at,created_by,company_id,is_active,name,course_id,order_item) values (getdate(),1,1,1,'Unidad 8: Arboles de expresión',4,8);</v>
      </c>
    </row>
    <row r="23" spans="1:13" x14ac:dyDescent="0.25">
      <c r="A23">
        <f t="shared" si="1"/>
        <v>22</v>
      </c>
      <c r="B23" t="s">
        <v>394</v>
      </c>
      <c r="C23">
        <v>1</v>
      </c>
      <c r="D23">
        <v>1</v>
      </c>
      <c r="E23">
        <v>1</v>
      </c>
      <c r="F23" s="26" t="s">
        <v>559</v>
      </c>
      <c r="G23" s="26">
        <v>4</v>
      </c>
      <c r="H23" s="26" t="str">
        <f>+VLOOKUP(G23,Course!$A$2:$K$100,6,FALSE)</f>
        <v>Programacion III</v>
      </c>
      <c r="I23" s="26" t="str">
        <f>+VLOOKUP(G23,Course!$A$2:$K$100,8,FALSE)</f>
        <v>5°. Semestre</v>
      </c>
      <c r="J23" s="26" t="str">
        <f>+VLOOKUP(G23,Course!$A$2:$K$100,9,FALSE)</f>
        <v>Quinto</v>
      </c>
      <c r="K23" s="26" t="str">
        <f>+VLOOKUP(G23,Course!$A$2:$K$100,10,FALSE)</f>
        <v>Ingenieria en sistemas</v>
      </c>
      <c r="L23">
        <f t="shared" si="3"/>
        <v>9</v>
      </c>
      <c r="M23" t="str">
        <f t="shared" si="0"/>
        <v>insert into content_section  (created_at,created_by,company_id,is_active,name,course_id,order_item) values (getdate(),1,1,1,'Unidad 9: Árboles AVL',4,9);</v>
      </c>
    </row>
    <row r="24" spans="1:13" x14ac:dyDescent="0.25">
      <c r="A24">
        <f t="shared" si="1"/>
        <v>23</v>
      </c>
      <c r="B24" t="s">
        <v>394</v>
      </c>
      <c r="C24">
        <v>1</v>
      </c>
      <c r="D24">
        <v>1</v>
      </c>
      <c r="E24">
        <v>1</v>
      </c>
      <c r="F24" s="26" t="s">
        <v>560</v>
      </c>
      <c r="G24" s="26">
        <v>4</v>
      </c>
      <c r="H24" s="26" t="str">
        <f>+VLOOKUP(G24,Course!$A$2:$K$100,6,FALSE)</f>
        <v>Programacion III</v>
      </c>
      <c r="I24" s="26" t="str">
        <f>+VLOOKUP(G24,Course!$A$2:$K$100,8,FALSE)</f>
        <v>5°. Semestre</v>
      </c>
      <c r="J24" s="26" t="str">
        <f>+VLOOKUP(G24,Course!$A$2:$K$100,9,FALSE)</f>
        <v>Quinto</v>
      </c>
      <c r="K24" s="26" t="str">
        <f>+VLOOKUP(G24,Course!$A$2:$K$100,10,FALSE)</f>
        <v>Ingenieria en sistemas</v>
      </c>
      <c r="L24">
        <f t="shared" si="3"/>
        <v>10</v>
      </c>
      <c r="M24" t="str">
        <f t="shared" si="0"/>
        <v>insert into content_section  (created_at,created_by,company_id,is_active,name,course_id,order_item) values (getdate(),1,1,1,'Unidad 10: Tabla Hash',4,10);</v>
      </c>
    </row>
    <row r="25" spans="1:13" x14ac:dyDescent="0.25">
      <c r="A25">
        <f t="shared" si="1"/>
        <v>24</v>
      </c>
      <c r="B25" t="s">
        <v>394</v>
      </c>
      <c r="C25">
        <v>1</v>
      </c>
      <c r="D25">
        <v>1</v>
      </c>
      <c r="E25">
        <v>1</v>
      </c>
      <c r="F25" s="26" t="s">
        <v>561</v>
      </c>
      <c r="G25" s="26">
        <v>4</v>
      </c>
      <c r="H25" s="26" t="str">
        <f>+VLOOKUP(G25,Course!$A$2:$K$100,6,FALSE)</f>
        <v>Programacion III</v>
      </c>
      <c r="I25" s="26" t="str">
        <f>+VLOOKUP(G25,Course!$A$2:$K$100,8,FALSE)</f>
        <v>5°. Semestre</v>
      </c>
      <c r="J25" s="26" t="str">
        <f>+VLOOKUP(G25,Course!$A$2:$K$100,9,FALSE)</f>
        <v>Quinto</v>
      </c>
      <c r="K25" s="26" t="str">
        <f>+VLOOKUP(G25,Course!$A$2:$K$100,10,FALSE)</f>
        <v>Ingenieria en sistemas</v>
      </c>
      <c r="L25">
        <f t="shared" si="3"/>
        <v>11</v>
      </c>
      <c r="M25" t="str">
        <f t="shared" si="0"/>
        <v>insert into content_section  (created_at,created_by,company_id,is_active,name,course_id,order_item) values (getdate(),1,1,1,'Unidad 11: Grafos',4,11);</v>
      </c>
    </row>
    <row r="26" spans="1:13" x14ac:dyDescent="0.25">
      <c r="A26">
        <f t="shared" si="1"/>
        <v>25</v>
      </c>
      <c r="B26" t="s">
        <v>394</v>
      </c>
      <c r="C26">
        <v>1</v>
      </c>
      <c r="D26">
        <v>1</v>
      </c>
      <c r="E26">
        <v>1</v>
      </c>
      <c r="F26" s="26" t="s">
        <v>562</v>
      </c>
      <c r="G26" s="26">
        <v>3</v>
      </c>
      <c r="H26" s="26" t="str">
        <f>+VLOOKUP(G26,Course!$A$2:$K$100,6,FALSE)</f>
        <v>Matemática</v>
      </c>
      <c r="I26" s="26" t="str">
        <f>+VLOOKUP(G26,Course!$A$2:$K$100,8,FALSE)</f>
        <v>3°. Párvulos</v>
      </c>
      <c r="J26" s="26" t="str">
        <f>+VLOOKUP(G26,Course!$A$2:$K$100,9,FALSE)</f>
        <v>Segundo</v>
      </c>
      <c r="K26" s="26" t="str">
        <f>+VLOOKUP(G26,Course!$A$2:$K$100,10,FALSE)</f>
        <v>Formación</v>
      </c>
      <c r="L26">
        <f t="shared" ref="L26" si="4">+L25+1</f>
        <v>12</v>
      </c>
      <c r="M26" t="str">
        <f t="shared" si="0"/>
        <v>insert into content_section  (created_at,created_by,company_id,is_active,name,course_id,order_item) values (getdate(),1,1,1,'Unidad 1: Números',3,12);</v>
      </c>
    </row>
    <row r="27" spans="1:13" x14ac:dyDescent="0.25">
      <c r="A27">
        <f t="shared" ref="A27" si="5">+A26+1</f>
        <v>26</v>
      </c>
      <c r="B27" t="s">
        <v>394</v>
      </c>
      <c r="C27">
        <v>1</v>
      </c>
      <c r="D27">
        <v>1</v>
      </c>
      <c r="E27">
        <v>1</v>
      </c>
      <c r="F27" s="26" t="s">
        <v>613</v>
      </c>
      <c r="G27" s="26">
        <v>3</v>
      </c>
      <c r="H27" s="26" t="str">
        <f>+VLOOKUP(G27,Course!$A$2:$K$100,6,FALSE)</f>
        <v>Matemática</v>
      </c>
      <c r="I27" s="26" t="str">
        <f>+VLOOKUP(G27,Course!$A$2:$K$100,8,FALSE)</f>
        <v>3°. Párvulos</v>
      </c>
      <c r="J27" s="26" t="str">
        <f>+VLOOKUP(G27,Course!$A$2:$K$100,9,FALSE)</f>
        <v>Segundo</v>
      </c>
      <c r="K27" s="26" t="str">
        <f>+VLOOKUP(G27,Course!$A$2:$K$100,10,FALSE)</f>
        <v>Formación</v>
      </c>
      <c r="L27">
        <f t="shared" ref="L27:L31" si="6">+L26+1</f>
        <v>13</v>
      </c>
      <c r="M27" t="str">
        <f t="shared" si="0"/>
        <v>insert into content_section  (created_at,created_by,company_id,is_active,name,course_id,order_item) values (getdate(),1,1,1,'Unidad 2: Números compuestos',3,13);</v>
      </c>
    </row>
    <row r="28" spans="1:13" x14ac:dyDescent="0.25">
      <c r="A28" s="42">
        <v>27</v>
      </c>
      <c r="B28" t="s">
        <v>394</v>
      </c>
      <c r="C28">
        <v>1</v>
      </c>
      <c r="D28">
        <v>1</v>
      </c>
      <c r="E28">
        <v>1</v>
      </c>
      <c r="F28" s="26" t="s">
        <v>645</v>
      </c>
      <c r="G28" s="26">
        <v>6</v>
      </c>
      <c r="H28" s="26" t="str">
        <f>+VLOOKUP(G28,Course!$A$2:$K$1000,6,FALSE)</f>
        <v>Ciencias Sociales</v>
      </c>
      <c r="I28" s="26" t="str">
        <f>+VLOOKUP(G28,Course!$A$2:$K$1000,8,FALSE)</f>
        <v>2°. Básico</v>
      </c>
      <c r="J28" s="26" t="str">
        <f>+VLOOKUP(G28,Course!$A$2:$K$1000,9,FALSE)</f>
        <v>Cuarto</v>
      </c>
      <c r="K28" s="26" t="str">
        <f>+VLOOKUP(G28,Course!$A$2:$K$1000,10,FALSE)</f>
        <v>Formación</v>
      </c>
      <c r="L28">
        <f t="shared" si="6"/>
        <v>14</v>
      </c>
      <c r="M28" t="str">
        <f t="shared" si="0"/>
        <v>insert into content_section  (created_at,created_by,company_id,is_active,name,course_id,order_item) values (getdate(),1,1,1,'Unidad 1',6,14);</v>
      </c>
    </row>
    <row r="29" spans="1:13" x14ac:dyDescent="0.25">
      <c r="A29" s="42">
        <v>28</v>
      </c>
      <c r="B29" t="s">
        <v>394</v>
      </c>
      <c r="C29">
        <v>1</v>
      </c>
      <c r="D29">
        <v>1</v>
      </c>
      <c r="E29">
        <v>1</v>
      </c>
      <c r="F29" s="26" t="s">
        <v>646</v>
      </c>
      <c r="G29" s="26">
        <v>6</v>
      </c>
      <c r="H29" s="26" t="str">
        <f>+VLOOKUP(G29,Course!$A$2:$K$1000,6,FALSE)</f>
        <v>Ciencias Sociales</v>
      </c>
      <c r="I29" s="26" t="str">
        <f>+VLOOKUP(G29,Course!$A$2:$K$1000,8,FALSE)</f>
        <v>2°. Básico</v>
      </c>
      <c r="J29" s="26" t="str">
        <f>+VLOOKUP(G29,Course!$A$2:$K$1000,9,FALSE)</f>
        <v>Cuarto</v>
      </c>
      <c r="K29" s="26" t="str">
        <f>+VLOOKUP(G29,Course!$A$2:$K$1000,10,FALSE)</f>
        <v>Formación</v>
      </c>
      <c r="L29">
        <f t="shared" si="6"/>
        <v>15</v>
      </c>
      <c r="M29" t="str">
        <f t="shared" si="0"/>
        <v>insert into content_section  (created_at,created_by,company_id,is_active,name,course_id,order_item) values (getdate(),1,1,1,'Unidad 2',6,15);</v>
      </c>
    </row>
    <row r="30" spans="1:13" x14ac:dyDescent="0.25">
      <c r="A30" s="42">
        <v>29</v>
      </c>
      <c r="B30" t="s">
        <v>394</v>
      </c>
      <c r="C30">
        <v>1</v>
      </c>
      <c r="D30">
        <v>1</v>
      </c>
      <c r="E30">
        <v>1</v>
      </c>
      <c r="F30" s="26" t="s">
        <v>647</v>
      </c>
      <c r="G30" s="26">
        <v>6</v>
      </c>
      <c r="H30" s="26" t="str">
        <f>+VLOOKUP(G30,Course!$A$2:$K$1000,6,FALSE)</f>
        <v>Ciencias Sociales</v>
      </c>
      <c r="I30" s="26" t="str">
        <f>+VLOOKUP(G30,Course!$A$2:$K$1000,8,FALSE)</f>
        <v>2°. Básico</v>
      </c>
      <c r="J30" s="26" t="str">
        <f>+VLOOKUP(G30,Course!$A$2:$K$1000,9,FALSE)</f>
        <v>Cuarto</v>
      </c>
      <c r="K30" s="26" t="str">
        <f>+VLOOKUP(G30,Course!$A$2:$K$1000,10,FALSE)</f>
        <v>Formación</v>
      </c>
      <c r="L30">
        <f t="shared" si="6"/>
        <v>16</v>
      </c>
      <c r="M30" t="str">
        <f t="shared" si="0"/>
        <v>insert into content_section  (created_at,created_by,company_id,is_active,name,course_id,order_item) values (getdate(),1,1,1,'Unidad 3',6,16);</v>
      </c>
    </row>
    <row r="31" spans="1:13" x14ac:dyDescent="0.25">
      <c r="A31" s="42">
        <v>30</v>
      </c>
      <c r="B31" t="s">
        <v>394</v>
      </c>
      <c r="C31">
        <v>1</v>
      </c>
      <c r="D31">
        <v>1</v>
      </c>
      <c r="E31">
        <v>1</v>
      </c>
      <c r="F31" s="26" t="s">
        <v>648</v>
      </c>
      <c r="G31" s="26">
        <v>6</v>
      </c>
      <c r="H31" s="26" t="str">
        <f>+VLOOKUP(G31,Course!$A$2:$K$1000,6,FALSE)</f>
        <v>Ciencias Sociales</v>
      </c>
      <c r="I31" s="26" t="str">
        <f>+VLOOKUP(G31,Course!$A$2:$K$1000,8,FALSE)</f>
        <v>2°. Básico</v>
      </c>
      <c r="J31" s="26" t="str">
        <f>+VLOOKUP(G31,Course!$A$2:$K$1000,9,FALSE)</f>
        <v>Cuarto</v>
      </c>
      <c r="K31" s="26" t="str">
        <f>+VLOOKUP(G31,Course!$A$2:$K$1000,10,FALSE)</f>
        <v>Formación</v>
      </c>
      <c r="L31">
        <f t="shared" si="6"/>
        <v>17</v>
      </c>
      <c r="M31" t="str">
        <f t="shared" si="0"/>
        <v>insert into content_section  (created_at,created_by,company_id,is_active,name,course_id,order_item) values (getdate(),1,1,1,'Unidad 4',6,17);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0"/>
  <sheetViews>
    <sheetView topLeftCell="F1" workbookViewId="0">
      <selection activeCell="A16" sqref="A16:M16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39.7109375" bestFit="1" customWidth="1"/>
    <col min="7" max="7" width="18.28515625" bestFit="1" customWidth="1"/>
    <col min="8" max="8" width="46.28515625" bestFit="1" customWidth="1"/>
    <col min="9" max="10" width="32.5703125" customWidth="1"/>
    <col min="11" max="11" width="20.28515625" bestFit="1" customWidth="1"/>
    <col min="12" max="12" width="11" bestFit="1" customWidth="1"/>
    <col min="13" max="13" width="16.140625" bestFit="1" customWidth="1"/>
    <col min="14" max="14" width="16.140625" customWidth="1"/>
  </cols>
  <sheetData>
    <row r="1" spans="1:15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464</v>
      </c>
      <c r="H1" s="25" t="s">
        <v>466</v>
      </c>
      <c r="I1" s="25" t="s">
        <v>442</v>
      </c>
      <c r="J1" s="30" t="s">
        <v>429</v>
      </c>
      <c r="K1" t="s">
        <v>386</v>
      </c>
      <c r="L1" t="s">
        <v>441</v>
      </c>
      <c r="M1" t="s">
        <v>465</v>
      </c>
      <c r="N1" t="s">
        <v>203</v>
      </c>
      <c r="O1" t="s">
        <v>393</v>
      </c>
    </row>
    <row r="2" spans="1:15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431</v>
      </c>
      <c r="G2">
        <v>1</v>
      </c>
      <c r="H2" s="30" t="str">
        <f>+VLOOKUP(G2,content_section!$A$2:$L$2003,6,FALSE)</f>
        <v>Unidad 1: Introducción</v>
      </c>
      <c r="I2" t="str">
        <f>+VLOOKUP(G2,content_section!$A$2:$L$1010,8,FALSE)</f>
        <v>Inteligencia Artificial</v>
      </c>
      <c r="J2" t="str">
        <f>+VLOOKUP(G2,content_section!$A$2:$L$1010,9,FALSE)</f>
        <v>9°. Semestre</v>
      </c>
      <c r="K2" t="s">
        <v>443</v>
      </c>
      <c r="L2">
        <v>1</v>
      </c>
      <c r="M2">
        <v>600</v>
      </c>
      <c r="O2" t="str">
        <f t="shared" ref="O2:O19" si="0">CONCATENATE("insert into content (",$B$1,",",$C$1,",",$D$1,",",$E$1,",",$F$1,",",$G$1,",",$K$1,",",$L$1,",",$M$1,") values (",B2,",",C2,",",D2,",",E2,",'",F2,"',",G2,",'",K2,"',",L2,",",M2,");")</f>
        <v>insert into content (created_at,created_by,company_id,is_active,name,content_section_id,icon,order_item,time_in_seconds) values (getdate(),1,1,1,'Inteligencia Artificial',1,'machine-learning.svg',1,600);</v>
      </c>
    </row>
    <row r="3" spans="1:15" x14ac:dyDescent="0.25">
      <c r="A3">
        <f>+A2+1</f>
        <v>2</v>
      </c>
      <c r="B3" t="s">
        <v>394</v>
      </c>
      <c r="C3">
        <v>1</v>
      </c>
      <c r="D3">
        <v>1</v>
      </c>
      <c r="E3">
        <v>1</v>
      </c>
      <c r="F3" t="s">
        <v>538</v>
      </c>
      <c r="G3">
        <v>13</v>
      </c>
      <c r="H3" s="30" t="str">
        <f>+VLOOKUP(G3,content_section!$A$2:$L$2003,6,FALSE)</f>
        <v>Unidad 1: Como desarrollar y utilizar la información científica</v>
      </c>
      <c r="I3" t="str">
        <f>+VLOOKUP(G3,content_section!$A$2:$L$1010,8,FALSE)</f>
        <v>Ciencias Naturales</v>
      </c>
      <c r="J3" t="str">
        <f>+VLOOKUP(G3,content_section!$A$2:$L$1010,9,FALSE)</f>
        <v>1°. Básico</v>
      </c>
      <c r="K3" t="s">
        <v>447</v>
      </c>
      <c r="L3">
        <v>1</v>
      </c>
      <c r="M3">
        <v>600</v>
      </c>
      <c r="O3" t="str">
        <f t="shared" si="0"/>
        <v>insert into content (created_at,created_by,company_id,is_active,name,content_section_id,icon,order_item,time_in_seconds) values (getdate(),1,1,1,'Introducción',13,'function.svg',1,600);</v>
      </c>
    </row>
    <row r="4" spans="1:15" x14ac:dyDescent="0.25">
      <c r="A4">
        <f t="shared" ref="A4:A19" si="1">+A3+1</f>
        <v>3</v>
      </c>
      <c r="B4" t="s">
        <v>394</v>
      </c>
      <c r="C4">
        <v>1</v>
      </c>
      <c r="D4">
        <v>1</v>
      </c>
      <c r="E4">
        <v>1</v>
      </c>
      <c r="F4" t="s">
        <v>565</v>
      </c>
      <c r="G4">
        <v>25</v>
      </c>
      <c r="H4" s="30" t="str">
        <f>+VLOOKUP(G4,content_section!$A$2:$L$2003,6,FALSE)</f>
        <v>Unidad 1: Números</v>
      </c>
      <c r="I4" t="str">
        <f>+VLOOKUP(G4,content_section!$A$2:$L$1010,8,FALSE)</f>
        <v>Matemática</v>
      </c>
      <c r="J4" t="str">
        <f>+VLOOKUP(G4,content_section!$A$2:$L$1010,9,FALSE)</f>
        <v>3°. Párvulos</v>
      </c>
      <c r="K4" t="s">
        <v>568</v>
      </c>
      <c r="L4">
        <v>1</v>
      </c>
      <c r="M4">
        <v>600</v>
      </c>
      <c r="O4" t="str">
        <f t="shared" si="0"/>
        <v>insert into content (created_at,created_by,company_id,is_active,name,content_section_id,icon,order_item,time_in_seconds) values (getdate(),1,1,1,'Números 0 al 9',25,'number0.png',1,600);</v>
      </c>
    </row>
    <row r="5" spans="1:15" x14ac:dyDescent="0.25">
      <c r="A5">
        <f t="shared" si="1"/>
        <v>4</v>
      </c>
      <c r="B5" t="s">
        <v>394</v>
      </c>
      <c r="C5">
        <v>1</v>
      </c>
      <c r="D5">
        <v>1</v>
      </c>
      <c r="E5">
        <v>1</v>
      </c>
      <c r="F5" t="s">
        <v>566</v>
      </c>
      <c r="G5">
        <v>25</v>
      </c>
      <c r="H5" s="30" t="str">
        <f>+VLOOKUP(G5,content_section!$A$2:$L$2003,6,FALSE)</f>
        <v>Unidad 1: Números</v>
      </c>
      <c r="I5" t="str">
        <f>+VLOOKUP(G5,content_section!$A$2:$L$1010,8,FALSE)</f>
        <v>Matemática</v>
      </c>
      <c r="J5" t="str">
        <f>+VLOOKUP(G5,content_section!$A$2:$L$1010,9,FALSE)</f>
        <v>3°. Párvulos</v>
      </c>
      <c r="K5" t="s">
        <v>563</v>
      </c>
      <c r="L5">
        <v>1</v>
      </c>
      <c r="M5">
        <v>600</v>
      </c>
      <c r="O5" t="str">
        <f t="shared" si="0"/>
        <v>insert into content (created_at,created_by,company_id,is_active,name,content_section_id,icon,order_item,time_in_seconds) values (getdate(),1,1,1,'Números 10 al 19',25,'number10.png',1,600);</v>
      </c>
    </row>
    <row r="6" spans="1:15" x14ac:dyDescent="0.25">
      <c r="A6">
        <f t="shared" si="1"/>
        <v>5</v>
      </c>
      <c r="B6" t="s">
        <v>394</v>
      </c>
      <c r="C6">
        <v>1</v>
      </c>
      <c r="D6">
        <v>1</v>
      </c>
      <c r="E6">
        <v>1</v>
      </c>
      <c r="F6" t="s">
        <v>567</v>
      </c>
      <c r="G6">
        <v>25</v>
      </c>
      <c r="H6" s="30" t="str">
        <f>+VLOOKUP(G6,content_section!$A$2:$L$2003,6,FALSE)</f>
        <v>Unidad 1: Números</v>
      </c>
      <c r="I6" t="str">
        <f>+VLOOKUP(G6,content_section!$A$2:$L$1010,8,FALSE)</f>
        <v>Matemática</v>
      </c>
      <c r="J6" t="str">
        <f>+VLOOKUP(G6,content_section!$A$2:$L$1010,9,FALSE)</f>
        <v>3°. Párvulos</v>
      </c>
      <c r="K6" t="s">
        <v>564</v>
      </c>
      <c r="L6">
        <v>1</v>
      </c>
      <c r="M6">
        <v>600</v>
      </c>
      <c r="O6" t="str">
        <f t="shared" si="0"/>
        <v>insert into content (created_at,created_by,company_id,is_active,name,content_section_id,icon,order_item,time_in_seconds) values (getdate(),1,1,1,'Números 20 al 29',25,'number20.png',1,600);</v>
      </c>
    </row>
    <row r="7" spans="1:15" x14ac:dyDescent="0.25">
      <c r="A7">
        <f t="shared" si="1"/>
        <v>6</v>
      </c>
      <c r="B7" t="s">
        <v>394</v>
      </c>
      <c r="C7">
        <v>1</v>
      </c>
      <c r="D7">
        <v>1</v>
      </c>
      <c r="E7">
        <v>1</v>
      </c>
      <c r="F7" t="s">
        <v>570</v>
      </c>
      <c r="G7">
        <v>25</v>
      </c>
      <c r="H7" s="30" t="str">
        <f>+VLOOKUP(G7,content_section!$A$2:$L$2003,6,FALSE)</f>
        <v>Unidad 1: Números</v>
      </c>
      <c r="I7" t="str">
        <f>+VLOOKUP(G7,content_section!$A$2:$L$1010,8,FALSE)</f>
        <v>Matemática</v>
      </c>
      <c r="J7" t="str">
        <f>+VLOOKUP(G7,content_section!$A$2:$L$1010,9,FALSE)</f>
        <v>3°. Párvulos</v>
      </c>
      <c r="K7" t="s">
        <v>569</v>
      </c>
      <c r="L7">
        <v>1</v>
      </c>
      <c r="M7">
        <v>600</v>
      </c>
      <c r="O7" t="str">
        <f t="shared" si="0"/>
        <v>insert into content (created_at,created_by,company_id,is_active,name,content_section_id,icon,order_item,time_in_seconds) values (getdate(),1,1,1,'Números 30 al 39',25,'number30.png',1,600);</v>
      </c>
    </row>
    <row r="8" spans="1:15" x14ac:dyDescent="0.25">
      <c r="A8">
        <f t="shared" si="1"/>
        <v>7</v>
      </c>
      <c r="B8" t="s">
        <v>394</v>
      </c>
      <c r="C8">
        <v>1</v>
      </c>
      <c r="D8">
        <v>1</v>
      </c>
      <c r="E8">
        <v>1</v>
      </c>
      <c r="F8" t="s">
        <v>571</v>
      </c>
      <c r="G8">
        <v>25</v>
      </c>
      <c r="H8" s="30" t="str">
        <f>+VLOOKUP(G8,content_section!$A$2:$L$2003,6,FALSE)</f>
        <v>Unidad 1: Números</v>
      </c>
      <c r="I8" t="str">
        <f>+VLOOKUP(G8,content_section!$A$2:$L$1010,8,FALSE)</f>
        <v>Matemática</v>
      </c>
      <c r="J8" t="str">
        <f>+VLOOKUP(G8,content_section!$A$2:$L$1010,9,FALSE)</f>
        <v>3°. Párvulos</v>
      </c>
      <c r="K8" t="s">
        <v>577</v>
      </c>
      <c r="L8">
        <v>1</v>
      </c>
      <c r="M8">
        <v>600</v>
      </c>
      <c r="O8" t="str">
        <f t="shared" si="0"/>
        <v>insert into content (created_at,created_by,company_id,is_active,name,content_section_id,icon,order_item,time_in_seconds) values (getdate(),1,1,1,'Números 40 al 49',25,'number40.png',1,600);</v>
      </c>
    </row>
    <row r="9" spans="1:15" x14ac:dyDescent="0.25">
      <c r="A9">
        <f t="shared" si="1"/>
        <v>8</v>
      </c>
      <c r="B9" t="s">
        <v>394</v>
      </c>
      <c r="C9">
        <v>1</v>
      </c>
      <c r="D9">
        <v>1</v>
      </c>
      <c r="E9">
        <v>1</v>
      </c>
      <c r="F9" t="s">
        <v>572</v>
      </c>
      <c r="G9">
        <v>25</v>
      </c>
      <c r="H9" s="30" t="str">
        <f>+VLOOKUP(G9,content_section!$A$2:$L$2003,6,FALSE)</f>
        <v>Unidad 1: Números</v>
      </c>
      <c r="I9" t="str">
        <f>+VLOOKUP(G9,content_section!$A$2:$L$1010,8,FALSE)</f>
        <v>Matemática</v>
      </c>
      <c r="J9" t="str">
        <f>+VLOOKUP(G9,content_section!$A$2:$L$1010,9,FALSE)</f>
        <v>3°. Párvulos</v>
      </c>
      <c r="K9" t="s">
        <v>578</v>
      </c>
      <c r="L9">
        <v>1</v>
      </c>
      <c r="M9">
        <v>600</v>
      </c>
      <c r="O9" t="str">
        <f t="shared" si="0"/>
        <v>insert into content (created_at,created_by,company_id,is_active,name,content_section_id,icon,order_item,time_in_seconds) values (getdate(),1,1,1,'Números 50 al 59',25,'number50.png',1,600);</v>
      </c>
    </row>
    <row r="10" spans="1:15" x14ac:dyDescent="0.25">
      <c r="A10">
        <f t="shared" si="1"/>
        <v>9</v>
      </c>
      <c r="B10" t="s">
        <v>394</v>
      </c>
      <c r="C10">
        <v>1</v>
      </c>
      <c r="D10">
        <v>1</v>
      </c>
      <c r="E10">
        <v>1</v>
      </c>
      <c r="F10" t="s">
        <v>573</v>
      </c>
      <c r="G10">
        <v>25</v>
      </c>
      <c r="H10" s="30" t="str">
        <f>+VLOOKUP(G10,content_section!$A$2:$L$2003,6,FALSE)</f>
        <v>Unidad 1: Números</v>
      </c>
      <c r="I10" t="str">
        <f>+VLOOKUP(G10,content_section!$A$2:$L$1010,8,FALSE)</f>
        <v>Matemática</v>
      </c>
      <c r="J10" t="str">
        <f>+VLOOKUP(G10,content_section!$A$2:$L$1010,9,FALSE)</f>
        <v>3°. Párvulos</v>
      </c>
      <c r="K10" t="s">
        <v>579</v>
      </c>
      <c r="L10">
        <v>1</v>
      </c>
      <c r="M10">
        <v>600</v>
      </c>
      <c r="O10" t="str">
        <f t="shared" si="0"/>
        <v>insert into content (created_at,created_by,company_id,is_active,name,content_section_id,icon,order_item,time_in_seconds) values (getdate(),1,1,1,'Números 60 al 69',25,'number60.png',1,600);</v>
      </c>
    </row>
    <row r="11" spans="1:15" x14ac:dyDescent="0.25">
      <c r="A11">
        <f t="shared" si="1"/>
        <v>10</v>
      </c>
      <c r="B11" t="s">
        <v>394</v>
      </c>
      <c r="C11">
        <v>1</v>
      </c>
      <c r="D11">
        <v>1</v>
      </c>
      <c r="E11">
        <v>1</v>
      </c>
      <c r="F11" t="s">
        <v>574</v>
      </c>
      <c r="G11">
        <v>25</v>
      </c>
      <c r="H11" s="30" t="str">
        <f>+VLOOKUP(G11,content_section!$A$2:$L$2003,6,FALSE)</f>
        <v>Unidad 1: Números</v>
      </c>
      <c r="I11" t="str">
        <f>+VLOOKUP(G11,content_section!$A$2:$L$1010,8,FALSE)</f>
        <v>Matemática</v>
      </c>
      <c r="J11" t="str">
        <f>+VLOOKUP(G11,content_section!$A$2:$L$1010,9,FALSE)</f>
        <v>3°. Párvulos</v>
      </c>
      <c r="K11" t="s">
        <v>580</v>
      </c>
      <c r="L11">
        <v>1</v>
      </c>
      <c r="M11">
        <v>600</v>
      </c>
      <c r="O11" t="str">
        <f t="shared" si="0"/>
        <v>insert into content (created_at,created_by,company_id,is_active,name,content_section_id,icon,order_item,time_in_seconds) values (getdate(),1,1,1,'Números 70 al 79',25,'number70.png',1,600);</v>
      </c>
    </row>
    <row r="12" spans="1:15" x14ac:dyDescent="0.25">
      <c r="A12">
        <f t="shared" si="1"/>
        <v>11</v>
      </c>
      <c r="B12" t="s">
        <v>394</v>
      </c>
      <c r="C12">
        <v>1</v>
      </c>
      <c r="D12">
        <v>1</v>
      </c>
      <c r="E12">
        <v>1</v>
      </c>
      <c r="F12" t="s">
        <v>575</v>
      </c>
      <c r="G12">
        <v>25</v>
      </c>
      <c r="H12" s="30" t="str">
        <f>+VLOOKUP(G12,content_section!$A$2:$L$2003,6,FALSE)</f>
        <v>Unidad 1: Números</v>
      </c>
      <c r="I12" t="str">
        <f>+VLOOKUP(G12,content_section!$A$2:$L$1010,8,FALSE)</f>
        <v>Matemática</v>
      </c>
      <c r="J12" t="str">
        <f>+VLOOKUP(G12,content_section!$A$2:$L$1010,9,FALSE)</f>
        <v>3°. Párvulos</v>
      </c>
      <c r="K12" t="s">
        <v>581</v>
      </c>
      <c r="L12">
        <v>1</v>
      </c>
      <c r="M12">
        <v>600</v>
      </c>
      <c r="O12" t="str">
        <f t="shared" si="0"/>
        <v>insert into content (created_at,created_by,company_id,is_active,name,content_section_id,icon,order_item,time_in_seconds) values (getdate(),1,1,1,'Números 80 al 89',25,'number80.png',1,600);</v>
      </c>
    </row>
    <row r="13" spans="1:15" x14ac:dyDescent="0.25">
      <c r="A13">
        <f t="shared" si="1"/>
        <v>12</v>
      </c>
      <c r="B13" t="s">
        <v>394</v>
      </c>
      <c r="C13">
        <v>1</v>
      </c>
      <c r="D13">
        <v>1</v>
      </c>
      <c r="E13">
        <v>1</v>
      </c>
      <c r="F13" t="s">
        <v>576</v>
      </c>
      <c r="G13">
        <v>25</v>
      </c>
      <c r="H13" s="30" t="str">
        <f>+VLOOKUP(G13,content_section!$A$2:$L$2003,6,FALSE)</f>
        <v>Unidad 1: Números</v>
      </c>
      <c r="I13" t="str">
        <f>+VLOOKUP(G13,content_section!$A$2:$L$1010,8,FALSE)</f>
        <v>Matemática</v>
      </c>
      <c r="J13" t="str">
        <f>+VLOOKUP(G13,content_section!$A$2:$L$1010,9,FALSE)</f>
        <v>3°. Párvulos</v>
      </c>
      <c r="K13" t="s">
        <v>582</v>
      </c>
      <c r="L13">
        <v>1</v>
      </c>
      <c r="M13">
        <v>600</v>
      </c>
      <c r="O13" t="str">
        <f t="shared" si="0"/>
        <v>insert into content (created_at,created_by,company_id,is_active,name,content_section_id,icon,order_item,time_in_seconds) values (getdate(),1,1,1,'Números 90 al 99',25,'number90.png',1,600);</v>
      </c>
    </row>
    <row r="14" spans="1:15" x14ac:dyDescent="0.25">
      <c r="A14">
        <f t="shared" si="1"/>
        <v>13</v>
      </c>
      <c r="B14" t="s">
        <v>394</v>
      </c>
      <c r="C14">
        <v>1</v>
      </c>
      <c r="D14">
        <v>1</v>
      </c>
      <c r="E14">
        <v>1</v>
      </c>
      <c r="F14" t="s">
        <v>614</v>
      </c>
      <c r="G14">
        <v>26</v>
      </c>
      <c r="H14" s="30" t="str">
        <f>+VLOOKUP(G14,content_section!$A$2:$L$2003,6,FALSE)</f>
        <v>Unidad 2: Números compuestos</v>
      </c>
      <c r="I14" t="str">
        <f>+VLOOKUP(G14,content_section!$A$2:$L$1010,8,FALSE)</f>
        <v>Matemática</v>
      </c>
      <c r="J14" t="str">
        <f>+VLOOKUP(G14,content_section!$A$2:$L$1010,9,FALSE)</f>
        <v>3°. Párvulos</v>
      </c>
      <c r="K14" t="s">
        <v>563</v>
      </c>
      <c r="L14">
        <v>1</v>
      </c>
      <c r="M14">
        <v>600</v>
      </c>
      <c r="O14" t="str">
        <f t="shared" si="0"/>
        <v>insert into content (created_at,created_by,company_id,is_active,name,content_section_id,icon,order_item,time_in_seconds) values (getdate(),1,1,1,'Decenas',26,'number10.png',1,600);</v>
      </c>
    </row>
    <row r="15" spans="1:15" x14ac:dyDescent="0.25">
      <c r="A15">
        <f t="shared" si="1"/>
        <v>14</v>
      </c>
      <c r="B15" t="s">
        <v>394</v>
      </c>
      <c r="C15">
        <v>1</v>
      </c>
      <c r="D15">
        <v>1</v>
      </c>
      <c r="E15">
        <v>1</v>
      </c>
      <c r="F15" t="s">
        <v>615</v>
      </c>
      <c r="G15">
        <v>26</v>
      </c>
      <c r="H15" s="30" t="str">
        <f>+VLOOKUP(G15,content_section!$A$2:$L$2003,6,FALSE)</f>
        <v>Unidad 2: Números compuestos</v>
      </c>
      <c r="I15" t="str">
        <f>+VLOOKUP(G15,content_section!$A$2:$L$1010,8,FALSE)</f>
        <v>Matemática</v>
      </c>
      <c r="J15" t="str">
        <f>+VLOOKUP(G15,content_section!$A$2:$L$1010,9,FALSE)</f>
        <v>3°. Párvulos</v>
      </c>
      <c r="K15" t="s">
        <v>616</v>
      </c>
      <c r="L15">
        <v>1</v>
      </c>
      <c r="M15">
        <v>600</v>
      </c>
      <c r="O15" t="str">
        <f t="shared" si="0"/>
        <v>insert into content (created_at,created_by,company_id,is_active,name,content_section_id,icon,order_item,time_in_seconds) values (getdate(),1,1,1,'Centenas',26,'number100.png',1,600);</v>
      </c>
    </row>
    <row r="16" spans="1:15" x14ac:dyDescent="0.25">
      <c r="A16">
        <f t="shared" si="1"/>
        <v>15</v>
      </c>
      <c r="B16" t="s">
        <v>394</v>
      </c>
      <c r="C16">
        <v>1</v>
      </c>
      <c r="D16">
        <v>1</v>
      </c>
      <c r="E16">
        <v>1</v>
      </c>
      <c r="F16" t="s">
        <v>649</v>
      </c>
      <c r="G16">
        <v>27</v>
      </c>
      <c r="H16" s="30" t="str">
        <f>+VLOOKUP(G16,content_section!$A$2:$L$2003,6,FALSE)</f>
        <v>Unidad 1</v>
      </c>
      <c r="I16" t="str">
        <f>+VLOOKUP(G16,content_section!$A$2:$L$1010,8,FALSE)</f>
        <v>Ciencias Sociales</v>
      </c>
      <c r="J16" t="str">
        <f>+VLOOKUP(G16,content_section!$A$2:$L$1010,9,FALSE)</f>
        <v>2°. Básico</v>
      </c>
      <c r="K16" t="s">
        <v>563</v>
      </c>
      <c r="L16">
        <v>1</v>
      </c>
      <c r="M16">
        <v>600</v>
      </c>
      <c r="O16" t="str">
        <f t="shared" si="0"/>
        <v>insert into content (created_at,created_by,company_id,is_active,name,content_section_id,icon,order_item,time_in_seconds) values (getdate(),1,1,1,'Selecciona un problema de investigación de su contexto',27,'number10.png',1,600);</v>
      </c>
    </row>
    <row r="17" spans="1:15" x14ac:dyDescent="0.25">
      <c r="A17">
        <f t="shared" si="1"/>
        <v>16</v>
      </c>
      <c r="B17" t="s">
        <v>394</v>
      </c>
      <c r="C17">
        <v>1</v>
      </c>
      <c r="D17">
        <v>1</v>
      </c>
      <c r="E17">
        <v>1</v>
      </c>
      <c r="F17" t="s">
        <v>650</v>
      </c>
      <c r="G17">
        <v>27</v>
      </c>
      <c r="H17" s="30" t="str">
        <f>+VLOOKUP(G17,content_section!$A$2:$L$2003,6,FALSE)</f>
        <v>Unidad 1</v>
      </c>
      <c r="I17" t="str">
        <f>+VLOOKUP(G17,content_section!$A$2:$L$1010,8,FALSE)</f>
        <v>Ciencias Sociales</v>
      </c>
      <c r="J17" t="str">
        <f>+VLOOKUP(G17,content_section!$A$2:$L$1010,9,FALSE)</f>
        <v>2°. Básico</v>
      </c>
      <c r="K17" t="s">
        <v>563</v>
      </c>
      <c r="L17">
        <v>1</v>
      </c>
      <c r="M17">
        <v>600</v>
      </c>
      <c r="O17" t="str">
        <f t="shared" si="0"/>
        <v>insert into content (created_at,created_by,company_id,is_active,name,content_section_id,icon,order_item,time_in_seconds) values (getdate(),1,1,1,'Planifica procesos de investigación del problema seleccionado.',27,'number10.png',1,600);</v>
      </c>
    </row>
    <row r="18" spans="1:15" x14ac:dyDescent="0.25">
      <c r="A18">
        <f t="shared" si="1"/>
        <v>17</v>
      </c>
      <c r="B18" t="s">
        <v>394</v>
      </c>
      <c r="C18">
        <v>1</v>
      </c>
      <c r="D18">
        <v>1</v>
      </c>
      <c r="E18">
        <v>1</v>
      </c>
      <c r="F18" t="s">
        <v>651</v>
      </c>
      <c r="G18">
        <v>27</v>
      </c>
      <c r="H18" s="30" t="str">
        <f>+VLOOKUP(G18,content_section!$A$2:$L$2003,6,FALSE)</f>
        <v>Unidad 1</v>
      </c>
      <c r="I18" t="str">
        <f>+VLOOKUP(G18,content_section!$A$2:$L$1010,8,FALSE)</f>
        <v>Ciencias Sociales</v>
      </c>
      <c r="J18" t="str">
        <f>+VLOOKUP(G18,content_section!$A$2:$L$1010,9,FALSE)</f>
        <v>2°. Básico</v>
      </c>
      <c r="K18" t="s">
        <v>563</v>
      </c>
      <c r="L18">
        <v>1</v>
      </c>
      <c r="M18">
        <v>600</v>
      </c>
      <c r="O18" t="str">
        <f t="shared" si="0"/>
        <v>insert into content (created_at,created_by,company_id,is_active,name,content_section_id,icon,order_item,time_in_seconds) values (getdate(),1,1,1,'Se esfuerza por presentar un informe de investigación que cumpla con características científicas.',27,'number10.png',1,600);</v>
      </c>
    </row>
    <row r="19" spans="1:15" x14ac:dyDescent="0.25">
      <c r="A19">
        <f t="shared" si="1"/>
        <v>18</v>
      </c>
      <c r="B19" t="s">
        <v>394</v>
      </c>
      <c r="C19">
        <v>1</v>
      </c>
      <c r="D19">
        <v>1</v>
      </c>
      <c r="E19">
        <v>1</v>
      </c>
      <c r="F19" t="s">
        <v>652</v>
      </c>
      <c r="G19">
        <v>27</v>
      </c>
      <c r="H19" s="30" t="str">
        <f>+VLOOKUP(G19,content_section!$A$2:$L$2003,6,FALSE)</f>
        <v>Unidad 1</v>
      </c>
      <c r="I19" t="str">
        <f>+VLOOKUP(G19,content_section!$A$2:$L$1010,8,FALSE)</f>
        <v>Ciencias Sociales</v>
      </c>
      <c r="J19" t="str">
        <f>+VLOOKUP(G19,content_section!$A$2:$L$1010,9,FALSE)</f>
        <v>2°. Básico</v>
      </c>
      <c r="K19" t="s">
        <v>563</v>
      </c>
      <c r="L19">
        <v>1</v>
      </c>
      <c r="M19">
        <v>600</v>
      </c>
      <c r="O19" t="str">
        <f t="shared" si="0"/>
        <v>insert into content (created_at,created_by,company_id,is_active,name,content_section_id,icon,order_item,time_in_seconds) values (getdate(),1,1,1,'Explica las características de la vulnerabilidad geográfica de Guatemala.',27,'number10.png',1,600);</v>
      </c>
    </row>
    <row r="20" spans="1:15" x14ac:dyDescent="0.25">
      <c r="H20" s="26"/>
    </row>
    <row r="21" spans="1:15" x14ac:dyDescent="0.25">
      <c r="H21" s="26"/>
    </row>
    <row r="22" spans="1:15" x14ac:dyDescent="0.25">
      <c r="H22" s="26"/>
    </row>
    <row r="23" spans="1:15" x14ac:dyDescent="0.25">
      <c r="H23" s="26"/>
    </row>
    <row r="24" spans="1:15" x14ac:dyDescent="0.25">
      <c r="H24" s="26"/>
    </row>
    <row r="25" spans="1:15" x14ac:dyDescent="0.25">
      <c r="H25" s="26"/>
    </row>
    <row r="26" spans="1:15" x14ac:dyDescent="0.25">
      <c r="H26" s="26"/>
    </row>
    <row r="27" spans="1:15" x14ac:dyDescent="0.25">
      <c r="H27" s="26"/>
    </row>
    <row r="28" spans="1:15" x14ac:dyDescent="0.25">
      <c r="H28" s="26"/>
    </row>
    <row r="29" spans="1:15" x14ac:dyDescent="0.25">
      <c r="H29" s="26"/>
    </row>
    <row r="30" spans="1:15" x14ac:dyDescent="0.25">
      <c r="H30" s="26"/>
    </row>
    <row r="31" spans="1:15" x14ac:dyDescent="0.25">
      <c r="H31" s="26"/>
    </row>
    <row r="32" spans="1:15" x14ac:dyDescent="0.25">
      <c r="A32">
        <f>+A4+1</f>
        <v>4</v>
      </c>
      <c r="B32" t="s">
        <v>394</v>
      </c>
      <c r="C32">
        <v>1</v>
      </c>
      <c r="D32">
        <v>1</v>
      </c>
      <c r="E32">
        <v>0</v>
      </c>
      <c r="F32" t="s">
        <v>519</v>
      </c>
      <c r="G32">
        <v>1</v>
      </c>
      <c r="H32" t="str">
        <f>+VLOOKUP(G32,content_section!$A$2:$L$2003,6,FALSE)</f>
        <v>Unidad 1: Introducción</v>
      </c>
      <c r="I32" t="str">
        <f>+VLOOKUP(G32,content_section!$A$2:$L$1010,8,FALSE)</f>
        <v>Inteligencia Artificial</v>
      </c>
      <c r="J32" t="str">
        <f>+VLOOKUP(G32,content_section!$A$2:$L$1010,9,FALSE)</f>
        <v>9°. Semestre</v>
      </c>
      <c r="K32" t="s">
        <v>443</v>
      </c>
      <c r="L32">
        <f>+L2+1</f>
        <v>2</v>
      </c>
      <c r="M32">
        <v>240</v>
      </c>
      <c r="O32" t="str">
        <f t="shared" ref="O32:O49" si="2">CONCATENATE("insert into content (",$B$1,",",$C$1,",",$D$1,",",$E$1,",",$F$1,",",$G$1,",",$K$1,",",$L$1,",",$M$1,") values (",B32,",",C32,",",D32,",",E32,",'",F32,"',",G32,",'",K32,"',",L32,",",M32,");")</f>
        <v>insert into content (created_at,created_by,company_id,is_active,name,content_section_id,icon,order_item,time_in_seconds) values (getdate(),1,1,0,'Frameworks',1,'machine-learning.svg',2,240);</v>
      </c>
    </row>
    <row r="33" spans="1:15" x14ac:dyDescent="0.25">
      <c r="A33">
        <f t="shared" ref="A33:A50" si="3">+A32+1</f>
        <v>5</v>
      </c>
      <c r="B33" t="s">
        <v>394</v>
      </c>
      <c r="C33">
        <v>1</v>
      </c>
      <c r="D33">
        <v>1</v>
      </c>
      <c r="E33">
        <v>0</v>
      </c>
      <c r="F33" t="s">
        <v>521</v>
      </c>
      <c r="G33">
        <v>1</v>
      </c>
      <c r="H33" t="str">
        <f>+VLOOKUP(G33,content_section!$A$2:$L$2003,6,FALSE)</f>
        <v>Unidad 1: Introducción</v>
      </c>
      <c r="I33" t="str">
        <f>+VLOOKUP(G33,content_section!$A$2:$L$1010,8,FALSE)</f>
        <v>Inteligencia Artificial</v>
      </c>
      <c r="K33" t="s">
        <v>443</v>
      </c>
      <c r="L33">
        <f t="shared" ref="L33:L41" si="4">+L32+1</f>
        <v>3</v>
      </c>
      <c r="M33">
        <v>240</v>
      </c>
      <c r="O33" t="str">
        <f t="shared" si="2"/>
        <v>insert into content (created_at,created_by,company_id,is_active,name,content_section_id,icon,order_item,time_in_seconds) values (getdate(),1,1,0,'Casos de uso',1,'machine-learning.svg',3,240);</v>
      </c>
    </row>
    <row r="34" spans="1:15" x14ac:dyDescent="0.25">
      <c r="A34">
        <f t="shared" si="3"/>
        <v>6</v>
      </c>
      <c r="B34" t="s">
        <v>394</v>
      </c>
      <c r="C34">
        <v>1</v>
      </c>
      <c r="D34">
        <v>1</v>
      </c>
      <c r="E34">
        <v>0</v>
      </c>
      <c r="F34" t="s">
        <v>522</v>
      </c>
      <c r="G34">
        <v>1</v>
      </c>
      <c r="H34" t="str">
        <f>+VLOOKUP(G34,content_section!$A$2:$L$2003,6,FALSE)</f>
        <v>Unidad 1: Introducción</v>
      </c>
      <c r="I34" t="str">
        <f>+VLOOKUP(G34,content_section!$A$2:$L$1010,8,FALSE)</f>
        <v>Inteligencia Artificial</v>
      </c>
      <c r="K34" t="s">
        <v>443</v>
      </c>
      <c r="L34">
        <f t="shared" si="4"/>
        <v>4</v>
      </c>
      <c r="M34">
        <v>240</v>
      </c>
      <c r="N34" s="1" t="s">
        <v>523</v>
      </c>
      <c r="O34" t="str">
        <f t="shared" si="2"/>
        <v>insert into content (created_at,created_by,company_id,is_active,name,content_section_id,icon,order_item,time_in_seconds) values (getdate(),1,1,0,'Cambio en las fuentes de trabajo',1,'machine-learning.svg',4,240);</v>
      </c>
    </row>
    <row r="35" spans="1:15" x14ac:dyDescent="0.25">
      <c r="A35">
        <f t="shared" si="3"/>
        <v>7</v>
      </c>
      <c r="B35" t="s">
        <v>394</v>
      </c>
      <c r="C35">
        <v>1</v>
      </c>
      <c r="D35">
        <v>1</v>
      </c>
      <c r="E35">
        <v>0</v>
      </c>
      <c r="F35" t="s">
        <v>513</v>
      </c>
      <c r="G35">
        <v>1</v>
      </c>
      <c r="H35" t="str">
        <f>+VLOOKUP(G35,content_section!$A$2:$L$1010,6,FALSE)</f>
        <v>Unidad 1: Introducción</v>
      </c>
      <c r="I35" t="str">
        <f>+VLOOKUP(G35,content_section!$A$2:$L$1010,8,FALSE)</f>
        <v>Inteligencia Artificial</v>
      </c>
      <c r="K35" t="s">
        <v>443</v>
      </c>
      <c r="L35">
        <f t="shared" si="4"/>
        <v>5</v>
      </c>
      <c r="M35">
        <v>240</v>
      </c>
      <c r="O35" t="str">
        <f t="shared" si="2"/>
        <v>insert into content (created_at,created_by,company_id,is_active,name,content_section_id,icon,order_item,time_in_seconds) values (getdate(),1,1,0,'Plataformas como servicio',1,'machine-learning.svg',5,240);</v>
      </c>
    </row>
    <row r="36" spans="1:15" x14ac:dyDescent="0.25">
      <c r="A36">
        <f t="shared" si="3"/>
        <v>8</v>
      </c>
      <c r="B36" t="s">
        <v>394</v>
      </c>
      <c r="C36">
        <v>1</v>
      </c>
      <c r="D36">
        <v>1</v>
      </c>
      <c r="E36">
        <v>0</v>
      </c>
      <c r="F36" t="s">
        <v>444</v>
      </c>
      <c r="G36">
        <v>1</v>
      </c>
      <c r="H36" t="str">
        <f>+VLOOKUP(G36,content_section!$A$2:$L$1010,6,FALSE)</f>
        <v>Unidad 1: Introducción</v>
      </c>
      <c r="I36" t="str">
        <f>+VLOOKUP(G36,content_section!$A$2:$L$1010,8,FALSE)</f>
        <v>Inteligencia Artificial</v>
      </c>
      <c r="K36" t="s">
        <v>445</v>
      </c>
      <c r="L36">
        <f t="shared" si="4"/>
        <v>6</v>
      </c>
      <c r="M36">
        <v>240</v>
      </c>
      <c r="O36" t="str">
        <f t="shared" si="2"/>
        <v>insert into content (created_at,created_by,company_id,is_active,name,content_section_id,icon,order_item,time_in_seconds) values (getdate(),1,1,0,'Tensor Flow 2.0',1,'tensorflow.png',6,240);</v>
      </c>
    </row>
    <row r="37" spans="1:15" x14ac:dyDescent="0.25">
      <c r="A37">
        <f t="shared" si="3"/>
        <v>9</v>
      </c>
      <c r="B37" t="s">
        <v>394</v>
      </c>
      <c r="C37">
        <v>1</v>
      </c>
      <c r="D37">
        <v>1</v>
      </c>
      <c r="E37">
        <v>0</v>
      </c>
      <c r="F37" t="s">
        <v>446</v>
      </c>
      <c r="G37">
        <v>1</v>
      </c>
      <c r="H37" t="str">
        <f>+VLOOKUP(G37,content_section!$A$2:$L$1010,6,FALSE)</f>
        <v>Unidad 1: Introducción</v>
      </c>
      <c r="I37" t="str">
        <f>+VLOOKUP(G37,content_section!$A$2:$L$1010,8,FALSE)</f>
        <v>Inteligencia Artificial</v>
      </c>
      <c r="K37" t="s">
        <v>447</v>
      </c>
      <c r="L37">
        <f t="shared" si="4"/>
        <v>7</v>
      </c>
      <c r="M37">
        <v>240</v>
      </c>
      <c r="O37" t="str">
        <f t="shared" si="2"/>
        <v>insert into content (created_at,created_by,company_id,is_active,name,content_section_id,icon,order_item,time_in_seconds) values (getdate(),1,1,0,'Tensor',1,'function.svg',7,240);</v>
      </c>
    </row>
    <row r="38" spans="1:15" x14ac:dyDescent="0.25">
      <c r="A38">
        <f t="shared" si="3"/>
        <v>10</v>
      </c>
      <c r="B38" t="s">
        <v>394</v>
      </c>
      <c r="C38">
        <v>1</v>
      </c>
      <c r="D38">
        <v>1</v>
      </c>
      <c r="E38">
        <v>0</v>
      </c>
      <c r="F38" t="s">
        <v>448</v>
      </c>
      <c r="G38">
        <v>1</v>
      </c>
      <c r="H38" t="str">
        <f>+VLOOKUP(G38,content_section!$A$2:$L$1010,6,FALSE)</f>
        <v>Unidad 1: Introducción</v>
      </c>
      <c r="I38" t="str">
        <f>+VLOOKUP(G38,content_section!$A$2:$L$1010,8,FALSE)</f>
        <v>Inteligencia Artificial</v>
      </c>
      <c r="K38" t="s">
        <v>447</v>
      </c>
      <c r="L38">
        <f t="shared" si="4"/>
        <v>8</v>
      </c>
      <c r="M38">
        <v>240</v>
      </c>
      <c r="O38" t="str">
        <f t="shared" si="2"/>
        <v>insert into content (created_at,created_by,company_id,is_active,name,content_section_id,icon,order_item,time_in_seconds) values (getdate(),1,1,0,'Operaciones matemáticas',1,'function.svg',8,240);</v>
      </c>
    </row>
    <row r="39" spans="1:15" x14ac:dyDescent="0.25">
      <c r="A39">
        <f t="shared" si="3"/>
        <v>11</v>
      </c>
      <c r="B39" t="s">
        <v>394</v>
      </c>
      <c r="C39">
        <v>1</v>
      </c>
      <c r="D39">
        <v>1</v>
      </c>
      <c r="E39">
        <v>0</v>
      </c>
      <c r="F39" t="s">
        <v>449</v>
      </c>
      <c r="G39">
        <v>1</v>
      </c>
      <c r="H39" t="str">
        <f>+VLOOKUP(G39,content_section!$A$2:$L$1010,6,FALSE)</f>
        <v>Unidad 1: Introducción</v>
      </c>
      <c r="I39" t="str">
        <f>+VLOOKUP(G39,content_section!$A$2:$L$1010,8,FALSE)</f>
        <v>Inteligencia Artificial</v>
      </c>
      <c r="K39" t="s">
        <v>447</v>
      </c>
      <c r="L39">
        <f t="shared" si="4"/>
        <v>9</v>
      </c>
      <c r="M39">
        <v>240</v>
      </c>
      <c r="O39" t="str">
        <f t="shared" si="2"/>
        <v>insert into content (created_at,created_by,company_id,is_active,name,content_section_id,icon,order_item,time_in_seconds) values (getdate(),1,1,0,'Operaciones con matrices',1,'function.svg',9,240);</v>
      </c>
    </row>
    <row r="40" spans="1:15" x14ac:dyDescent="0.25">
      <c r="A40">
        <f t="shared" si="3"/>
        <v>12</v>
      </c>
      <c r="B40" t="s">
        <v>394</v>
      </c>
      <c r="C40">
        <v>1</v>
      </c>
      <c r="D40">
        <v>1</v>
      </c>
      <c r="E40">
        <v>0</v>
      </c>
      <c r="F40" t="s">
        <v>450</v>
      </c>
      <c r="G40">
        <v>1</v>
      </c>
      <c r="H40" t="str">
        <f>+VLOOKUP(G40,content_section!$A$2:$L$1010,6,FALSE)</f>
        <v>Unidad 1: Introducción</v>
      </c>
      <c r="I40" t="str">
        <f>+VLOOKUP(G40,content_section!$A$2:$L$1010,8,FALSE)</f>
        <v>Inteligencia Artificial</v>
      </c>
      <c r="K40" t="s">
        <v>447</v>
      </c>
      <c r="L40">
        <f t="shared" si="4"/>
        <v>10</v>
      </c>
      <c r="M40">
        <v>240</v>
      </c>
      <c r="O40" t="str">
        <f t="shared" si="2"/>
        <v>insert into content (created_at,created_by,company_id,is_active,name,content_section_id,icon,order_item,time_in_seconds) values (getdate(),1,1,0,'Operaciones con arreglos',1,'function.svg',10,240);</v>
      </c>
    </row>
    <row r="41" spans="1:15" x14ac:dyDescent="0.25">
      <c r="A41">
        <f t="shared" si="3"/>
        <v>13</v>
      </c>
      <c r="B41" t="s">
        <v>394</v>
      </c>
      <c r="C41">
        <v>1</v>
      </c>
      <c r="D41">
        <v>1</v>
      </c>
      <c r="E41">
        <v>0</v>
      </c>
      <c r="F41" t="s">
        <v>451</v>
      </c>
      <c r="G41">
        <v>1</v>
      </c>
      <c r="H41" t="str">
        <f>+VLOOKUP(G41,content_section!$A$2:$L$1010,6,FALSE)</f>
        <v>Unidad 1: Introducción</v>
      </c>
      <c r="I41" t="str">
        <f>+VLOOKUP(G41,content_section!$A$2:$L$1010,8,FALSE)</f>
        <v>Inteligencia Artificial</v>
      </c>
      <c r="K41" t="s">
        <v>447</v>
      </c>
      <c r="L41">
        <f t="shared" si="4"/>
        <v>11</v>
      </c>
      <c r="M41">
        <v>240</v>
      </c>
      <c r="O41" t="str">
        <f t="shared" si="2"/>
        <v>insert into content (created_at,created_by,company_id,is_active,name,content_section_id,icon,order_item,time_in_seconds) values (getdate(),1,1,0,'Operaciones para redes neuronales',1,'function.svg',11,240);</v>
      </c>
    </row>
    <row r="42" spans="1:15" x14ac:dyDescent="0.25">
      <c r="A42">
        <f t="shared" si="3"/>
        <v>14</v>
      </c>
      <c r="B42" t="s">
        <v>394</v>
      </c>
      <c r="C42">
        <v>1</v>
      </c>
      <c r="D42">
        <v>1</v>
      </c>
      <c r="E42">
        <v>0</v>
      </c>
      <c r="F42" t="s">
        <v>452</v>
      </c>
      <c r="G42">
        <v>2</v>
      </c>
      <c r="H42" t="str">
        <f>+VLOOKUP(G42,content_section!$A$2:$L$1010,6,FALSE)</f>
        <v>Unidad 2: Plataformas como servicio (Amazon)</v>
      </c>
      <c r="I42" t="str">
        <f>+VLOOKUP(G42,content_section!$A$2:$L$1010,8,FALSE)</f>
        <v>Inteligencia Artificial</v>
      </c>
      <c r="K42" t="s">
        <v>453</v>
      </c>
      <c r="L42">
        <v>1</v>
      </c>
      <c r="M42">
        <v>240</v>
      </c>
      <c r="O42" t="str">
        <f t="shared" si="2"/>
        <v>insert into content (created_at,created_by,company_id,is_active,name,content_section_id,icon,order_item,time_in_seconds) values (getdate(),1,1,0,'Regresión lineal',2,'regression.svg',1,240);</v>
      </c>
    </row>
    <row r="43" spans="1:15" x14ac:dyDescent="0.25">
      <c r="A43">
        <f t="shared" si="3"/>
        <v>15</v>
      </c>
      <c r="B43" t="s">
        <v>394</v>
      </c>
      <c r="C43">
        <v>1</v>
      </c>
      <c r="D43">
        <v>1</v>
      </c>
      <c r="E43">
        <v>0</v>
      </c>
      <c r="F43" t="s">
        <v>454</v>
      </c>
      <c r="G43">
        <v>2</v>
      </c>
      <c r="H43" t="str">
        <f>+VLOOKUP(G43,content_section!$A$2:$L$1010,6,FALSE)</f>
        <v>Unidad 2: Plataformas como servicio (Amazon)</v>
      </c>
      <c r="I43" t="str">
        <f>+VLOOKUP(G43,content_section!$A$2:$L$1010,8,FALSE)</f>
        <v>Inteligencia Artificial</v>
      </c>
      <c r="K43" t="s">
        <v>455</v>
      </c>
      <c r="L43">
        <v>2</v>
      </c>
      <c r="M43">
        <v>240</v>
      </c>
      <c r="O43" t="str">
        <f t="shared" si="2"/>
        <v>insert into content (created_at,created_by,company_id,is_active,name,content_section_id,icon,order_item,time_in_seconds) values (getdate(),1,1,0,'Cluster',2,'cluster.svg',2,240);</v>
      </c>
    </row>
    <row r="44" spans="1:15" x14ac:dyDescent="0.25">
      <c r="A44">
        <f t="shared" si="3"/>
        <v>16</v>
      </c>
      <c r="B44" t="s">
        <v>394</v>
      </c>
      <c r="C44">
        <v>1</v>
      </c>
      <c r="D44">
        <v>1</v>
      </c>
      <c r="E44">
        <v>0</v>
      </c>
      <c r="F44" t="s">
        <v>456</v>
      </c>
      <c r="G44">
        <v>3</v>
      </c>
      <c r="H44" t="str">
        <f>+VLOOKUP(G44,content_section!$A$2:$L$1010,6,FALSE)</f>
        <v>Unidad 3: Plataformas como servicio (Azure)</v>
      </c>
      <c r="I44" t="str">
        <f>+VLOOKUP(G44,content_section!$A$2:$L$1010,8,FALSE)</f>
        <v>Inteligencia Artificial</v>
      </c>
      <c r="K44" t="s">
        <v>457</v>
      </c>
      <c r="L44">
        <v>1</v>
      </c>
      <c r="M44">
        <v>240</v>
      </c>
      <c r="O44" t="str">
        <f t="shared" si="2"/>
        <v>insert into content (created_at,created_by,company_id,is_active,name,content_section_id,icon,order_item,time_in_seconds) values (getdate(),1,1,0,'Red neuronal básica',3,'ai.svg',1,240);</v>
      </c>
    </row>
    <row r="45" spans="1:15" x14ac:dyDescent="0.25">
      <c r="A45">
        <f t="shared" si="3"/>
        <v>17</v>
      </c>
      <c r="B45" t="s">
        <v>394</v>
      </c>
      <c r="C45">
        <v>1</v>
      </c>
      <c r="D45">
        <v>1</v>
      </c>
      <c r="E45">
        <v>0</v>
      </c>
      <c r="F45" t="s">
        <v>458</v>
      </c>
      <c r="G45">
        <v>3</v>
      </c>
      <c r="H45" t="str">
        <f>+VLOOKUP(G45,content_section!$A$2:$L$1010,6,FALSE)</f>
        <v>Unidad 3: Plataformas como servicio (Azure)</v>
      </c>
      <c r="I45" t="str">
        <f>+VLOOKUP(G45,content_section!$A$2:$L$1010,8,FALSE)</f>
        <v>Inteligencia Artificial</v>
      </c>
      <c r="K45" t="s">
        <v>457</v>
      </c>
      <c r="L45">
        <v>2</v>
      </c>
      <c r="M45">
        <v>240</v>
      </c>
      <c r="O45" t="str">
        <f t="shared" si="2"/>
        <v>insert into content (created_at,created_by,company_id,is_active,name,content_section_id,icon,order_item,time_in_seconds) values (getdate(),1,1,0,'Redes de Neuronas Artificiales - RNA',3,'ai.svg',2,240);</v>
      </c>
    </row>
    <row r="46" spans="1:15" x14ac:dyDescent="0.25">
      <c r="A46">
        <f t="shared" si="3"/>
        <v>18</v>
      </c>
      <c r="B46" t="s">
        <v>394</v>
      </c>
      <c r="C46">
        <v>1</v>
      </c>
      <c r="D46">
        <v>1</v>
      </c>
      <c r="E46">
        <v>0</v>
      </c>
      <c r="F46" t="s">
        <v>459</v>
      </c>
      <c r="G46">
        <v>3</v>
      </c>
      <c r="H46" t="str">
        <f>+VLOOKUP(G46,content_section!$A$2:$L$1010,6,FALSE)</f>
        <v>Unidad 3: Plataformas como servicio (Azure)</v>
      </c>
      <c r="I46" t="str">
        <f>+VLOOKUP(G46,content_section!$A$2:$L$1010,8,FALSE)</f>
        <v>Inteligencia Artificial</v>
      </c>
      <c r="K46" t="s">
        <v>457</v>
      </c>
      <c r="L46">
        <v>3</v>
      </c>
      <c r="M46">
        <v>240</v>
      </c>
      <c r="O46" t="str">
        <f t="shared" si="2"/>
        <v>insert into content (created_at,created_by,company_id,is_active,name,content_section_id,icon,order_item,time_in_seconds) values (getdate(),1,1,0,'Redes de Neuronas Convolucionales - CNN',3,'ai.svg',3,240);</v>
      </c>
    </row>
    <row r="47" spans="1:15" x14ac:dyDescent="0.25">
      <c r="A47">
        <f t="shared" si="3"/>
        <v>19</v>
      </c>
      <c r="B47" t="s">
        <v>394</v>
      </c>
      <c r="C47">
        <v>1</v>
      </c>
      <c r="D47">
        <v>1</v>
      </c>
      <c r="E47">
        <v>0</v>
      </c>
      <c r="F47" t="s">
        <v>462</v>
      </c>
      <c r="G47">
        <v>4</v>
      </c>
      <c r="H47" t="str">
        <f>+VLOOKUP(G47,content_section!$A$2:$L$1010,6,FALSE)</f>
        <v>Unidad 4: Plataformas como servicio (Google)</v>
      </c>
      <c r="I47" t="str">
        <f>+VLOOKUP(G47,content_section!$A$2:$L$1010,8,FALSE)</f>
        <v>Inteligencia Artificial</v>
      </c>
      <c r="K47" t="s">
        <v>463</v>
      </c>
      <c r="L47">
        <v>1</v>
      </c>
      <c r="M47">
        <v>240</v>
      </c>
      <c r="O47" t="str">
        <f t="shared" si="2"/>
        <v>insert into content (created_at,created_by,company_id,is_active,name,content_section_id,icon,order_item,time_in_seconds) values (getdate(),1,1,0,'YOLO',4,'photo.svg',1,240);</v>
      </c>
    </row>
    <row r="48" spans="1:15" x14ac:dyDescent="0.25">
      <c r="A48">
        <f t="shared" si="3"/>
        <v>20</v>
      </c>
      <c r="B48" t="s">
        <v>394</v>
      </c>
      <c r="C48">
        <v>1</v>
      </c>
      <c r="D48">
        <v>1</v>
      </c>
      <c r="E48">
        <v>0</v>
      </c>
      <c r="F48" t="s">
        <v>460</v>
      </c>
      <c r="G48">
        <v>5</v>
      </c>
      <c r="H48" t="str">
        <f>+VLOOKUP(G48,content_section!$A$2:$L$1010,6,FALSE)</f>
        <v>Unidad 5: Plataformas como servicio (Supervisely)</v>
      </c>
      <c r="I48" t="str">
        <f>+VLOOKUP(G48,content_section!$A$2:$L$1010,8,FALSE)</f>
        <v>Inteligencia Artificial</v>
      </c>
      <c r="K48" t="s">
        <v>461</v>
      </c>
      <c r="L48">
        <v>1</v>
      </c>
      <c r="M48">
        <v>240</v>
      </c>
      <c r="O48" t="str">
        <f t="shared" si="2"/>
        <v>insert into content (created_at,created_by,company_id,is_active,name,content_section_id,icon,order_item,time_in_seconds) values (getdate(),1,1,0,'Reconocimiento Facial',5,'face-recognition.svg',1,240);</v>
      </c>
    </row>
    <row r="49" spans="1:15" x14ac:dyDescent="0.25">
      <c r="A49">
        <f t="shared" si="3"/>
        <v>21</v>
      </c>
      <c r="B49" t="s">
        <v>394</v>
      </c>
      <c r="C49">
        <v>1</v>
      </c>
      <c r="D49">
        <v>1</v>
      </c>
      <c r="E49">
        <v>0</v>
      </c>
      <c r="F49" t="s">
        <v>471</v>
      </c>
      <c r="G49">
        <v>6</v>
      </c>
      <c r="H49" t="str">
        <f>+VLOOKUP(G49,content_section!$A$2:$L$1010,6,FALSE)</f>
        <v>Unidad 6: TensorFlow 2.0</v>
      </c>
      <c r="I49" t="str">
        <f>+VLOOKUP(G49,content_section!$A$2:$L$1010,8,FALSE)</f>
        <v>Inteligencia Artificial</v>
      </c>
      <c r="K49" t="s">
        <v>447</v>
      </c>
      <c r="L49">
        <v>1</v>
      </c>
      <c r="M49">
        <v>240</v>
      </c>
      <c r="O49" t="str">
        <f t="shared" si="2"/>
        <v>insert into content (created_at,created_by,company_id,is_active,name,content_section_id,icon,order_item,time_in_seconds) values (getdate(),1,1,0,'Programación orientada a objectos',6,'function.svg',1,240);</v>
      </c>
    </row>
    <row r="50" spans="1:15" x14ac:dyDescent="0.25">
      <c r="A50">
        <f t="shared" si="3"/>
        <v>22</v>
      </c>
      <c r="B50" t="s">
        <v>394</v>
      </c>
      <c r="C50">
        <v>1</v>
      </c>
      <c r="D50">
        <v>1</v>
      </c>
      <c r="E50">
        <v>0</v>
      </c>
      <c r="F50" t="s">
        <v>471</v>
      </c>
      <c r="G50">
        <v>6</v>
      </c>
      <c r="H50" t="str">
        <f>+VLOOKUP(G50,content_section!$A$2:$L$1010,6,FALSE)</f>
        <v>Unidad 6: TensorFlow 2.0</v>
      </c>
      <c r="I50" t="str">
        <f>+VLOOKUP(G50,content_section!$A$2:$L$1010,8,FALSE)</f>
        <v>Inteligencia Artificial</v>
      </c>
      <c r="K50" t="s">
        <v>447</v>
      </c>
      <c r="L50">
        <v>1</v>
      </c>
      <c r="M50">
        <v>240</v>
      </c>
      <c r="O50" t="str">
        <f t="shared" ref="O50" si="5">CONCATENATE("insert into content (",$B$1,",",$C$1,",",$D$1,",",$E$1,",",$F$1,",",$G$1,",",$K$1,",",$L$1,",",$M$1,") values (",B50,",",C50,",",D50,",",E50,",'",F50,"',",G50,",'",K50,"',",L50,",",M50,");")</f>
        <v>insert into content (created_at,created_by,company_id,is_active,name,content_section_id,icon,order_item,time_in_seconds) values (getdate(),1,1,0,'Programación orientada a objectos',6,'function.svg',1,240);</v>
      </c>
    </row>
  </sheetData>
  <hyperlinks>
    <hyperlink ref="N34" r:id="rId1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3"/>
  <sheetViews>
    <sheetView zoomScale="110" zoomScaleNormal="110" workbookViewId="0">
      <pane ySplit="1" topLeftCell="A64" activePane="bottomLeft" state="frozen"/>
      <selection pane="bottomLeft" activeCell="A76" sqref="A76"/>
    </sheetView>
  </sheetViews>
  <sheetFormatPr defaultRowHeight="15" x14ac:dyDescent="0.25"/>
  <cols>
    <col min="1" max="1" width="4" bestFit="1" customWidth="1"/>
    <col min="2" max="3" width="10.7109375" customWidth="1"/>
    <col min="4" max="4" width="11.7109375" style="8" customWidth="1"/>
    <col min="5" max="5" width="9.7109375" style="8" bestFit="1" customWidth="1"/>
    <col min="6" max="6" width="54.42578125" style="8" customWidth="1"/>
    <col min="7" max="7" width="10.5703125" bestFit="1" customWidth="1"/>
    <col min="8" max="8" width="42.140625" bestFit="1" customWidth="1"/>
    <col min="9" max="9" width="21.140625" bestFit="1" customWidth="1"/>
    <col min="10" max="11" width="21.140625" customWidth="1"/>
    <col min="12" max="12" width="11" style="8" bestFit="1" customWidth="1"/>
    <col min="13" max="13" width="60.140625" style="8" customWidth="1"/>
    <col min="14" max="14" width="12" customWidth="1"/>
  </cols>
  <sheetData>
    <row r="1" spans="1:14" x14ac:dyDescent="0.25">
      <c r="A1" s="26" t="s">
        <v>197</v>
      </c>
      <c r="B1" s="26" t="s">
        <v>388</v>
      </c>
      <c r="C1" s="26" t="s">
        <v>389</v>
      </c>
      <c r="D1" s="27" t="s">
        <v>392</v>
      </c>
      <c r="E1" s="27" t="s">
        <v>384</v>
      </c>
      <c r="F1" s="27" t="s">
        <v>383</v>
      </c>
      <c r="G1" s="27" t="s">
        <v>525</v>
      </c>
      <c r="H1" s="23" t="s">
        <v>526</v>
      </c>
      <c r="I1" s="23" t="s">
        <v>466</v>
      </c>
      <c r="J1" s="23" t="s">
        <v>442</v>
      </c>
      <c r="K1" s="23" t="s">
        <v>429</v>
      </c>
      <c r="L1" s="27" t="s">
        <v>441</v>
      </c>
      <c r="M1" s="27" t="s">
        <v>393</v>
      </c>
      <c r="N1" t="s">
        <v>203</v>
      </c>
    </row>
    <row r="2" spans="1:14" ht="30" x14ac:dyDescent="0.25">
      <c r="A2" s="25">
        <v>1</v>
      </c>
      <c r="B2" s="26" t="s">
        <v>394</v>
      </c>
      <c r="C2" s="26">
        <v>1</v>
      </c>
      <c r="D2" s="27">
        <v>1</v>
      </c>
      <c r="E2" s="27">
        <v>0</v>
      </c>
      <c r="F2" s="27" t="s">
        <v>476</v>
      </c>
      <c r="G2">
        <v>1</v>
      </c>
      <c r="H2" t="str">
        <f>IF(G2&gt;0,VLOOKUP(G2,content!$A$2:$M$2029,6,FALSE),"")</f>
        <v>Inteligencia Artificial</v>
      </c>
      <c r="I2" t="str">
        <f>IF(G2&gt;0,VLOOKUP(G2,content!$A$2:$M$2029,8,FALSE),"")</f>
        <v>Unidad 1: Introducción</v>
      </c>
      <c r="J2" t="str">
        <f>IF(G2&gt;0,VLOOKUP(G2,content!$A$2:$M$2029,9,FALSE),"")</f>
        <v>Inteligencia Artificial</v>
      </c>
      <c r="K2" t="str">
        <f>IF(G2&gt;0,VLOOKUP(G2,content!$A$2:$M$2029,10,FALSE),"")</f>
        <v>9°. Semestre</v>
      </c>
      <c r="L2" s="27">
        <v>1</v>
      </c>
      <c r="M2" s="31" t="str">
        <f>CONCATENATE("insert into question (",$B$1,",",$C$1,",",$D$1,",",$E$1,",",$F$1,",",$G$1,",",$L$1,") values(",B2,",",C2,",",D2,",",E2,",'",F2,"',",G2,",",L2,");")</f>
        <v>insert into question (created_at,created_by,company_id,is_active,name,content_id,order_item) values(getdate(),1,1,0,'¿Se basa en dotar al funcionamiento de las aplicaciones de un comportamiento inteligente similar al humano?',1,1);</v>
      </c>
      <c r="N2" s="1" t="s">
        <v>520</v>
      </c>
    </row>
    <row r="3" spans="1:14" x14ac:dyDescent="0.25">
      <c r="A3" s="25">
        <f t="shared" ref="A3:A114" si="0">+A2+1</f>
        <v>2</v>
      </c>
      <c r="B3" s="26" t="s">
        <v>394</v>
      </c>
      <c r="C3" s="26">
        <v>1</v>
      </c>
      <c r="D3" s="27">
        <v>1</v>
      </c>
      <c r="E3" s="27">
        <v>0</v>
      </c>
      <c r="F3" s="27" t="s">
        <v>477</v>
      </c>
      <c r="G3">
        <v>1</v>
      </c>
      <c r="H3" t="str">
        <f>IF(G3&gt;0,VLOOKUP(G3,content!$A$2:$M$2029,6,FALSE),"")</f>
        <v>Inteligencia Artificial</v>
      </c>
      <c r="I3" t="str">
        <f>IF(G3&gt;0,VLOOKUP(G3,content!$A$2:$M$2029,8,FALSE),"")</f>
        <v>Unidad 1: Introducción</v>
      </c>
      <c r="J3" t="str">
        <f>IF(G3&gt;0,VLOOKUP(G3,content!$A$2:$M$2029,9,FALSE),"")</f>
        <v>Inteligencia Artificial</v>
      </c>
      <c r="K3" t="str">
        <f>IF(G3&gt;0,VLOOKUP(G3,content!$A$2:$M$2029,10,FALSE),"")</f>
        <v>9°. Semestre</v>
      </c>
      <c r="L3" s="27">
        <f t="shared" ref="L3:L66" si="1">+L2+1</f>
        <v>2</v>
      </c>
      <c r="M3" s="31" t="str">
        <f t="shared" ref="M3:M66" si="2">CONCATENATE("insert into question (",$B$1,",",$C$1,",",$D$1,",",$E$1,",",$F$1,",",$G$1,",",$L$1,") values(",B3,",",C3,",",D3,",",E3,",'",F3,"',",G3,",",L3,");")</f>
        <v>insert into question (created_at,created_by,company_id,is_active,name,content_id,order_item) values(getdate(),1,1,0,'¿Ademas del razonamiento, la IA que intenta simular?',1,2);</v>
      </c>
    </row>
    <row r="4" spans="1:14" ht="30" x14ac:dyDescent="0.25">
      <c r="A4" s="25">
        <f t="shared" si="0"/>
        <v>3</v>
      </c>
      <c r="B4" s="26" t="s">
        <v>394</v>
      </c>
      <c r="C4" s="26">
        <v>1</v>
      </c>
      <c r="D4" s="27">
        <v>1</v>
      </c>
      <c r="E4" s="27">
        <v>1</v>
      </c>
      <c r="F4" s="27" t="s">
        <v>478</v>
      </c>
      <c r="G4">
        <v>1</v>
      </c>
      <c r="H4" t="str">
        <f>IF(G4&gt;0,VLOOKUP(G4,content!$A$2:$M$2029,6,FALSE),"")</f>
        <v>Inteligencia Artificial</v>
      </c>
      <c r="I4" t="str">
        <f>IF(G4&gt;0,VLOOKUP(G4,content!$A$2:$M$2029,8,FALSE),"")</f>
        <v>Unidad 1: Introducción</v>
      </c>
      <c r="J4" t="str">
        <f>IF(G4&gt;0,VLOOKUP(G4,content!$A$2:$M$2029,9,FALSE),"")</f>
        <v>Inteligencia Artificial</v>
      </c>
      <c r="K4" t="str">
        <f>IF(G4&gt;0,VLOOKUP(G4,content!$A$2:$M$2029,10,FALSE),"")</f>
        <v>9°. Semestre</v>
      </c>
      <c r="L4" s="27">
        <f t="shared" si="1"/>
        <v>3</v>
      </c>
      <c r="M4" s="31" t="str">
        <f t="shared" si="2"/>
        <v>insert into question (created_at,created_by,company_id,is_active,name,content_id,order_item) values(getdate(),1,1,1,'¿Son técnicas aplicadas a un problema, capaz de funcionar a pesar de los cambios del entorno?',1,3);</v>
      </c>
    </row>
    <row r="5" spans="1:14" ht="30" x14ac:dyDescent="0.25">
      <c r="A5" s="25">
        <f t="shared" si="0"/>
        <v>4</v>
      </c>
      <c r="B5" s="26" t="s">
        <v>394</v>
      </c>
      <c r="C5" s="26">
        <v>1</v>
      </c>
      <c r="D5" s="27">
        <v>1</v>
      </c>
      <c r="E5" s="27">
        <v>1</v>
      </c>
      <c r="F5" s="29" t="s">
        <v>479</v>
      </c>
      <c r="G5">
        <v>1</v>
      </c>
      <c r="H5" t="str">
        <f>IF(G5&gt;0,VLOOKUP(G5,content!$A$2:$M$2029,6,FALSE),"")</f>
        <v>Inteligencia Artificial</v>
      </c>
      <c r="I5" t="str">
        <f>IF(G5&gt;0,VLOOKUP(G5,content!$A$2:$M$2029,8,FALSE),"")</f>
        <v>Unidad 1: Introducción</v>
      </c>
      <c r="J5" t="str">
        <f>IF(G5&gt;0,VLOOKUP(G5,content!$A$2:$M$2029,9,FALSE),"")</f>
        <v>Inteligencia Artificial</v>
      </c>
      <c r="K5" t="str">
        <f>IF(G5&gt;0,VLOOKUP(G5,content!$A$2:$M$2029,10,FALSE),"")</f>
        <v>9°. Semestre</v>
      </c>
      <c r="L5" s="27">
        <f t="shared" si="1"/>
        <v>4</v>
      </c>
      <c r="M5" s="31" t="str">
        <f t="shared" si="2"/>
        <v>insert into question (created_at,created_by,company_id,is_active,name,content_id,order_item) values(getdate(),1,1,1,'Maquinas con mentes (Haugeland, 1985) ¿Cual es su enfoque?',1,4);</v>
      </c>
    </row>
    <row r="6" spans="1:14" ht="45" x14ac:dyDescent="0.25">
      <c r="A6" s="25">
        <f t="shared" si="0"/>
        <v>5</v>
      </c>
      <c r="B6" s="26" t="s">
        <v>394</v>
      </c>
      <c r="C6" s="26">
        <v>1</v>
      </c>
      <c r="D6" s="27">
        <v>1</v>
      </c>
      <c r="E6" s="27">
        <v>1</v>
      </c>
      <c r="F6" s="27" t="s">
        <v>480</v>
      </c>
      <c r="G6">
        <v>1</v>
      </c>
      <c r="H6" t="str">
        <f>IF(G6&gt;0,VLOOKUP(G6,content!$A$2:$M$2029,6,FALSE),"")</f>
        <v>Inteligencia Artificial</v>
      </c>
      <c r="I6" t="str">
        <f>IF(G6&gt;0,VLOOKUP(G6,content!$A$2:$M$2029,8,FALSE),"")</f>
        <v>Unidad 1: Introducción</v>
      </c>
      <c r="J6" t="str">
        <f>IF(G6&gt;0,VLOOKUP(G6,content!$A$2:$M$2029,9,FALSE),"")</f>
        <v>Inteligencia Artificial</v>
      </c>
      <c r="K6" t="str">
        <f>IF(G6&gt;0,VLOOKUP(G6,content!$A$2:$M$2029,10,FALSE),"")</f>
        <v>9°. Semestre</v>
      </c>
      <c r="L6" s="27">
        <f t="shared" si="1"/>
        <v>5</v>
      </c>
      <c r="M6" s="31" t="str">
        <f t="shared" si="2"/>
        <v>insert into question (created_at,created_by,company_id,is_active,name,content_id,order_item) values(getdate(),1,1,1,'Estudio de la facultades mentales mediante el uso de modelos computacionales (Charniak, 1985) ¿Cual es su enfoque?',1,5);</v>
      </c>
    </row>
    <row r="7" spans="1:14" ht="30" x14ac:dyDescent="0.25">
      <c r="A7" s="25">
        <f t="shared" si="0"/>
        <v>6</v>
      </c>
      <c r="B7" s="26" t="s">
        <v>394</v>
      </c>
      <c r="C7" s="26">
        <v>1</v>
      </c>
      <c r="D7" s="27">
        <v>1</v>
      </c>
      <c r="E7" s="27">
        <v>1</v>
      </c>
      <c r="F7" s="27" t="s">
        <v>481</v>
      </c>
      <c r="G7">
        <v>1</v>
      </c>
      <c r="H7" t="str">
        <f>IF(G7&gt;0,VLOOKUP(G7,content!$A$2:$M$2029,6,FALSE),"")</f>
        <v>Inteligencia Artificial</v>
      </c>
      <c r="I7" t="str">
        <f>IF(G7&gt;0,VLOOKUP(G7,content!$A$2:$M$2029,8,FALSE),"")</f>
        <v>Unidad 1: Introducción</v>
      </c>
      <c r="J7" t="str">
        <f>IF(G7&gt;0,VLOOKUP(G7,content!$A$2:$M$2029,9,FALSE),"")</f>
        <v>Inteligencia Artificial</v>
      </c>
      <c r="K7" t="str">
        <f>IF(G7&gt;0,VLOOKUP(G7,content!$A$2:$M$2029,10,FALSE),"")</f>
        <v>9°. Semestre</v>
      </c>
      <c r="L7" s="27">
        <f t="shared" si="1"/>
        <v>6</v>
      </c>
      <c r="M7" s="31" t="str">
        <f t="shared" si="2"/>
        <v>insert into question (created_at,created_by,company_id,is_active,name,content_id,order_item) values(getdate(),1,1,1,'Las computadoras realizan tareas que los humanos hacen mejor (Rich y Knight, 1991) ¿Cual es su enfoque?',1,6);</v>
      </c>
    </row>
    <row r="8" spans="1:14" ht="30" x14ac:dyDescent="0.25">
      <c r="A8" s="25">
        <f t="shared" si="0"/>
        <v>7</v>
      </c>
      <c r="B8" s="26" t="s">
        <v>394</v>
      </c>
      <c r="C8" s="26">
        <v>1</v>
      </c>
      <c r="D8" s="27">
        <v>1</v>
      </c>
      <c r="E8" s="27">
        <v>1</v>
      </c>
      <c r="F8" s="27" t="s">
        <v>482</v>
      </c>
      <c r="G8">
        <v>1</v>
      </c>
      <c r="H8" t="str">
        <f>IF(G8&gt;0,VLOOKUP(G8,content!$A$2:$M$2029,6,FALSE),"")</f>
        <v>Inteligencia Artificial</v>
      </c>
      <c r="I8" t="str">
        <f>IF(G8&gt;0,VLOOKUP(G8,content!$A$2:$M$2029,8,FALSE),"")</f>
        <v>Unidad 1: Introducción</v>
      </c>
      <c r="J8" t="str">
        <f>IF(G8&gt;0,VLOOKUP(G8,content!$A$2:$M$2029,9,FALSE),"")</f>
        <v>Inteligencia Artificial</v>
      </c>
      <c r="K8" t="str">
        <f>IF(G8&gt;0,VLOOKUP(G8,content!$A$2:$M$2029,10,FALSE),"")</f>
        <v>9°. Semestre</v>
      </c>
      <c r="L8" s="27">
        <f t="shared" si="1"/>
        <v>7</v>
      </c>
      <c r="M8" s="31" t="str">
        <f t="shared" si="2"/>
        <v>insert into question (created_at,created_by,company_id,is_active,name,content_id,order_item) values(getdate(),1,1,1,'Se diseñan agentes inteligentes (Poole, 1998) ¿Cual es su enfoque?',1,7);</v>
      </c>
    </row>
    <row r="9" spans="1:14" ht="30" x14ac:dyDescent="0.25">
      <c r="A9" s="25">
        <f t="shared" si="0"/>
        <v>8</v>
      </c>
      <c r="B9" s="26" t="s">
        <v>394</v>
      </c>
      <c r="C9" s="26">
        <v>1</v>
      </c>
      <c r="D9" s="27">
        <v>1</v>
      </c>
      <c r="E9" s="27">
        <v>1</v>
      </c>
      <c r="F9" s="27" t="s">
        <v>483</v>
      </c>
      <c r="G9">
        <v>1</v>
      </c>
      <c r="H9" t="str">
        <f>IF(G9&gt;0,VLOOKUP(G9,content!$A$2:$M$2029,6,FALSE),"")</f>
        <v>Inteligencia Artificial</v>
      </c>
      <c r="I9" t="str">
        <f>IF(G9&gt;0,VLOOKUP(G9,content!$A$2:$M$2029,8,FALSE),"")</f>
        <v>Unidad 1: Introducción</v>
      </c>
      <c r="J9" t="str">
        <f>IF(G9&gt;0,VLOOKUP(G9,content!$A$2:$M$2029,9,FALSE),"")</f>
        <v>Inteligencia Artificial</v>
      </c>
      <c r="K9" t="str">
        <f>IF(G9&gt;0,VLOOKUP(G9,content!$A$2:$M$2029,10,FALSE),"")</f>
        <v>9°. Semestre</v>
      </c>
      <c r="L9" s="27">
        <f t="shared" si="1"/>
        <v>8</v>
      </c>
      <c r="M9" s="31" t="str">
        <f t="shared" si="2"/>
        <v>insert into question (created_at,created_by,company_id,is_active,name,content_id,order_item) values(getdate(),1,1,1,'¿Se diseñó para proporcionar una definición operacional y satisfactoria de inteligencia?',1,8);</v>
      </c>
    </row>
    <row r="10" spans="1:14" ht="30" x14ac:dyDescent="0.25">
      <c r="A10" s="25">
        <f t="shared" si="0"/>
        <v>9</v>
      </c>
      <c r="B10" s="26" t="s">
        <v>394</v>
      </c>
      <c r="C10" s="26">
        <v>1</v>
      </c>
      <c r="D10" s="27">
        <v>1</v>
      </c>
      <c r="E10" s="27">
        <v>1</v>
      </c>
      <c r="F10" s="27" t="s">
        <v>484</v>
      </c>
      <c r="G10">
        <v>1</v>
      </c>
      <c r="H10" t="str">
        <f>IF(G10&gt;0,VLOOKUP(G10,content!$A$2:$M$2029,6,FALSE),"")</f>
        <v>Inteligencia Artificial</v>
      </c>
      <c r="I10" t="str">
        <f>IF(G10&gt;0,VLOOKUP(G10,content!$A$2:$M$2029,8,FALSE),"")</f>
        <v>Unidad 1: Introducción</v>
      </c>
      <c r="J10" t="str">
        <f>IF(G10&gt;0,VLOOKUP(G10,content!$A$2:$M$2029,9,FALSE),"")</f>
        <v>Inteligencia Artificial</v>
      </c>
      <c r="K10" t="str">
        <f>IF(G10&gt;0,VLOOKUP(G10,content!$A$2:$M$2029,10,FALSE),"")</f>
        <v>9°. Semestre</v>
      </c>
      <c r="L10" s="27">
        <f t="shared" si="1"/>
        <v>9</v>
      </c>
      <c r="M10" s="31" t="str">
        <f t="shared" si="2"/>
        <v>insert into question (created_at,created_by,company_id,is_active,name,content_id,order_item) values(getdate(),1,1,1,'¿Se basa en la incapacidad de diferenciar entre entidades inteligentes y seres humanos?',1,9);</v>
      </c>
    </row>
    <row r="11" spans="1:14" x14ac:dyDescent="0.25">
      <c r="A11" s="25">
        <f t="shared" si="0"/>
        <v>10</v>
      </c>
      <c r="B11" s="26" t="s">
        <v>394</v>
      </c>
      <c r="C11" s="26">
        <v>1</v>
      </c>
      <c r="D11" s="27">
        <v>1</v>
      </c>
      <c r="E11" s="27">
        <v>1</v>
      </c>
      <c r="F11" s="27" t="s">
        <v>485</v>
      </c>
      <c r="G11">
        <v>1</v>
      </c>
      <c r="H11" t="str">
        <f>IF(G11&gt;0,VLOOKUP(G11,content!$A$2:$M$2029,6,FALSE),"")</f>
        <v>Inteligencia Artificial</v>
      </c>
      <c r="I11" t="str">
        <f>IF(G11&gt;0,VLOOKUP(G11,content!$A$2:$M$2029,8,FALSE),"")</f>
        <v>Unidad 1: Introducción</v>
      </c>
      <c r="J11" t="str">
        <f>IF(G11&gt;0,VLOOKUP(G11,content!$A$2:$M$2029,9,FALSE),"")</f>
        <v>Inteligencia Artificial</v>
      </c>
      <c r="K11" t="str">
        <f>IF(G11&gt;0,VLOOKUP(G11,content!$A$2:$M$2029,10,FALSE),"")</f>
        <v>9°. Semestre</v>
      </c>
      <c r="L11" s="27">
        <f t="shared" si="1"/>
        <v>10</v>
      </c>
      <c r="M11" s="31" t="str">
        <f t="shared" si="2"/>
        <v>insert into question (created_at,created_by,company_id,is_active,name,content_id,order_item) values(getdate(),1,1,1,'¿En que se basan los investigadores del campo de la IA?',1,10);</v>
      </c>
    </row>
    <row r="12" spans="1:14" x14ac:dyDescent="0.25">
      <c r="A12" s="25">
        <f>+A11+1</f>
        <v>11</v>
      </c>
      <c r="B12" s="26" t="s">
        <v>394</v>
      </c>
      <c r="C12" s="26">
        <v>1</v>
      </c>
      <c r="D12" s="27">
        <v>1</v>
      </c>
      <c r="E12" s="27">
        <v>1</v>
      </c>
      <c r="F12" t="s">
        <v>539</v>
      </c>
      <c r="G12">
        <v>2</v>
      </c>
      <c r="H12" t="str">
        <f>IF(G12&gt;0,VLOOKUP(G12,content!$A$2:$M$2029,6,FALSE),"")</f>
        <v>Introducción</v>
      </c>
      <c r="I12" t="str">
        <f>IF(G12&gt;0,VLOOKUP(G12,content!$A$2:$M$2029,8,FALSE),"")</f>
        <v>Unidad 1: Como desarrollar y utilizar la información científica</v>
      </c>
      <c r="J12" t="str">
        <f>IF(G12&gt;0,VLOOKUP(G12,content!$A$2:$M$2029,9,FALSE),"")</f>
        <v>Ciencias Naturales</v>
      </c>
      <c r="K12" t="str">
        <f>IF(G12&gt;0,VLOOKUP(G12,content!$A$2:$M$2029,10,FALSE),"")</f>
        <v>1°. Básico</v>
      </c>
      <c r="L12" s="27">
        <f t="shared" si="1"/>
        <v>11</v>
      </c>
      <c r="M12" s="31" t="str">
        <f t="shared" si="2"/>
        <v>insert into question (created_at,created_by,company_id,is_active,name,content_id,order_item) values(getdate(),1,1,1,'¿Qué es ciencias naturales ?',2,11);</v>
      </c>
    </row>
    <row r="13" spans="1:14" x14ac:dyDescent="0.25">
      <c r="A13" s="25">
        <f t="shared" ref="A13:A56" si="3">+A12+1</f>
        <v>12</v>
      </c>
      <c r="B13" s="26" t="s">
        <v>394</v>
      </c>
      <c r="C13" s="26">
        <v>1</v>
      </c>
      <c r="D13" s="27">
        <v>1</v>
      </c>
      <c r="E13" s="27">
        <v>1</v>
      </c>
      <c r="F13" t="s">
        <v>540</v>
      </c>
      <c r="G13">
        <v>2</v>
      </c>
      <c r="H13" t="str">
        <f>IF(G13&gt;0,VLOOKUP(G13,content!$A$2:$M$2029,6,FALSE),"")</f>
        <v>Introducción</v>
      </c>
      <c r="I13" t="str">
        <f>IF(G13&gt;0,VLOOKUP(G13,content!$A$2:$M$2029,8,FALSE),"")</f>
        <v>Unidad 1: Como desarrollar y utilizar la información científica</v>
      </c>
      <c r="J13" t="str">
        <f>IF(G13&gt;0,VLOOKUP(G13,content!$A$2:$M$2029,9,FALSE),"")</f>
        <v>Ciencias Naturales</v>
      </c>
      <c r="K13" t="str">
        <f>IF(G13&gt;0,VLOOKUP(G13,content!$A$2:$M$2029,10,FALSE),"")</f>
        <v>1°. Básico</v>
      </c>
      <c r="L13" s="27">
        <f t="shared" si="1"/>
        <v>12</v>
      </c>
      <c r="M13" s="31" t="str">
        <f t="shared" si="2"/>
        <v>insert into question (created_at,created_by,company_id,is_active,name,content_id,order_item) values(getdate(),1,1,1,'¿Qué es celula?',2,12);</v>
      </c>
    </row>
    <row r="14" spans="1:14" x14ac:dyDescent="0.25">
      <c r="A14" s="25">
        <f t="shared" si="3"/>
        <v>13</v>
      </c>
      <c r="B14" s="26" t="s">
        <v>394</v>
      </c>
      <c r="C14" s="26">
        <v>1</v>
      </c>
      <c r="D14" s="27">
        <v>1</v>
      </c>
      <c r="E14" s="27">
        <v>1</v>
      </c>
      <c r="F14" t="s">
        <v>541</v>
      </c>
      <c r="G14">
        <v>2</v>
      </c>
      <c r="H14" t="str">
        <f>IF(G14&gt;0,VLOOKUP(G14,content!$A$2:$M$2029,6,FALSE),"")</f>
        <v>Introducción</v>
      </c>
      <c r="I14" t="str">
        <f>IF(G14&gt;0,VLOOKUP(G14,content!$A$2:$M$2029,8,FALSE),"")</f>
        <v>Unidad 1: Como desarrollar y utilizar la información científica</v>
      </c>
      <c r="J14" t="str">
        <f>IF(G14&gt;0,VLOOKUP(G14,content!$A$2:$M$2029,9,FALSE),"")</f>
        <v>Ciencias Naturales</v>
      </c>
      <c r="K14" t="str">
        <f>IF(G14&gt;0,VLOOKUP(G14,content!$A$2:$M$2029,10,FALSE),"")</f>
        <v>1°. Básico</v>
      </c>
      <c r="L14" s="27">
        <f t="shared" si="1"/>
        <v>13</v>
      </c>
      <c r="M14" s="31" t="str">
        <f t="shared" si="2"/>
        <v>insert into question (created_at,created_by,company_id,is_active,name,content_id,order_item) values(getdate(),1,1,1,'¿Cuál es la diferencia entre celula procariota y eucariota?',2,13);</v>
      </c>
    </row>
    <row r="15" spans="1:14" x14ac:dyDescent="0.25">
      <c r="A15" s="25">
        <f t="shared" si="3"/>
        <v>14</v>
      </c>
      <c r="B15" s="26" t="s">
        <v>394</v>
      </c>
      <c r="C15" s="26">
        <v>1</v>
      </c>
      <c r="D15" s="27">
        <v>1</v>
      </c>
      <c r="E15" s="27">
        <v>1</v>
      </c>
      <c r="F15" s="32" t="s">
        <v>542</v>
      </c>
      <c r="G15">
        <v>2</v>
      </c>
      <c r="H15" t="str">
        <f>IF(G15&gt;0,VLOOKUP(G15,content!$A$2:$M$2029,6,FALSE),"")</f>
        <v>Introducción</v>
      </c>
      <c r="I15" t="str">
        <f>IF(G15&gt;0,VLOOKUP(G15,content!$A$2:$M$2029,8,FALSE),"")</f>
        <v>Unidad 1: Como desarrollar y utilizar la información científica</v>
      </c>
      <c r="J15" t="str">
        <f>IF(G15&gt;0,VLOOKUP(G15,content!$A$2:$M$2029,9,FALSE),"")</f>
        <v>Ciencias Naturales</v>
      </c>
      <c r="K15" t="str">
        <f>IF(G15&gt;0,VLOOKUP(G15,content!$A$2:$M$2029,10,FALSE),"")</f>
        <v>1°. Básico</v>
      </c>
      <c r="L15" s="27">
        <f t="shared" si="1"/>
        <v>14</v>
      </c>
      <c r="M15" s="31" t="str">
        <f t="shared" si="2"/>
        <v>insert into question (created_at,created_by,company_id,is_active,name,content_id,order_item) values(getdate(),1,1,1,'¿Qué es un gen?',2,14);</v>
      </c>
    </row>
    <row r="16" spans="1:14" x14ac:dyDescent="0.25">
      <c r="A16" s="25">
        <f t="shared" si="3"/>
        <v>15</v>
      </c>
      <c r="B16" s="26" t="s">
        <v>394</v>
      </c>
      <c r="C16" s="26">
        <v>1</v>
      </c>
      <c r="D16" s="27">
        <v>1</v>
      </c>
      <c r="E16" s="27">
        <v>1</v>
      </c>
      <c r="F16" t="s">
        <v>543</v>
      </c>
      <c r="G16">
        <v>2</v>
      </c>
      <c r="H16" t="str">
        <f>IF(G16&gt;0,VLOOKUP(G16,content!$A$2:$M$2029,6,FALSE),"")</f>
        <v>Introducción</v>
      </c>
      <c r="I16" t="str">
        <f>IF(G16&gt;0,VLOOKUP(G16,content!$A$2:$M$2029,8,FALSE),"")</f>
        <v>Unidad 1: Como desarrollar y utilizar la información científica</v>
      </c>
      <c r="J16" t="str">
        <f>IF(G16&gt;0,VLOOKUP(G16,content!$A$2:$M$2029,9,FALSE),"")</f>
        <v>Ciencias Naturales</v>
      </c>
      <c r="K16" t="str">
        <f>IF(G16&gt;0,VLOOKUP(G16,content!$A$2:$M$2029,10,FALSE),"")</f>
        <v>1°. Básico</v>
      </c>
      <c r="L16" s="27">
        <f t="shared" si="1"/>
        <v>15</v>
      </c>
      <c r="M16" s="31" t="str">
        <f t="shared" si="2"/>
        <v>insert into question (created_at,created_by,company_id,is_active,name,content_id,order_item) values(getdate(),1,1,1,'¿Qué es un codigo genetico?',2,15);</v>
      </c>
    </row>
    <row r="17" spans="1:13" x14ac:dyDescent="0.25">
      <c r="A17" s="25">
        <f t="shared" si="3"/>
        <v>16</v>
      </c>
      <c r="B17" s="26" t="s">
        <v>394</v>
      </c>
      <c r="C17" s="26">
        <v>1</v>
      </c>
      <c r="D17" s="27">
        <v>1</v>
      </c>
      <c r="E17" s="27">
        <v>1</v>
      </c>
      <c r="F17" s="27" t="s">
        <v>583</v>
      </c>
      <c r="G17">
        <v>3</v>
      </c>
      <c r="H17" t="str">
        <f>IF(G17&gt;0,VLOOKUP(G17,content!$A$2:$M$2029,6,FALSE),"")</f>
        <v>Números 0 al 9</v>
      </c>
      <c r="I17" t="str">
        <f>IF(G17&gt;0,VLOOKUP(G17,content!$A$2:$M$2029,8,FALSE),"")</f>
        <v>Unidad 1: Números</v>
      </c>
      <c r="J17" t="str">
        <f>IF(G17&gt;0,VLOOKUP(G17,content!$A$2:$M$2029,9,FALSE),"")</f>
        <v>Matemática</v>
      </c>
      <c r="K17" t="str">
        <f>IF(G17&gt;0,VLOOKUP(G17,content!$A$2:$M$2029,10,FALSE),"")</f>
        <v>3°. Párvulos</v>
      </c>
      <c r="L17" s="27">
        <f t="shared" si="1"/>
        <v>16</v>
      </c>
      <c r="M17" s="31" t="str">
        <f t="shared" si="2"/>
        <v>insert into question (created_at,created_by,company_id,is_active,name,content_id,order_item) values(getdate(),1,1,1,'¿Cúal es el número siete?',3,16);</v>
      </c>
    </row>
    <row r="18" spans="1:13" x14ac:dyDescent="0.25">
      <c r="A18" s="25">
        <f t="shared" si="3"/>
        <v>17</v>
      </c>
      <c r="B18" s="26" t="s">
        <v>394</v>
      </c>
      <c r="C18" s="26">
        <v>1</v>
      </c>
      <c r="D18" s="27">
        <v>1</v>
      </c>
      <c r="E18" s="27">
        <v>1</v>
      </c>
      <c r="F18" s="27" t="s">
        <v>584</v>
      </c>
      <c r="G18">
        <v>3</v>
      </c>
      <c r="H18" t="str">
        <f>IF(G18&gt;0,VLOOKUP(G18,content!$A$2:$M$2029,6,FALSE),"")</f>
        <v>Números 0 al 9</v>
      </c>
      <c r="I18" t="str">
        <f>IF(G18&gt;0,VLOOKUP(G18,content!$A$2:$M$2029,8,FALSE),"")</f>
        <v>Unidad 1: Números</v>
      </c>
      <c r="J18" t="str">
        <f>IF(G18&gt;0,VLOOKUP(G18,content!$A$2:$M$2029,9,FALSE),"")</f>
        <v>Matemática</v>
      </c>
      <c r="K18" t="str">
        <f>IF(G18&gt;0,VLOOKUP(G18,content!$A$2:$M$2029,10,FALSE),"")</f>
        <v>3°. Párvulos</v>
      </c>
      <c r="L18" s="27">
        <f t="shared" si="1"/>
        <v>17</v>
      </c>
      <c r="M18" s="31" t="str">
        <f t="shared" si="2"/>
        <v>insert into question (created_at,created_by,company_id,is_active,name,content_id,order_item) values(getdate(),1,1,1,'¿Cúal es el número cinco?',3,17);</v>
      </c>
    </row>
    <row r="19" spans="1:13" x14ac:dyDescent="0.25">
      <c r="A19" s="25">
        <f t="shared" si="3"/>
        <v>18</v>
      </c>
      <c r="B19" s="26" t="s">
        <v>394</v>
      </c>
      <c r="C19" s="26">
        <v>1</v>
      </c>
      <c r="D19" s="27">
        <v>1</v>
      </c>
      <c r="E19" s="27">
        <v>1</v>
      </c>
      <c r="F19" s="27" t="s">
        <v>589</v>
      </c>
      <c r="G19">
        <v>3</v>
      </c>
      <c r="H19" t="str">
        <f>IF(G19&gt;0,VLOOKUP(G19,content!$A$2:$M$2029,6,FALSE),"")</f>
        <v>Números 0 al 9</v>
      </c>
      <c r="I19" t="str">
        <f>IF(G19&gt;0,VLOOKUP(G19,content!$A$2:$M$2029,8,FALSE),"")</f>
        <v>Unidad 1: Números</v>
      </c>
      <c r="J19" t="str">
        <f>IF(G19&gt;0,VLOOKUP(G19,content!$A$2:$M$2029,9,FALSE),"")</f>
        <v>Matemática</v>
      </c>
      <c r="K19" t="str">
        <f>IF(G19&gt;0,VLOOKUP(G19,content!$A$2:$M$2029,10,FALSE),"")</f>
        <v>3°. Párvulos</v>
      </c>
      <c r="L19" s="27">
        <f t="shared" si="1"/>
        <v>18</v>
      </c>
      <c r="M19" s="31" t="str">
        <f t="shared" si="2"/>
        <v>insert into question (created_at,created_by,company_id,is_active,name,content_id,order_item) values(getdate(),1,1,1,'¿Cúal es el número tres?',3,18);</v>
      </c>
    </row>
    <row r="20" spans="1:13" x14ac:dyDescent="0.25">
      <c r="A20" s="25">
        <f t="shared" si="3"/>
        <v>19</v>
      </c>
      <c r="B20" s="26" t="s">
        <v>394</v>
      </c>
      <c r="C20" s="26">
        <v>1</v>
      </c>
      <c r="D20" s="27">
        <v>1</v>
      </c>
      <c r="E20" s="27">
        <v>1</v>
      </c>
      <c r="F20" s="27" t="s">
        <v>586</v>
      </c>
      <c r="G20">
        <v>3</v>
      </c>
      <c r="H20" t="str">
        <f>IF(G20&gt;0,VLOOKUP(G20,content!$A$2:$M$2029,6,FALSE),"")</f>
        <v>Números 0 al 9</v>
      </c>
      <c r="I20" t="str">
        <f>IF(G20&gt;0,VLOOKUP(G20,content!$A$2:$M$2029,8,FALSE),"")</f>
        <v>Unidad 1: Números</v>
      </c>
      <c r="J20" t="str">
        <f>IF(G20&gt;0,VLOOKUP(G20,content!$A$2:$M$2029,9,FALSE),"")</f>
        <v>Matemática</v>
      </c>
      <c r="K20" t="str">
        <f>IF(G20&gt;0,VLOOKUP(G20,content!$A$2:$M$2029,10,FALSE),"")</f>
        <v>3°. Párvulos</v>
      </c>
      <c r="L20" s="27">
        <f t="shared" si="1"/>
        <v>19</v>
      </c>
      <c r="M20" s="31" t="str">
        <f t="shared" si="2"/>
        <v>insert into question (created_at,created_by,company_id,is_active,name,content_id,order_item) values(getdate(),1,1,1,'¿Cúal es el número nueve?',3,19);</v>
      </c>
    </row>
    <row r="21" spans="1:13" x14ac:dyDescent="0.25">
      <c r="A21" s="25">
        <f t="shared" si="3"/>
        <v>20</v>
      </c>
      <c r="B21" s="26" t="s">
        <v>394</v>
      </c>
      <c r="C21" s="26">
        <v>1</v>
      </c>
      <c r="D21" s="27">
        <v>1</v>
      </c>
      <c r="E21" s="27">
        <v>1</v>
      </c>
      <c r="F21" s="27" t="s">
        <v>587</v>
      </c>
      <c r="G21">
        <v>3</v>
      </c>
      <c r="H21" t="str">
        <f>IF(G21&gt;0,VLOOKUP(G21,content!$A$2:$M$2029,6,FALSE),"")</f>
        <v>Números 0 al 9</v>
      </c>
      <c r="I21" t="str">
        <f>IF(G21&gt;0,VLOOKUP(G21,content!$A$2:$M$2029,8,FALSE),"")</f>
        <v>Unidad 1: Números</v>
      </c>
      <c r="J21" t="str">
        <f>IF(G21&gt;0,VLOOKUP(G21,content!$A$2:$M$2029,9,FALSE),"")</f>
        <v>Matemática</v>
      </c>
      <c r="K21" t="str">
        <f>IF(G21&gt;0,VLOOKUP(G21,content!$A$2:$M$2029,10,FALSE),"")</f>
        <v>3°. Párvulos</v>
      </c>
      <c r="L21" s="27">
        <f t="shared" si="1"/>
        <v>20</v>
      </c>
      <c r="M21" s="31" t="str">
        <f t="shared" si="2"/>
        <v>insert into question (created_at,created_by,company_id,is_active,name,content_id,order_item) values(getdate(),1,1,1,'¿Cúal es el número cero?',3,20);</v>
      </c>
    </row>
    <row r="22" spans="1:13" x14ac:dyDescent="0.25">
      <c r="A22" s="25">
        <f t="shared" si="3"/>
        <v>21</v>
      </c>
      <c r="B22" s="26" t="s">
        <v>394</v>
      </c>
      <c r="C22" s="26">
        <v>1</v>
      </c>
      <c r="D22" s="27">
        <v>1</v>
      </c>
      <c r="E22" s="27">
        <v>1</v>
      </c>
      <c r="F22" s="27" t="s">
        <v>588</v>
      </c>
      <c r="G22">
        <v>3</v>
      </c>
      <c r="H22" t="str">
        <f>IF(G22&gt;0,VLOOKUP(G22,content!$A$2:$M$2029,6,FALSE),"")</f>
        <v>Números 0 al 9</v>
      </c>
      <c r="I22" t="str">
        <f>IF(G22&gt;0,VLOOKUP(G22,content!$A$2:$M$2029,8,FALSE),"")</f>
        <v>Unidad 1: Números</v>
      </c>
      <c r="J22" t="str">
        <f>IF(G22&gt;0,VLOOKUP(G22,content!$A$2:$M$2029,9,FALSE),"")</f>
        <v>Matemática</v>
      </c>
      <c r="K22" t="str">
        <f>IF(G22&gt;0,VLOOKUP(G22,content!$A$2:$M$2029,10,FALSE),"")</f>
        <v>3°. Párvulos</v>
      </c>
      <c r="L22" s="27">
        <f t="shared" si="1"/>
        <v>21</v>
      </c>
      <c r="M22" s="31" t="str">
        <f t="shared" si="2"/>
        <v>insert into question (created_at,created_by,company_id,is_active,name,content_id,order_item) values(getdate(),1,1,1,'¿Cúal es el número dos?',3,21);</v>
      </c>
    </row>
    <row r="23" spans="1:13" x14ac:dyDescent="0.25">
      <c r="A23" s="25">
        <f t="shared" si="3"/>
        <v>22</v>
      </c>
      <c r="B23" s="26" t="s">
        <v>394</v>
      </c>
      <c r="C23" s="26">
        <v>1</v>
      </c>
      <c r="D23" s="27">
        <v>1</v>
      </c>
      <c r="E23" s="27">
        <v>1</v>
      </c>
      <c r="F23" s="27" t="s">
        <v>590</v>
      </c>
      <c r="G23" s="27">
        <v>3</v>
      </c>
      <c r="H23" t="str">
        <f>IF(G23&gt;0,VLOOKUP(G23,content!$A$2:$M$2029,6,FALSE),"")</f>
        <v>Números 0 al 9</v>
      </c>
      <c r="I23" t="str">
        <f>IF(G23&gt;0,VLOOKUP(G23,content!$A$2:$M$2029,8,FALSE),"")</f>
        <v>Unidad 1: Números</v>
      </c>
      <c r="J23" t="str">
        <f>IF(G23&gt;0,VLOOKUP(G23,content!$A$2:$M$2029,9,FALSE),"")</f>
        <v>Matemática</v>
      </c>
      <c r="K23" t="str">
        <f>IF(G23&gt;0,VLOOKUP(G23,content!$A$2:$M$2029,10,FALSE),"")</f>
        <v>3°. Párvulos</v>
      </c>
      <c r="L23" s="27">
        <f t="shared" si="1"/>
        <v>22</v>
      </c>
      <c r="M23" s="31" t="str">
        <f t="shared" si="2"/>
        <v>insert into question (created_at,created_by,company_id,is_active,name,content_id,order_item) values(getdate(),1,1,1,'¿Cúal es el número ocho?',3,22);</v>
      </c>
    </row>
    <row r="24" spans="1:13" x14ac:dyDescent="0.25">
      <c r="A24" s="25">
        <f t="shared" si="3"/>
        <v>23</v>
      </c>
      <c r="B24" s="26" t="s">
        <v>394</v>
      </c>
      <c r="C24" s="26">
        <v>1</v>
      </c>
      <c r="D24" s="27">
        <v>1</v>
      </c>
      <c r="E24" s="27">
        <v>1</v>
      </c>
      <c r="F24" s="27" t="s">
        <v>585</v>
      </c>
      <c r="G24" s="27">
        <v>3</v>
      </c>
      <c r="H24" t="str">
        <f>IF(G24&gt;0,VLOOKUP(G24,content!$A$2:$M$2029,6,FALSE),"")</f>
        <v>Números 0 al 9</v>
      </c>
      <c r="I24" t="str">
        <f>IF(G24&gt;0,VLOOKUP(G24,content!$A$2:$M$2029,8,FALSE),"")</f>
        <v>Unidad 1: Números</v>
      </c>
      <c r="J24" t="str">
        <f>IF(G24&gt;0,VLOOKUP(G24,content!$A$2:$M$2029,9,FALSE),"")</f>
        <v>Matemática</v>
      </c>
      <c r="K24" t="str">
        <f>IF(G24&gt;0,VLOOKUP(G24,content!$A$2:$M$2029,10,FALSE),"")</f>
        <v>3°. Párvulos</v>
      </c>
      <c r="L24" s="27">
        <f t="shared" si="1"/>
        <v>23</v>
      </c>
      <c r="M24" s="31" t="str">
        <f t="shared" si="2"/>
        <v>insert into question (created_at,created_by,company_id,is_active,name,content_id,order_item) values(getdate(),1,1,1,'¿Cúal es el número cuatro?',3,23);</v>
      </c>
    </row>
    <row r="25" spans="1:13" x14ac:dyDescent="0.25">
      <c r="A25" s="25">
        <f t="shared" si="3"/>
        <v>24</v>
      </c>
      <c r="B25" s="26" t="s">
        <v>394</v>
      </c>
      <c r="C25" s="26">
        <v>1</v>
      </c>
      <c r="D25" s="27">
        <v>1</v>
      </c>
      <c r="E25" s="27">
        <v>1</v>
      </c>
      <c r="F25" s="27" t="s">
        <v>591</v>
      </c>
      <c r="G25" s="27">
        <v>3</v>
      </c>
      <c r="H25" t="str">
        <f>IF(G25&gt;0,VLOOKUP(G25,content!$A$2:$M$2029,6,FALSE),"")</f>
        <v>Números 0 al 9</v>
      </c>
      <c r="I25" t="str">
        <f>IF(G25&gt;0,VLOOKUP(G25,content!$A$2:$M$2029,8,FALSE),"")</f>
        <v>Unidad 1: Números</v>
      </c>
      <c r="J25" t="str">
        <f>IF(G25&gt;0,VLOOKUP(G25,content!$A$2:$M$2029,9,FALSE),"")</f>
        <v>Matemática</v>
      </c>
      <c r="K25" t="str">
        <f>IF(G25&gt;0,VLOOKUP(G25,content!$A$2:$M$2029,10,FALSE),"")</f>
        <v>3°. Párvulos</v>
      </c>
      <c r="L25" s="27">
        <f t="shared" si="1"/>
        <v>24</v>
      </c>
      <c r="M25" s="31" t="str">
        <f t="shared" si="2"/>
        <v>insert into question (created_at,created_by,company_id,is_active,name,content_id,order_item) values(getdate(),1,1,1,'¿Cúal es el número uno?',3,24);</v>
      </c>
    </row>
    <row r="26" spans="1:13" x14ac:dyDescent="0.25">
      <c r="A26" s="25">
        <f t="shared" si="3"/>
        <v>25</v>
      </c>
      <c r="B26" s="26" t="s">
        <v>394</v>
      </c>
      <c r="C26" s="26">
        <v>1</v>
      </c>
      <c r="D26" s="27">
        <v>1</v>
      </c>
      <c r="E26" s="27">
        <v>1</v>
      </c>
      <c r="F26" s="27" t="s">
        <v>592</v>
      </c>
      <c r="G26" s="27">
        <v>3</v>
      </c>
      <c r="H26" t="str">
        <f>IF(G26&gt;0,VLOOKUP(G26,content!$A$2:$M$2029,6,FALSE),"")</f>
        <v>Números 0 al 9</v>
      </c>
      <c r="I26" t="str">
        <f>IF(G26&gt;0,VLOOKUP(G26,content!$A$2:$M$2029,8,FALSE),"")</f>
        <v>Unidad 1: Números</v>
      </c>
      <c r="J26" t="str">
        <f>IF(G26&gt;0,VLOOKUP(G26,content!$A$2:$M$2029,9,FALSE),"")</f>
        <v>Matemática</v>
      </c>
      <c r="K26" t="str">
        <f>IF(G26&gt;0,VLOOKUP(G26,content!$A$2:$M$2029,10,FALSE),"")</f>
        <v>3°. Párvulos</v>
      </c>
      <c r="L26" s="27">
        <f t="shared" si="1"/>
        <v>25</v>
      </c>
      <c r="M26" s="31" t="str">
        <f t="shared" si="2"/>
        <v>insert into question (created_at,created_by,company_id,is_active,name,content_id,order_item) values(getdate(),1,1,1,'¿Cúal es el número seis?',3,25);</v>
      </c>
    </row>
    <row r="27" spans="1:13" x14ac:dyDescent="0.25">
      <c r="A27" s="25">
        <f t="shared" si="3"/>
        <v>26</v>
      </c>
      <c r="B27" s="26" t="s">
        <v>394</v>
      </c>
      <c r="C27" s="26">
        <v>1</v>
      </c>
      <c r="D27" s="27">
        <v>1</v>
      </c>
      <c r="E27" s="27">
        <v>1</v>
      </c>
      <c r="F27" s="27" t="s">
        <v>602</v>
      </c>
      <c r="G27" s="27">
        <v>4</v>
      </c>
      <c r="H27" t="str">
        <f>IF(G27&gt;0,VLOOKUP(G27,content!$A$2:$M$2029,6,FALSE),"")</f>
        <v>Números 10 al 19</v>
      </c>
      <c r="I27" t="str">
        <f>IF(G27&gt;0,VLOOKUP(G27,content!$A$2:$M$2029,8,FALSE),"")</f>
        <v>Unidad 1: Números</v>
      </c>
      <c r="J27" t="str">
        <f>IF(G27&gt;0,VLOOKUP(G27,content!$A$2:$M$2029,9,FALSE),"")</f>
        <v>Matemática</v>
      </c>
      <c r="K27" t="str">
        <f>IF(G27&gt;0,VLOOKUP(G27,content!$A$2:$M$2029,10,FALSE),"")</f>
        <v>3°. Párvulos</v>
      </c>
      <c r="L27" s="27">
        <f t="shared" si="1"/>
        <v>26</v>
      </c>
      <c r="M27" s="31" t="str">
        <f t="shared" si="2"/>
        <v>insert into question (created_at,created_by,company_id,is_active,name,content_id,order_item) values(getdate(),1,1,1,'¿Cúal es el número diez?',4,26);</v>
      </c>
    </row>
    <row r="28" spans="1:13" x14ac:dyDescent="0.25">
      <c r="A28" s="25">
        <f t="shared" si="3"/>
        <v>27</v>
      </c>
      <c r="B28" s="26" t="s">
        <v>394</v>
      </c>
      <c r="C28" s="26">
        <v>1</v>
      </c>
      <c r="D28" s="27">
        <v>1</v>
      </c>
      <c r="E28" s="27">
        <v>1</v>
      </c>
      <c r="F28" s="27" t="s">
        <v>594</v>
      </c>
      <c r="G28" s="27">
        <v>4</v>
      </c>
      <c r="H28" t="str">
        <f>IF(G28&gt;0,VLOOKUP(G28,content!$A$2:$M$2029,6,FALSE),"")</f>
        <v>Números 10 al 19</v>
      </c>
      <c r="I28" t="str">
        <f>IF(G28&gt;0,VLOOKUP(G28,content!$A$2:$M$2029,8,FALSE),"")</f>
        <v>Unidad 1: Números</v>
      </c>
      <c r="J28" t="str">
        <f>IF(G28&gt;0,VLOOKUP(G28,content!$A$2:$M$2029,9,FALSE),"")</f>
        <v>Matemática</v>
      </c>
      <c r="K28" t="str">
        <f>IF(G28&gt;0,VLOOKUP(G28,content!$A$2:$M$2029,10,FALSE),"")</f>
        <v>3°. Párvulos</v>
      </c>
      <c r="L28" s="27">
        <f t="shared" si="1"/>
        <v>27</v>
      </c>
      <c r="M28" s="31" t="str">
        <f t="shared" si="2"/>
        <v>insert into question (created_at,created_by,company_id,is_active,name,content_id,order_item) values(getdate(),1,1,1,'¿Cúal es el número trece?',4,27);</v>
      </c>
    </row>
    <row r="29" spans="1:13" x14ac:dyDescent="0.25">
      <c r="A29" s="25">
        <f t="shared" si="3"/>
        <v>28</v>
      </c>
      <c r="B29" s="26" t="s">
        <v>394</v>
      </c>
      <c r="C29" s="26">
        <v>1</v>
      </c>
      <c r="D29" s="27">
        <v>1</v>
      </c>
      <c r="E29" s="27">
        <v>1</v>
      </c>
      <c r="F29" s="27" t="s">
        <v>598</v>
      </c>
      <c r="G29" s="27">
        <v>4</v>
      </c>
      <c r="H29" t="str">
        <f>IF(G29&gt;0,VLOOKUP(G29,content!$A$2:$M$2029,6,FALSE),"")</f>
        <v>Números 10 al 19</v>
      </c>
      <c r="I29" t="str">
        <f>IF(G29&gt;0,VLOOKUP(G29,content!$A$2:$M$2029,8,FALSE),"")</f>
        <v>Unidad 1: Números</v>
      </c>
      <c r="J29" t="str">
        <f>IF(G29&gt;0,VLOOKUP(G29,content!$A$2:$M$2029,9,FALSE),"")</f>
        <v>Matemática</v>
      </c>
      <c r="K29" t="str">
        <f>IF(G29&gt;0,VLOOKUP(G29,content!$A$2:$M$2029,10,FALSE),"")</f>
        <v>3°. Párvulos</v>
      </c>
      <c r="L29" s="27">
        <f t="shared" si="1"/>
        <v>28</v>
      </c>
      <c r="M29" s="31" t="str">
        <f t="shared" si="2"/>
        <v>insert into question (created_at,created_by,company_id,is_active,name,content_id,order_item) values(getdate(),1,1,1,'¿Cúal es el número diecisiete?',4,28);</v>
      </c>
    </row>
    <row r="30" spans="1:13" x14ac:dyDescent="0.25">
      <c r="A30" s="25">
        <f t="shared" si="3"/>
        <v>29</v>
      </c>
      <c r="B30" s="26" t="s">
        <v>394</v>
      </c>
      <c r="C30" s="26">
        <v>1</v>
      </c>
      <c r="D30" s="27">
        <v>1</v>
      </c>
      <c r="E30" s="27">
        <v>1</v>
      </c>
      <c r="F30" s="27" t="s">
        <v>595</v>
      </c>
      <c r="G30" s="27">
        <v>4</v>
      </c>
      <c r="H30" t="str">
        <f>IF(G30&gt;0,VLOOKUP(G30,content!$A$2:$M$2029,6,FALSE),"")</f>
        <v>Números 10 al 19</v>
      </c>
      <c r="I30" t="str">
        <f>IF(G30&gt;0,VLOOKUP(G30,content!$A$2:$M$2029,8,FALSE),"")</f>
        <v>Unidad 1: Números</v>
      </c>
      <c r="J30" t="str">
        <f>IF(G30&gt;0,VLOOKUP(G30,content!$A$2:$M$2029,9,FALSE),"")</f>
        <v>Matemática</v>
      </c>
      <c r="K30" t="str">
        <f>IF(G30&gt;0,VLOOKUP(G30,content!$A$2:$M$2029,10,FALSE),"")</f>
        <v>3°. Párvulos</v>
      </c>
      <c r="L30" s="27">
        <f t="shared" si="1"/>
        <v>29</v>
      </c>
      <c r="M30" s="31" t="str">
        <f t="shared" si="2"/>
        <v>insert into question (created_at,created_by,company_id,is_active,name,content_id,order_item) values(getdate(),1,1,1,'¿Cúal es el número catorce?',4,29);</v>
      </c>
    </row>
    <row r="31" spans="1:13" x14ac:dyDescent="0.25">
      <c r="A31" s="25">
        <f t="shared" si="3"/>
        <v>30</v>
      </c>
      <c r="B31" s="26" t="s">
        <v>394</v>
      </c>
      <c r="C31" s="26">
        <v>1</v>
      </c>
      <c r="D31" s="27">
        <v>1</v>
      </c>
      <c r="E31" s="27">
        <v>1</v>
      </c>
      <c r="F31" s="27" t="s">
        <v>597</v>
      </c>
      <c r="G31" s="27">
        <v>4</v>
      </c>
      <c r="H31" t="str">
        <f>IF(G31&gt;0,VLOOKUP(G31,content!$A$2:$M$2029,6,FALSE),"")</f>
        <v>Números 10 al 19</v>
      </c>
      <c r="I31" t="str">
        <f>IF(G31&gt;0,VLOOKUP(G31,content!$A$2:$M$2029,8,FALSE),"")</f>
        <v>Unidad 1: Números</v>
      </c>
      <c r="J31" t="str">
        <f>IF(G31&gt;0,VLOOKUP(G31,content!$A$2:$M$2029,9,FALSE),"")</f>
        <v>Matemática</v>
      </c>
      <c r="K31" t="str">
        <f>IF(G31&gt;0,VLOOKUP(G31,content!$A$2:$M$2029,10,FALSE),"")</f>
        <v>3°. Párvulos</v>
      </c>
      <c r="L31" s="27">
        <f t="shared" si="1"/>
        <v>30</v>
      </c>
      <c r="M31" s="31" t="str">
        <f t="shared" si="2"/>
        <v>insert into question (created_at,created_by,company_id,is_active,name,content_id,order_item) values(getdate(),1,1,1,'¿Cúal es el número dieciséis?',4,30);</v>
      </c>
    </row>
    <row r="32" spans="1:13" x14ac:dyDescent="0.25">
      <c r="A32" s="25">
        <f t="shared" si="3"/>
        <v>31</v>
      </c>
      <c r="B32" s="26" t="s">
        <v>394</v>
      </c>
      <c r="C32" s="26">
        <v>1</v>
      </c>
      <c r="D32" s="27">
        <v>1</v>
      </c>
      <c r="E32" s="27">
        <v>1</v>
      </c>
      <c r="F32" s="27" t="s">
        <v>596</v>
      </c>
      <c r="G32" s="27">
        <v>4</v>
      </c>
      <c r="H32" t="str">
        <f>IF(G32&gt;0,VLOOKUP(G32,content!$A$2:$M$2029,6,FALSE),"")</f>
        <v>Números 10 al 19</v>
      </c>
      <c r="I32" t="str">
        <f>IF(G32&gt;0,VLOOKUP(G32,content!$A$2:$M$2029,8,FALSE),"")</f>
        <v>Unidad 1: Números</v>
      </c>
      <c r="J32" t="str">
        <f>IF(G32&gt;0,VLOOKUP(G32,content!$A$2:$M$2029,9,FALSE),"")</f>
        <v>Matemática</v>
      </c>
      <c r="K32" t="str">
        <f>IF(G32&gt;0,VLOOKUP(G32,content!$A$2:$M$2029,10,FALSE),"")</f>
        <v>3°. Párvulos</v>
      </c>
      <c r="L32" s="27">
        <f t="shared" si="1"/>
        <v>31</v>
      </c>
      <c r="M32" s="31" t="str">
        <f t="shared" si="2"/>
        <v>insert into question (created_at,created_by,company_id,is_active,name,content_id,order_item) values(getdate(),1,1,1,'¿Cúal es el número quince?',4,31);</v>
      </c>
    </row>
    <row r="33" spans="1:13" x14ac:dyDescent="0.25">
      <c r="A33" s="25">
        <f t="shared" si="3"/>
        <v>32</v>
      </c>
      <c r="B33" s="26" t="s">
        <v>394</v>
      </c>
      <c r="C33" s="26">
        <v>1</v>
      </c>
      <c r="D33" s="27">
        <v>1</v>
      </c>
      <c r="E33" s="27">
        <v>1</v>
      </c>
      <c r="F33" s="27" t="s">
        <v>600</v>
      </c>
      <c r="G33" s="27">
        <v>4</v>
      </c>
      <c r="H33" t="str">
        <f>IF(G33&gt;0,VLOOKUP(G33,content!$A$2:$M$2029,6,FALSE),"")</f>
        <v>Números 10 al 19</v>
      </c>
      <c r="I33" t="str">
        <f>IF(G33&gt;0,VLOOKUP(G33,content!$A$2:$M$2029,8,FALSE),"")</f>
        <v>Unidad 1: Números</v>
      </c>
      <c r="J33" t="str">
        <f>IF(G33&gt;0,VLOOKUP(G33,content!$A$2:$M$2029,9,FALSE),"")</f>
        <v>Matemática</v>
      </c>
      <c r="K33" t="str">
        <f>IF(G33&gt;0,VLOOKUP(G33,content!$A$2:$M$2029,10,FALSE),"")</f>
        <v>3°. Párvulos</v>
      </c>
      <c r="L33" s="27">
        <f t="shared" si="1"/>
        <v>32</v>
      </c>
      <c r="M33" s="31" t="str">
        <f t="shared" si="2"/>
        <v>insert into question (created_at,created_by,company_id,is_active,name,content_id,order_item) values(getdate(),1,1,1,'¿Cúal es el número diecinueve?',4,32);</v>
      </c>
    </row>
    <row r="34" spans="1:13" x14ac:dyDescent="0.25">
      <c r="A34" s="25">
        <f t="shared" si="3"/>
        <v>33</v>
      </c>
      <c r="B34" s="26" t="s">
        <v>394</v>
      </c>
      <c r="C34" s="26">
        <v>1</v>
      </c>
      <c r="D34" s="27">
        <v>1</v>
      </c>
      <c r="E34" s="27">
        <v>1</v>
      </c>
      <c r="F34" s="27" t="s">
        <v>601</v>
      </c>
      <c r="G34" s="27">
        <v>4</v>
      </c>
      <c r="H34" t="str">
        <f>IF(G34&gt;0,VLOOKUP(G34,content!$A$2:$M$2029,6,FALSE),"")</f>
        <v>Números 10 al 19</v>
      </c>
      <c r="I34" t="str">
        <f>IF(G34&gt;0,VLOOKUP(G34,content!$A$2:$M$2029,8,FALSE),"")</f>
        <v>Unidad 1: Números</v>
      </c>
      <c r="J34" t="str">
        <f>IF(G34&gt;0,VLOOKUP(G34,content!$A$2:$M$2029,9,FALSE),"")</f>
        <v>Matemática</v>
      </c>
      <c r="K34" t="str">
        <f>IF(G34&gt;0,VLOOKUP(G34,content!$A$2:$M$2029,10,FALSE),"")</f>
        <v>3°. Párvulos</v>
      </c>
      <c r="L34" s="27">
        <f t="shared" si="1"/>
        <v>33</v>
      </c>
      <c r="M34" s="31" t="str">
        <f t="shared" si="2"/>
        <v>insert into question (created_at,created_by,company_id,is_active,name,content_id,order_item) values(getdate(),1,1,1,'¿Cúal es el número once?',4,33);</v>
      </c>
    </row>
    <row r="35" spans="1:13" x14ac:dyDescent="0.25">
      <c r="A35" s="25">
        <f t="shared" si="3"/>
        <v>34</v>
      </c>
      <c r="B35" s="26" t="s">
        <v>394</v>
      </c>
      <c r="C35" s="26">
        <v>1</v>
      </c>
      <c r="D35" s="27">
        <v>1</v>
      </c>
      <c r="E35" s="27">
        <v>1</v>
      </c>
      <c r="F35" s="27" t="s">
        <v>599</v>
      </c>
      <c r="G35" s="27">
        <v>4</v>
      </c>
      <c r="H35" t="str">
        <f>IF(G35&gt;0,VLOOKUP(G35,content!$A$2:$M$2029,6,FALSE),"")</f>
        <v>Números 10 al 19</v>
      </c>
      <c r="I35" t="str">
        <f>IF(G35&gt;0,VLOOKUP(G35,content!$A$2:$M$2029,8,FALSE),"")</f>
        <v>Unidad 1: Números</v>
      </c>
      <c r="J35" t="str">
        <f>IF(G35&gt;0,VLOOKUP(G35,content!$A$2:$M$2029,9,FALSE),"")</f>
        <v>Matemática</v>
      </c>
      <c r="K35" t="str">
        <f>IF(G35&gt;0,VLOOKUP(G35,content!$A$2:$M$2029,10,FALSE),"")</f>
        <v>3°. Párvulos</v>
      </c>
      <c r="L35" s="27">
        <f t="shared" si="1"/>
        <v>34</v>
      </c>
      <c r="M35" s="31" t="str">
        <f t="shared" si="2"/>
        <v>insert into question (created_at,created_by,company_id,is_active,name,content_id,order_item) values(getdate(),1,1,1,'¿Cúal es el número dieciocho?',4,34);</v>
      </c>
    </row>
    <row r="36" spans="1:13" x14ac:dyDescent="0.25">
      <c r="A36" s="25">
        <f t="shared" si="3"/>
        <v>35</v>
      </c>
      <c r="B36" s="26" t="s">
        <v>394</v>
      </c>
      <c r="C36" s="26">
        <v>1</v>
      </c>
      <c r="D36" s="27">
        <v>1</v>
      </c>
      <c r="E36" s="27">
        <v>1</v>
      </c>
      <c r="F36" s="27" t="s">
        <v>593</v>
      </c>
      <c r="G36" s="27">
        <v>4</v>
      </c>
      <c r="H36" t="str">
        <f>IF(G36&gt;0,VLOOKUP(G36,content!$A$2:$M$2029,6,FALSE),"")</f>
        <v>Números 10 al 19</v>
      </c>
      <c r="I36" t="str">
        <f>IF(G36&gt;0,VLOOKUP(G36,content!$A$2:$M$2029,8,FALSE),"")</f>
        <v>Unidad 1: Números</v>
      </c>
      <c r="J36" t="str">
        <f>IF(G36&gt;0,VLOOKUP(G36,content!$A$2:$M$2029,9,FALSE),"")</f>
        <v>Matemática</v>
      </c>
      <c r="K36" t="str">
        <f>IF(G36&gt;0,VLOOKUP(G36,content!$A$2:$M$2029,10,FALSE),"")</f>
        <v>3°. Párvulos</v>
      </c>
      <c r="L36" s="27">
        <f t="shared" si="1"/>
        <v>35</v>
      </c>
      <c r="M36" s="31" t="str">
        <f t="shared" si="2"/>
        <v>insert into question (created_at,created_by,company_id,is_active,name,content_id,order_item) values(getdate(),1,1,1,'¿Cúal es el número doce?',4,35);</v>
      </c>
    </row>
    <row r="37" spans="1:13" x14ac:dyDescent="0.25">
      <c r="A37" s="25">
        <f t="shared" si="3"/>
        <v>36</v>
      </c>
      <c r="B37" s="26" t="s">
        <v>394</v>
      </c>
      <c r="C37" s="26">
        <v>1</v>
      </c>
      <c r="D37" s="27">
        <v>1</v>
      </c>
      <c r="E37" s="27">
        <v>1</v>
      </c>
      <c r="F37" s="27" t="s">
        <v>611</v>
      </c>
      <c r="G37" s="27">
        <v>5</v>
      </c>
      <c r="H37" t="str">
        <f>IF(G37&gt;0,VLOOKUP(G37,content!$A$2:$M$2029,6,FALSE),"")</f>
        <v>Números 20 al 29</v>
      </c>
      <c r="I37" t="str">
        <f>IF(G37&gt;0,VLOOKUP(G37,content!$A$2:$M$2029,8,FALSE),"")</f>
        <v>Unidad 1: Números</v>
      </c>
      <c r="J37" t="str">
        <f>IF(G37&gt;0,VLOOKUP(G37,content!$A$2:$M$2029,9,FALSE),"")</f>
        <v>Matemática</v>
      </c>
      <c r="K37" t="str">
        <f>IF(G37&gt;0,VLOOKUP(G37,content!$A$2:$M$2029,10,FALSE),"")</f>
        <v>3°. Párvulos</v>
      </c>
      <c r="L37" s="27">
        <f t="shared" si="1"/>
        <v>36</v>
      </c>
      <c r="M37" s="31" t="str">
        <f t="shared" si="2"/>
        <v>insert into question (created_at,created_by,company_id,is_active,name,content_id,order_item) values(getdate(),1,1,1,'¿Cúal es el número veintiocho?',5,36);</v>
      </c>
    </row>
    <row r="38" spans="1:13" x14ac:dyDescent="0.25">
      <c r="A38" s="25">
        <f t="shared" si="3"/>
        <v>37</v>
      </c>
      <c r="B38" s="26" t="s">
        <v>394</v>
      </c>
      <c r="C38" s="26">
        <v>1</v>
      </c>
      <c r="D38" s="27">
        <v>1</v>
      </c>
      <c r="E38" s="27">
        <v>1</v>
      </c>
      <c r="F38" s="27" t="s">
        <v>604</v>
      </c>
      <c r="G38" s="27">
        <v>5</v>
      </c>
      <c r="H38" t="str">
        <f>IF(G38&gt;0,VLOOKUP(G38,content!$A$2:$M$2029,6,FALSE),"")</f>
        <v>Números 20 al 29</v>
      </c>
      <c r="I38" t="str">
        <f>IF(G38&gt;0,VLOOKUP(G38,content!$A$2:$M$2029,8,FALSE),"")</f>
        <v>Unidad 1: Números</v>
      </c>
      <c r="J38" t="str">
        <f>IF(G38&gt;0,VLOOKUP(G38,content!$A$2:$M$2029,9,FALSE),"")</f>
        <v>Matemática</v>
      </c>
      <c r="K38" t="str">
        <f>IF(G38&gt;0,VLOOKUP(G38,content!$A$2:$M$2029,10,FALSE),"")</f>
        <v>3°. Párvulos</v>
      </c>
      <c r="L38" s="27">
        <f t="shared" si="1"/>
        <v>37</v>
      </c>
      <c r="M38" s="31" t="str">
        <f t="shared" si="2"/>
        <v>insert into question (created_at,created_by,company_id,is_active,name,content_id,order_item) values(getdate(),1,1,1,'¿Cúal es el número veintiuno?',5,37);</v>
      </c>
    </row>
    <row r="39" spans="1:13" x14ac:dyDescent="0.25">
      <c r="A39" s="25">
        <f t="shared" si="3"/>
        <v>38</v>
      </c>
      <c r="B39" s="26" t="s">
        <v>394</v>
      </c>
      <c r="C39" s="26">
        <v>1</v>
      </c>
      <c r="D39" s="27">
        <v>1</v>
      </c>
      <c r="E39" s="27">
        <v>1</v>
      </c>
      <c r="F39" s="27" t="s">
        <v>609</v>
      </c>
      <c r="G39" s="27">
        <v>5</v>
      </c>
      <c r="H39" t="str">
        <f>IF(G39&gt;0,VLOOKUP(G39,content!$A$2:$M$2029,6,FALSE),"")</f>
        <v>Números 20 al 29</v>
      </c>
      <c r="I39" t="str">
        <f>IF(G39&gt;0,VLOOKUP(G39,content!$A$2:$M$2029,8,FALSE),"")</f>
        <v>Unidad 1: Números</v>
      </c>
      <c r="J39" t="str">
        <f>IF(G39&gt;0,VLOOKUP(G39,content!$A$2:$M$2029,9,FALSE),"")</f>
        <v>Matemática</v>
      </c>
      <c r="K39" t="str">
        <f>IF(G39&gt;0,VLOOKUP(G39,content!$A$2:$M$2029,10,FALSE),"")</f>
        <v>3°. Párvulos</v>
      </c>
      <c r="L39" s="27">
        <f t="shared" si="1"/>
        <v>38</v>
      </c>
      <c r="M39" s="31" t="str">
        <f t="shared" si="2"/>
        <v>insert into question (created_at,created_by,company_id,is_active,name,content_id,order_item) values(getdate(),1,1,1,'¿Cúal es el número veintiseis?',5,38);</v>
      </c>
    </row>
    <row r="40" spans="1:13" x14ac:dyDescent="0.25">
      <c r="A40" s="25">
        <f t="shared" si="3"/>
        <v>39</v>
      </c>
      <c r="B40" s="26" t="s">
        <v>394</v>
      </c>
      <c r="C40" s="26">
        <v>1</v>
      </c>
      <c r="D40" s="27">
        <v>1</v>
      </c>
      <c r="E40" s="27">
        <v>1</v>
      </c>
      <c r="F40" s="27" t="s">
        <v>606</v>
      </c>
      <c r="G40" s="27">
        <v>5</v>
      </c>
      <c r="H40" t="str">
        <f>IF(G40&gt;0,VLOOKUP(G40,content!$A$2:$M$2029,6,FALSE),"")</f>
        <v>Números 20 al 29</v>
      </c>
      <c r="I40" t="str">
        <f>IF(G40&gt;0,VLOOKUP(G40,content!$A$2:$M$2029,8,FALSE),"")</f>
        <v>Unidad 1: Números</v>
      </c>
      <c r="J40" t="str">
        <f>IF(G40&gt;0,VLOOKUP(G40,content!$A$2:$M$2029,9,FALSE),"")</f>
        <v>Matemática</v>
      </c>
      <c r="K40" t="str">
        <f>IF(G40&gt;0,VLOOKUP(G40,content!$A$2:$M$2029,10,FALSE),"")</f>
        <v>3°. Párvulos</v>
      </c>
      <c r="L40" s="27">
        <f t="shared" si="1"/>
        <v>39</v>
      </c>
      <c r="M40" s="31" t="str">
        <f t="shared" si="2"/>
        <v>insert into question (created_at,created_by,company_id,is_active,name,content_id,order_item) values(getdate(),1,1,1,'¿Cúal es el número veintitres?',5,39);</v>
      </c>
    </row>
    <row r="41" spans="1:13" x14ac:dyDescent="0.25">
      <c r="A41" s="25">
        <f t="shared" si="3"/>
        <v>40</v>
      </c>
      <c r="B41" s="26" t="s">
        <v>394</v>
      </c>
      <c r="C41" s="26">
        <v>1</v>
      </c>
      <c r="D41" s="27">
        <v>1</v>
      </c>
      <c r="E41" s="27">
        <v>1</v>
      </c>
      <c r="F41" s="27" t="s">
        <v>608</v>
      </c>
      <c r="G41" s="27">
        <v>5</v>
      </c>
      <c r="H41" t="str">
        <f>IF(G41&gt;0,VLOOKUP(G41,content!$A$2:$M$2029,6,FALSE),"")</f>
        <v>Números 20 al 29</v>
      </c>
      <c r="I41" t="str">
        <f>IF(G41&gt;0,VLOOKUP(G41,content!$A$2:$M$2029,8,FALSE),"")</f>
        <v>Unidad 1: Números</v>
      </c>
      <c r="J41" t="str">
        <f>IF(G41&gt;0,VLOOKUP(G41,content!$A$2:$M$2029,9,FALSE),"")</f>
        <v>Matemática</v>
      </c>
      <c r="K41" t="str">
        <f>IF(G41&gt;0,VLOOKUP(G41,content!$A$2:$M$2029,10,FALSE),"")</f>
        <v>3°. Párvulos</v>
      </c>
      <c r="L41" s="27">
        <f t="shared" si="1"/>
        <v>40</v>
      </c>
      <c r="M41" s="31" t="str">
        <f t="shared" si="2"/>
        <v>insert into question (created_at,created_by,company_id,is_active,name,content_id,order_item) values(getdate(),1,1,1,'¿Cúal es el número veinticinco?',5,40);</v>
      </c>
    </row>
    <row r="42" spans="1:13" x14ac:dyDescent="0.25">
      <c r="A42" s="25">
        <f t="shared" si="3"/>
        <v>41</v>
      </c>
      <c r="B42" s="26" t="s">
        <v>394</v>
      </c>
      <c r="C42" s="26">
        <v>1</v>
      </c>
      <c r="D42" s="27">
        <v>1</v>
      </c>
      <c r="E42" s="27">
        <v>1</v>
      </c>
      <c r="F42" s="27" t="s">
        <v>607</v>
      </c>
      <c r="G42" s="27">
        <v>5</v>
      </c>
      <c r="H42" t="str">
        <f>IF(G42&gt;0,VLOOKUP(G42,content!$A$2:$M$2029,6,FALSE),"")</f>
        <v>Números 20 al 29</v>
      </c>
      <c r="I42" t="str">
        <f>IF(G42&gt;0,VLOOKUP(G42,content!$A$2:$M$2029,8,FALSE),"")</f>
        <v>Unidad 1: Números</v>
      </c>
      <c r="J42" t="str">
        <f>IF(G42&gt;0,VLOOKUP(G42,content!$A$2:$M$2029,9,FALSE),"")</f>
        <v>Matemática</v>
      </c>
      <c r="K42" t="str">
        <f>IF(G42&gt;0,VLOOKUP(G42,content!$A$2:$M$2029,10,FALSE),"")</f>
        <v>3°. Párvulos</v>
      </c>
      <c r="L42" s="27">
        <f t="shared" si="1"/>
        <v>41</v>
      </c>
      <c r="M42" s="31" t="str">
        <f t="shared" si="2"/>
        <v>insert into question (created_at,created_by,company_id,is_active,name,content_id,order_item) values(getdate(),1,1,1,'¿Cúal es el número veinticuatro?',5,41);</v>
      </c>
    </row>
    <row r="43" spans="1:13" x14ac:dyDescent="0.25">
      <c r="A43" s="25">
        <f t="shared" si="3"/>
        <v>42</v>
      </c>
      <c r="B43" s="26" t="s">
        <v>394</v>
      </c>
      <c r="C43" s="26">
        <v>1</v>
      </c>
      <c r="D43" s="27">
        <v>1</v>
      </c>
      <c r="E43" s="27">
        <v>1</v>
      </c>
      <c r="F43" s="27" t="s">
        <v>605</v>
      </c>
      <c r="G43" s="27">
        <v>5</v>
      </c>
      <c r="H43" t="str">
        <f>IF(G43&gt;0,VLOOKUP(G43,content!$A$2:$M$2029,6,FALSE),"")</f>
        <v>Números 20 al 29</v>
      </c>
      <c r="I43" t="str">
        <f>IF(G43&gt;0,VLOOKUP(G43,content!$A$2:$M$2029,8,FALSE),"")</f>
        <v>Unidad 1: Números</v>
      </c>
      <c r="J43" t="str">
        <f>IF(G43&gt;0,VLOOKUP(G43,content!$A$2:$M$2029,9,FALSE),"")</f>
        <v>Matemática</v>
      </c>
      <c r="K43" t="str">
        <f>IF(G43&gt;0,VLOOKUP(G43,content!$A$2:$M$2029,10,FALSE),"")</f>
        <v>3°. Párvulos</v>
      </c>
      <c r="L43" s="27">
        <f t="shared" si="1"/>
        <v>42</v>
      </c>
      <c r="M43" s="31" t="str">
        <f t="shared" si="2"/>
        <v>insert into question (created_at,created_by,company_id,is_active,name,content_id,order_item) values(getdate(),1,1,1,'¿Cúal es el número veintidos?',5,42);</v>
      </c>
    </row>
    <row r="44" spans="1:13" x14ac:dyDescent="0.25">
      <c r="A44" s="25">
        <f t="shared" si="3"/>
        <v>43</v>
      </c>
      <c r="B44" s="26" t="s">
        <v>394</v>
      </c>
      <c r="C44" s="26">
        <v>1</v>
      </c>
      <c r="D44" s="27">
        <v>1</v>
      </c>
      <c r="E44" s="27">
        <v>1</v>
      </c>
      <c r="F44" s="27" t="s">
        <v>612</v>
      </c>
      <c r="G44" s="27">
        <v>5</v>
      </c>
      <c r="H44" t="str">
        <f>IF(G44&gt;0,VLOOKUP(G44,content!$A$2:$M$2029,6,FALSE),"")</f>
        <v>Números 20 al 29</v>
      </c>
      <c r="I44" t="str">
        <f>IF(G44&gt;0,VLOOKUP(G44,content!$A$2:$M$2029,8,FALSE),"")</f>
        <v>Unidad 1: Números</v>
      </c>
      <c r="J44" t="str">
        <f>IF(G44&gt;0,VLOOKUP(G44,content!$A$2:$M$2029,9,FALSE),"")</f>
        <v>Matemática</v>
      </c>
      <c r="K44" t="str">
        <f>IF(G44&gt;0,VLOOKUP(G44,content!$A$2:$M$2029,10,FALSE),"")</f>
        <v>3°. Párvulos</v>
      </c>
      <c r="L44" s="27">
        <f t="shared" si="1"/>
        <v>43</v>
      </c>
      <c r="M44" s="31" t="str">
        <f t="shared" si="2"/>
        <v>insert into question (created_at,created_by,company_id,is_active,name,content_id,order_item) values(getdate(),1,1,1,'¿Cúal es el número veintinueve?',5,43);</v>
      </c>
    </row>
    <row r="45" spans="1:13" x14ac:dyDescent="0.25">
      <c r="A45" s="25">
        <f t="shared" si="3"/>
        <v>44</v>
      </c>
      <c r="B45" s="26" t="s">
        <v>394</v>
      </c>
      <c r="C45" s="26">
        <v>1</v>
      </c>
      <c r="D45" s="27">
        <v>1</v>
      </c>
      <c r="E45" s="27">
        <v>1</v>
      </c>
      <c r="F45" s="27" t="s">
        <v>610</v>
      </c>
      <c r="G45" s="27">
        <v>5</v>
      </c>
      <c r="H45" t="str">
        <f>IF(G45&gt;0,VLOOKUP(G45,content!$A$2:$M$2029,6,FALSE),"")</f>
        <v>Números 20 al 29</v>
      </c>
      <c r="I45" t="str">
        <f>IF(G45&gt;0,VLOOKUP(G45,content!$A$2:$M$2029,8,FALSE),"")</f>
        <v>Unidad 1: Números</v>
      </c>
      <c r="J45" t="str">
        <f>IF(G45&gt;0,VLOOKUP(G45,content!$A$2:$M$2029,9,FALSE),"")</f>
        <v>Matemática</v>
      </c>
      <c r="K45" t="str">
        <f>IF(G45&gt;0,VLOOKUP(G45,content!$A$2:$M$2029,10,FALSE),"")</f>
        <v>3°. Párvulos</v>
      </c>
      <c r="L45" s="27">
        <f t="shared" si="1"/>
        <v>44</v>
      </c>
      <c r="M45" s="31" t="str">
        <f t="shared" si="2"/>
        <v>insert into question (created_at,created_by,company_id,is_active,name,content_id,order_item) values(getdate(),1,1,1,'¿Cúal es el número veintisiete?',5,44);</v>
      </c>
    </row>
    <row r="46" spans="1:13" x14ac:dyDescent="0.25">
      <c r="A46" s="25">
        <f t="shared" si="3"/>
        <v>45</v>
      </c>
      <c r="B46" s="26" t="s">
        <v>394</v>
      </c>
      <c r="C46" s="26">
        <v>1</v>
      </c>
      <c r="D46" s="27">
        <v>1</v>
      </c>
      <c r="E46" s="27">
        <v>1</v>
      </c>
      <c r="F46" s="27" t="s">
        <v>603</v>
      </c>
      <c r="G46" s="27">
        <v>5</v>
      </c>
      <c r="H46" t="str">
        <f>IF(G46&gt;0,VLOOKUP(G46,content!$A$2:$M$2029,6,FALSE),"")</f>
        <v>Números 20 al 29</v>
      </c>
      <c r="I46" t="str">
        <f>IF(G46&gt;0,VLOOKUP(G46,content!$A$2:$M$2029,8,FALSE),"")</f>
        <v>Unidad 1: Números</v>
      </c>
      <c r="J46" t="str">
        <f>IF(G46&gt;0,VLOOKUP(G46,content!$A$2:$M$2029,9,FALSE),"")</f>
        <v>Matemática</v>
      </c>
      <c r="K46" t="str">
        <f>IF(G46&gt;0,VLOOKUP(G46,content!$A$2:$M$2029,10,FALSE),"")</f>
        <v>3°. Párvulos</v>
      </c>
      <c r="L46" s="27">
        <f t="shared" si="1"/>
        <v>45</v>
      </c>
      <c r="M46" s="31" t="str">
        <f t="shared" si="2"/>
        <v>insert into question (created_at,created_by,company_id,is_active,name,content_id,order_item) values(getdate(),1,1,1,'¿Cúal es el número veinte?',5,45);</v>
      </c>
    </row>
    <row r="47" spans="1:13" x14ac:dyDescent="0.25">
      <c r="A47" s="25">
        <f t="shared" si="3"/>
        <v>46</v>
      </c>
      <c r="B47" s="26" t="s">
        <v>394</v>
      </c>
      <c r="C47" s="26">
        <v>1</v>
      </c>
      <c r="D47" s="27">
        <v>1</v>
      </c>
      <c r="E47" s="27">
        <v>1</v>
      </c>
      <c r="F47" s="27" t="s">
        <v>624</v>
      </c>
      <c r="G47" s="27">
        <v>6</v>
      </c>
      <c r="H47" t="str">
        <f>IF(G47&gt;0,VLOOKUP(G47,content!$A$2:$M$2029,6,FALSE),"")</f>
        <v>Números 30 al 39</v>
      </c>
      <c r="I47" t="str">
        <f>IF(G47&gt;0,VLOOKUP(G47,content!$A$2:$M$2029,8,FALSE),"")</f>
        <v>Unidad 1: Números</v>
      </c>
      <c r="J47" t="str">
        <f>IF(G47&gt;0,VLOOKUP(G47,content!$A$2:$M$2029,9,FALSE),"")</f>
        <v>Matemática</v>
      </c>
      <c r="K47" t="str">
        <f>IF(G47&gt;0,VLOOKUP(G47,content!$A$2:$M$2029,10,FALSE),"")</f>
        <v>3°. Párvulos</v>
      </c>
      <c r="L47" s="27">
        <f t="shared" si="1"/>
        <v>46</v>
      </c>
      <c r="M47" s="31" t="str">
        <f t="shared" si="2"/>
        <v>insert into question (created_at,created_by,company_id,is_active,name,content_id,order_item) values(getdate(),1,1,1,'¿Cúal es el número treinta y siete?',6,46);</v>
      </c>
    </row>
    <row r="48" spans="1:13" x14ac:dyDescent="0.25">
      <c r="A48" s="25">
        <f t="shared" si="3"/>
        <v>47</v>
      </c>
      <c r="B48" s="26" t="s">
        <v>394</v>
      </c>
      <c r="C48" s="26">
        <v>1</v>
      </c>
      <c r="D48" s="27">
        <v>1</v>
      </c>
      <c r="E48" s="27">
        <v>1</v>
      </c>
      <c r="F48" s="27" t="s">
        <v>620</v>
      </c>
      <c r="G48" s="27">
        <v>6</v>
      </c>
      <c r="H48" t="str">
        <f>IF(G48&gt;0,VLOOKUP(G48,content!$A$2:$M$2029,6,FALSE),"")</f>
        <v>Números 30 al 39</v>
      </c>
      <c r="I48" t="str">
        <f>IF(G48&gt;0,VLOOKUP(G48,content!$A$2:$M$2029,8,FALSE),"")</f>
        <v>Unidad 1: Números</v>
      </c>
      <c r="J48" t="str">
        <f>IF(G48&gt;0,VLOOKUP(G48,content!$A$2:$M$2029,9,FALSE),"")</f>
        <v>Matemática</v>
      </c>
      <c r="K48" t="str">
        <f>IF(G48&gt;0,VLOOKUP(G48,content!$A$2:$M$2029,10,FALSE),"")</f>
        <v>3°. Párvulos</v>
      </c>
      <c r="L48" s="27">
        <f t="shared" si="1"/>
        <v>47</v>
      </c>
      <c r="M48" s="31" t="str">
        <f t="shared" si="2"/>
        <v>insert into question (created_at,created_by,company_id,is_active,name,content_id,order_item) values(getdate(),1,1,1,'¿Cúal es el número treinta y tres?',6,47);</v>
      </c>
    </row>
    <row r="49" spans="1:13" x14ac:dyDescent="0.25">
      <c r="A49" s="25">
        <f t="shared" si="3"/>
        <v>48</v>
      </c>
      <c r="B49" s="26" t="s">
        <v>394</v>
      </c>
      <c r="C49" s="26">
        <v>1</v>
      </c>
      <c r="D49" s="27">
        <v>1</v>
      </c>
      <c r="E49" s="27">
        <v>1</v>
      </c>
      <c r="F49" s="27" t="s">
        <v>622</v>
      </c>
      <c r="G49" s="27">
        <v>6</v>
      </c>
      <c r="H49" t="str">
        <f>IF(G49&gt;0,VLOOKUP(G49,content!$A$2:$M$2029,6,FALSE),"")</f>
        <v>Números 30 al 39</v>
      </c>
      <c r="I49" t="str">
        <f>IF(G49&gt;0,VLOOKUP(G49,content!$A$2:$M$2029,8,FALSE),"")</f>
        <v>Unidad 1: Números</v>
      </c>
      <c r="J49" t="str">
        <f>IF(G49&gt;0,VLOOKUP(G49,content!$A$2:$M$2029,9,FALSE),"")</f>
        <v>Matemática</v>
      </c>
      <c r="K49" t="str">
        <f>IF(G49&gt;0,VLOOKUP(G49,content!$A$2:$M$2029,10,FALSE),"")</f>
        <v>3°. Párvulos</v>
      </c>
      <c r="L49" s="27">
        <f t="shared" si="1"/>
        <v>48</v>
      </c>
      <c r="M49" s="31" t="str">
        <f t="shared" si="2"/>
        <v>insert into question (created_at,created_by,company_id,is_active,name,content_id,order_item) values(getdate(),1,1,1,'¿Cúal es el número treinta y cinco?',6,48);</v>
      </c>
    </row>
    <row r="50" spans="1:13" x14ac:dyDescent="0.25">
      <c r="A50" s="25">
        <f t="shared" si="3"/>
        <v>49</v>
      </c>
      <c r="B50" s="26" t="s">
        <v>394</v>
      </c>
      <c r="C50" s="26">
        <v>1</v>
      </c>
      <c r="D50" s="27">
        <v>1</v>
      </c>
      <c r="E50" s="27">
        <v>1</v>
      </c>
      <c r="F50" s="27" t="s">
        <v>618</v>
      </c>
      <c r="G50" s="27">
        <v>6</v>
      </c>
      <c r="H50" t="str">
        <f>IF(G50&gt;0,VLOOKUP(G50,content!$A$2:$M$2029,6,FALSE),"")</f>
        <v>Números 30 al 39</v>
      </c>
      <c r="I50" t="str">
        <f>IF(G50&gt;0,VLOOKUP(G50,content!$A$2:$M$2029,8,FALSE),"")</f>
        <v>Unidad 1: Números</v>
      </c>
      <c r="J50" t="str">
        <f>IF(G50&gt;0,VLOOKUP(G50,content!$A$2:$M$2029,9,FALSE),"")</f>
        <v>Matemática</v>
      </c>
      <c r="K50" t="str">
        <f>IF(G50&gt;0,VLOOKUP(G50,content!$A$2:$M$2029,10,FALSE),"")</f>
        <v>3°. Párvulos</v>
      </c>
      <c r="L50" s="27">
        <f t="shared" si="1"/>
        <v>49</v>
      </c>
      <c r="M50" s="31" t="str">
        <f t="shared" si="2"/>
        <v>insert into question (created_at,created_by,company_id,is_active,name,content_id,order_item) values(getdate(),1,1,1,'¿Cúal es el número treinta y dos?',6,49);</v>
      </c>
    </row>
    <row r="51" spans="1:13" x14ac:dyDescent="0.25">
      <c r="A51" s="25">
        <f t="shared" si="3"/>
        <v>50</v>
      </c>
      <c r="B51" s="26" t="s">
        <v>394</v>
      </c>
      <c r="C51" s="26">
        <v>1</v>
      </c>
      <c r="D51" s="27">
        <v>1</v>
      </c>
      <c r="E51" s="27">
        <v>1</v>
      </c>
      <c r="F51" s="27" t="s">
        <v>621</v>
      </c>
      <c r="G51" s="27">
        <v>6</v>
      </c>
      <c r="H51" t="str">
        <f>IF(G51&gt;0,VLOOKUP(G51,content!$A$2:$M$2029,6,FALSE),"")</f>
        <v>Números 30 al 39</v>
      </c>
      <c r="I51" t="str">
        <f>IF(G51&gt;0,VLOOKUP(G51,content!$A$2:$M$2029,8,FALSE),"")</f>
        <v>Unidad 1: Números</v>
      </c>
      <c r="J51" t="str">
        <f>IF(G51&gt;0,VLOOKUP(G51,content!$A$2:$M$2029,9,FALSE),"")</f>
        <v>Matemática</v>
      </c>
      <c r="K51" t="str">
        <f>IF(G51&gt;0,VLOOKUP(G51,content!$A$2:$M$2029,10,FALSE),"")</f>
        <v>3°. Párvulos</v>
      </c>
      <c r="L51" s="27">
        <f t="shared" si="1"/>
        <v>50</v>
      </c>
      <c r="M51" s="31" t="str">
        <f t="shared" si="2"/>
        <v>insert into question (created_at,created_by,company_id,is_active,name,content_id,order_item) values(getdate(),1,1,1,'¿Cúal es el número treinta y cuatro?',6,50);</v>
      </c>
    </row>
    <row r="52" spans="1:13" x14ac:dyDescent="0.25">
      <c r="A52" s="25">
        <f t="shared" si="3"/>
        <v>51</v>
      </c>
      <c r="B52" s="26" t="s">
        <v>394</v>
      </c>
      <c r="C52" s="26">
        <v>1</v>
      </c>
      <c r="D52" s="27">
        <v>1</v>
      </c>
      <c r="E52" s="27">
        <v>1</v>
      </c>
      <c r="F52" s="27" t="s">
        <v>623</v>
      </c>
      <c r="G52" s="27">
        <v>6</v>
      </c>
      <c r="H52" t="str">
        <f>IF(G52&gt;0,VLOOKUP(G52,content!$A$2:$M$2029,6,FALSE),"")</f>
        <v>Números 30 al 39</v>
      </c>
      <c r="I52" t="str">
        <f>IF(G52&gt;0,VLOOKUP(G52,content!$A$2:$M$2029,8,FALSE),"")</f>
        <v>Unidad 1: Números</v>
      </c>
      <c r="J52" t="str">
        <f>IF(G52&gt;0,VLOOKUP(G52,content!$A$2:$M$2029,9,FALSE),"")</f>
        <v>Matemática</v>
      </c>
      <c r="K52" t="str">
        <f>IF(G52&gt;0,VLOOKUP(G52,content!$A$2:$M$2029,10,FALSE),"")</f>
        <v>3°. Párvulos</v>
      </c>
      <c r="L52" s="27">
        <f t="shared" si="1"/>
        <v>51</v>
      </c>
      <c r="M52" s="31" t="str">
        <f t="shared" si="2"/>
        <v>insert into question (created_at,created_by,company_id,is_active,name,content_id,order_item) values(getdate(),1,1,1,'¿Cúal es el número treinta y seis?',6,51);</v>
      </c>
    </row>
    <row r="53" spans="1:13" x14ac:dyDescent="0.25">
      <c r="A53" s="25">
        <f t="shared" si="3"/>
        <v>52</v>
      </c>
      <c r="B53" s="26" t="s">
        <v>394</v>
      </c>
      <c r="C53" s="26">
        <v>1</v>
      </c>
      <c r="D53" s="27">
        <v>1</v>
      </c>
      <c r="E53" s="27">
        <v>1</v>
      </c>
      <c r="F53" s="27" t="s">
        <v>626</v>
      </c>
      <c r="G53" s="27">
        <v>6</v>
      </c>
      <c r="H53" t="str">
        <f>IF(G53&gt;0,VLOOKUP(G53,content!$A$2:$M$2029,6,FALSE),"")</f>
        <v>Números 30 al 39</v>
      </c>
      <c r="I53" t="str">
        <f>IF(G53&gt;0,VLOOKUP(G53,content!$A$2:$M$2029,8,FALSE),"")</f>
        <v>Unidad 1: Números</v>
      </c>
      <c r="J53" t="str">
        <f>IF(G53&gt;0,VLOOKUP(G53,content!$A$2:$M$2029,9,FALSE),"")</f>
        <v>Matemática</v>
      </c>
      <c r="K53" t="str">
        <f>IF(G53&gt;0,VLOOKUP(G53,content!$A$2:$M$2029,10,FALSE),"")</f>
        <v>3°. Párvulos</v>
      </c>
      <c r="L53" s="27">
        <f t="shared" si="1"/>
        <v>52</v>
      </c>
      <c r="M53" s="31" t="str">
        <f t="shared" si="2"/>
        <v>insert into question (created_at,created_by,company_id,is_active,name,content_id,order_item) values(getdate(),1,1,1,'¿Cúal es el número treinta y nueve?',6,52);</v>
      </c>
    </row>
    <row r="54" spans="1:13" x14ac:dyDescent="0.25">
      <c r="A54" s="25">
        <f t="shared" si="3"/>
        <v>53</v>
      </c>
      <c r="B54" s="26" t="s">
        <v>394</v>
      </c>
      <c r="C54" s="26">
        <v>1</v>
      </c>
      <c r="D54" s="27">
        <v>1</v>
      </c>
      <c r="E54" s="27">
        <v>1</v>
      </c>
      <c r="F54" s="27" t="s">
        <v>619</v>
      </c>
      <c r="G54" s="27">
        <v>6</v>
      </c>
      <c r="H54" t="str">
        <f>IF(G54&gt;0,VLOOKUP(G54,content!$A$2:$M$2029,6,FALSE),"")</f>
        <v>Números 30 al 39</v>
      </c>
      <c r="I54" t="str">
        <f>IF(G54&gt;0,VLOOKUP(G54,content!$A$2:$M$2029,8,FALSE),"")</f>
        <v>Unidad 1: Números</v>
      </c>
      <c r="J54" t="str">
        <f>IF(G54&gt;0,VLOOKUP(G54,content!$A$2:$M$2029,9,FALSE),"")</f>
        <v>Matemática</v>
      </c>
      <c r="K54" t="str">
        <f>IF(G54&gt;0,VLOOKUP(G54,content!$A$2:$M$2029,10,FALSE),"")</f>
        <v>3°. Párvulos</v>
      </c>
      <c r="L54" s="27">
        <f t="shared" si="1"/>
        <v>53</v>
      </c>
      <c r="M54" s="31" t="str">
        <f t="shared" si="2"/>
        <v>insert into question (created_at,created_by,company_id,is_active,name,content_id,order_item) values(getdate(),1,1,1,'¿Cúal es el número treinta?',6,53);</v>
      </c>
    </row>
    <row r="55" spans="1:13" x14ac:dyDescent="0.25">
      <c r="A55" s="25">
        <f t="shared" si="3"/>
        <v>54</v>
      </c>
      <c r="B55" s="26" t="s">
        <v>394</v>
      </c>
      <c r="C55" s="26">
        <v>1</v>
      </c>
      <c r="D55" s="27">
        <v>1</v>
      </c>
      <c r="E55" s="27">
        <v>1</v>
      </c>
      <c r="F55" s="27" t="s">
        <v>617</v>
      </c>
      <c r="G55" s="27">
        <v>6</v>
      </c>
      <c r="H55" t="str">
        <f>IF(G55&gt;0,VLOOKUP(G55,content!$A$2:$M$2029,6,FALSE),"")</f>
        <v>Números 30 al 39</v>
      </c>
      <c r="I55" t="str">
        <f>IF(G55&gt;0,VLOOKUP(G55,content!$A$2:$M$2029,8,FALSE),"")</f>
        <v>Unidad 1: Números</v>
      </c>
      <c r="J55" t="str">
        <f>IF(G55&gt;0,VLOOKUP(G55,content!$A$2:$M$2029,9,FALSE),"")</f>
        <v>Matemática</v>
      </c>
      <c r="K55" t="str">
        <f>IF(G55&gt;0,VLOOKUP(G55,content!$A$2:$M$2029,10,FALSE),"")</f>
        <v>3°. Párvulos</v>
      </c>
      <c r="L55" s="27">
        <f t="shared" si="1"/>
        <v>54</v>
      </c>
      <c r="M55" s="31" t="str">
        <f t="shared" si="2"/>
        <v>insert into question (created_at,created_by,company_id,is_active,name,content_id,order_item) values(getdate(),1,1,1,'¿Cúal es el número treinta y uno?',6,54);</v>
      </c>
    </row>
    <row r="56" spans="1:13" x14ac:dyDescent="0.25">
      <c r="A56" s="25">
        <f t="shared" si="3"/>
        <v>55</v>
      </c>
      <c r="B56" s="26" t="s">
        <v>394</v>
      </c>
      <c r="C56" s="26">
        <v>1</v>
      </c>
      <c r="D56" s="27">
        <v>1</v>
      </c>
      <c r="E56" s="27">
        <v>1</v>
      </c>
      <c r="F56" s="27" t="s">
        <v>625</v>
      </c>
      <c r="G56" s="27">
        <v>6</v>
      </c>
      <c r="H56" t="str">
        <f>IF(G56&gt;0,VLOOKUP(G56,content!$A$2:$M$2029,6,FALSE),"")</f>
        <v>Números 30 al 39</v>
      </c>
      <c r="I56" t="str">
        <f>IF(G56&gt;0,VLOOKUP(G56,content!$A$2:$M$2029,8,FALSE),"")</f>
        <v>Unidad 1: Números</v>
      </c>
      <c r="J56" t="str">
        <f>IF(G56&gt;0,VLOOKUP(G56,content!$A$2:$M$2029,9,FALSE),"")</f>
        <v>Matemática</v>
      </c>
      <c r="K56" t="str">
        <f>IF(G56&gt;0,VLOOKUP(G56,content!$A$2:$M$2029,10,FALSE),"")</f>
        <v>3°. Párvulos</v>
      </c>
      <c r="L56" s="27">
        <f t="shared" si="1"/>
        <v>55</v>
      </c>
      <c r="M56" s="31" t="str">
        <f t="shared" si="2"/>
        <v>insert into question (created_at,created_by,company_id,is_active,name,content_id,order_item) values(getdate(),1,1,1,'¿Cúal es el número treinta y ocho?',6,55);</v>
      </c>
    </row>
    <row r="57" spans="1:13" ht="30" x14ac:dyDescent="0.25">
      <c r="A57" s="26">
        <f>+A56+1</f>
        <v>56</v>
      </c>
      <c r="B57" s="26" t="s">
        <v>394</v>
      </c>
      <c r="C57" s="26">
        <v>1</v>
      </c>
      <c r="D57" s="27">
        <v>1</v>
      </c>
      <c r="E57" s="27">
        <v>1</v>
      </c>
      <c r="F57" s="27" t="s">
        <v>653</v>
      </c>
      <c r="G57" s="27">
        <v>15</v>
      </c>
      <c r="H57" t="str">
        <f>IF(G57&gt;0,VLOOKUP(G57,content!$A$2:$M$2029,6,FALSE),"")</f>
        <v>Selecciona un problema de investigación de su contexto</v>
      </c>
      <c r="I57" t="str">
        <f>IF(G57&gt;0,VLOOKUP(G57,content!$A$2:$M$2029,8,FALSE),"")</f>
        <v>Unidad 1</v>
      </c>
      <c r="J57" t="str">
        <f>IF(G57&gt;0,VLOOKUP(G57,content!$A$2:$M$2029,9,FALSE),"")</f>
        <v>Ciencias Sociales</v>
      </c>
      <c r="K57" t="str">
        <f>IF(G57&gt;0,VLOOKUP(G57,content!$A$2:$M$2029,10,FALSE),"")</f>
        <v>2°. Básico</v>
      </c>
      <c r="L57" s="27">
        <f t="shared" si="1"/>
        <v>56</v>
      </c>
      <c r="M57" s="31" t="str">
        <f t="shared" si="2"/>
        <v>insert into question (created_at,created_by,company_id,is_active,name,content_id,order_item) values(getdate(),1,1,1,'Son un conjunto de disciplinas que estudian fenómenos relacionados con la realidad del ser humano',15,56);</v>
      </c>
    </row>
    <row r="58" spans="1:13" ht="30" x14ac:dyDescent="0.25">
      <c r="A58" s="26">
        <f t="shared" ref="A58:A76" si="4">+A57+1</f>
        <v>57</v>
      </c>
      <c r="B58" s="26" t="s">
        <v>394</v>
      </c>
      <c r="C58" s="26">
        <v>1</v>
      </c>
      <c r="D58" s="27">
        <v>1</v>
      </c>
      <c r="E58" s="27">
        <v>1</v>
      </c>
      <c r="F58" s="27" t="s">
        <v>654</v>
      </c>
      <c r="G58" s="27">
        <v>15</v>
      </c>
      <c r="H58" t="str">
        <f>IF(G58&gt;0,VLOOKUP(G58,content!$A$2:$M$2029,6,FALSE),"")</f>
        <v>Selecciona un problema de investigación de su contexto</v>
      </c>
      <c r="I58" t="str">
        <f>IF(G58&gt;0,VLOOKUP(G58,content!$A$2:$M$2029,8,FALSE),"")</f>
        <v>Unidad 1</v>
      </c>
      <c r="J58" t="str">
        <f>IF(G58&gt;0,VLOOKUP(G58,content!$A$2:$M$2029,9,FALSE),"")</f>
        <v>Ciencias Sociales</v>
      </c>
      <c r="K58" t="str">
        <f>IF(G58&gt;0,VLOOKUP(G58,content!$A$2:$M$2029,10,FALSE),"")</f>
        <v>2°. Básico</v>
      </c>
      <c r="L58" s="27">
        <f t="shared" si="1"/>
        <v>57</v>
      </c>
      <c r="M58" s="31" t="str">
        <f t="shared" si="2"/>
        <v>insert into question (created_at,created_by,company_id,is_active,name,content_id,order_item) values(getdate(),1,1,1,'De qué se diferencia las Ciencias Sociales de las Ciencias Naturales?.',15,57);</v>
      </c>
    </row>
    <row r="59" spans="1:13" ht="30" x14ac:dyDescent="0.25">
      <c r="A59" s="26">
        <f t="shared" si="4"/>
        <v>58</v>
      </c>
      <c r="B59" s="26" t="s">
        <v>394</v>
      </c>
      <c r="C59" s="26">
        <v>1</v>
      </c>
      <c r="D59" s="27">
        <v>1</v>
      </c>
      <c r="E59" s="27">
        <v>1</v>
      </c>
      <c r="F59" s="27" t="s">
        <v>655</v>
      </c>
      <c r="G59" s="27">
        <v>15</v>
      </c>
      <c r="H59" t="str">
        <f>IF(G59&gt;0,VLOOKUP(G59,content!$A$2:$M$2029,6,FALSE),"")</f>
        <v>Selecciona un problema de investigación de su contexto</v>
      </c>
      <c r="I59" t="str">
        <f>IF(G59&gt;0,VLOOKUP(G59,content!$A$2:$M$2029,8,FALSE),"")</f>
        <v>Unidad 1</v>
      </c>
      <c r="J59" t="str">
        <f>IF(G59&gt;0,VLOOKUP(G59,content!$A$2:$M$2029,9,FALSE),"")</f>
        <v>Ciencias Sociales</v>
      </c>
      <c r="K59" t="str">
        <f>IF(G59&gt;0,VLOOKUP(G59,content!$A$2:$M$2029,10,FALSE),"")</f>
        <v>2°. Básico</v>
      </c>
      <c r="L59" s="27">
        <f t="shared" si="1"/>
        <v>58</v>
      </c>
      <c r="M59" s="31" t="str">
        <f t="shared" si="2"/>
        <v>insert into question (created_at,created_by,company_id,is_active,name,content_id,order_item) values(getdate(),1,1,1,'Las Ciencias Sociales usa el método cientifico al igual que las Ciencias Naturales?',15,58);</v>
      </c>
    </row>
    <row r="60" spans="1:13" ht="30" x14ac:dyDescent="0.25">
      <c r="A60" s="26">
        <f t="shared" si="4"/>
        <v>59</v>
      </c>
      <c r="B60" s="26" t="s">
        <v>394</v>
      </c>
      <c r="C60" s="26">
        <v>1</v>
      </c>
      <c r="D60" s="27">
        <v>1</v>
      </c>
      <c r="E60" s="27">
        <v>1</v>
      </c>
      <c r="F60" s="27" t="s">
        <v>657</v>
      </c>
      <c r="G60" s="27">
        <v>15</v>
      </c>
      <c r="H60" t="str">
        <f>IF(G60&gt;0,VLOOKUP(G60,content!$A$2:$M$2029,6,FALSE),"")</f>
        <v>Selecciona un problema de investigación de su contexto</v>
      </c>
      <c r="I60" t="str">
        <f>IF(G60&gt;0,VLOOKUP(G60,content!$A$2:$M$2029,8,FALSE),"")</f>
        <v>Unidad 1</v>
      </c>
      <c r="J60" t="str">
        <f>IF(G60&gt;0,VLOOKUP(G60,content!$A$2:$M$2029,9,FALSE),"")</f>
        <v>Ciencias Sociales</v>
      </c>
      <c r="K60" t="str">
        <f>IF(G60&gt;0,VLOOKUP(G60,content!$A$2:$M$2029,10,FALSE),"")</f>
        <v>2°. Básico</v>
      </c>
      <c r="L60" s="27">
        <f t="shared" si="1"/>
        <v>59</v>
      </c>
      <c r="M60" s="31" t="str">
        <f t="shared" si="2"/>
        <v>insert into question (created_at,created_by,company_id,is_active,name,content_id,order_item) values(getdate(),1,1,1,'Qué explica las ciencias sociales en sus conocimientos profundos?',15,59);</v>
      </c>
    </row>
    <row r="61" spans="1:13" ht="30" x14ac:dyDescent="0.25">
      <c r="A61" s="26">
        <f t="shared" si="4"/>
        <v>60</v>
      </c>
      <c r="B61" s="26" t="s">
        <v>394</v>
      </c>
      <c r="C61" s="26">
        <v>1</v>
      </c>
      <c r="D61" s="27">
        <v>1</v>
      </c>
      <c r="E61" s="27">
        <v>1</v>
      </c>
      <c r="F61" s="27" t="s">
        <v>656</v>
      </c>
      <c r="G61" s="27">
        <v>15</v>
      </c>
      <c r="H61" t="str">
        <f>IF(G61&gt;0,VLOOKUP(G61,content!$A$2:$M$2029,6,FALSE),"")</f>
        <v>Selecciona un problema de investigación de su contexto</v>
      </c>
      <c r="I61" t="str">
        <f>IF(G61&gt;0,VLOOKUP(G61,content!$A$2:$M$2029,8,FALSE),"")</f>
        <v>Unidad 1</v>
      </c>
      <c r="J61" t="str">
        <f>IF(G61&gt;0,VLOOKUP(G61,content!$A$2:$M$2029,9,FALSE),"")</f>
        <v>Ciencias Sociales</v>
      </c>
      <c r="K61" t="str">
        <f>IF(G61&gt;0,VLOOKUP(G61,content!$A$2:$M$2029,10,FALSE),"")</f>
        <v>2°. Básico</v>
      </c>
      <c r="L61" s="27">
        <f t="shared" si="1"/>
        <v>60</v>
      </c>
      <c r="M61" s="31" t="str">
        <f t="shared" si="2"/>
        <v>insert into question (created_at,created_by,company_id,is_active,name,content_id,order_item) values(getdate(),1,1,1,'De qué ciencia se separa las ciencias sociales según su campo de estudio?',15,60);</v>
      </c>
    </row>
    <row r="62" spans="1:13" ht="30" x14ac:dyDescent="0.25">
      <c r="A62" s="26">
        <f t="shared" si="4"/>
        <v>61</v>
      </c>
      <c r="B62" s="26" t="s">
        <v>394</v>
      </c>
      <c r="C62" s="26">
        <v>1</v>
      </c>
      <c r="D62" s="27">
        <v>1</v>
      </c>
      <c r="E62" s="27">
        <v>1</v>
      </c>
      <c r="F62" s="27" t="s">
        <v>658</v>
      </c>
      <c r="G62" s="27">
        <v>15</v>
      </c>
      <c r="H62" t="str">
        <f>IF(G62&gt;0,VLOOKUP(G62,content!$A$2:$M$2029,6,FALSE),"")</f>
        <v>Selecciona un problema de investigación de su contexto</v>
      </c>
      <c r="I62" t="str">
        <f>IF(G62&gt;0,VLOOKUP(G62,content!$A$2:$M$2029,8,FALSE),"")</f>
        <v>Unidad 1</v>
      </c>
      <c r="J62" t="str">
        <f>IF(G62&gt;0,VLOOKUP(G62,content!$A$2:$M$2029,9,FALSE),"")</f>
        <v>Ciencias Sociales</v>
      </c>
      <c r="K62" t="str">
        <f>IF(G62&gt;0,VLOOKUP(G62,content!$A$2:$M$2029,10,FALSE),"")</f>
        <v>2°. Básico</v>
      </c>
      <c r="L62" s="27">
        <f t="shared" si="1"/>
        <v>61</v>
      </c>
      <c r="M62" s="31" t="str">
        <f t="shared" si="2"/>
        <v>insert into question (created_at,created_by,company_id,is_active,name,content_id,order_item) values(getdate(),1,1,1,'Selecciona dos áreas que se encuentran  en el campo de estudio de las ciencias Sociales.',15,61);</v>
      </c>
    </row>
    <row r="63" spans="1:13" ht="30" x14ac:dyDescent="0.25">
      <c r="A63" s="26">
        <f t="shared" si="4"/>
        <v>62</v>
      </c>
      <c r="B63" s="26" t="s">
        <v>394</v>
      </c>
      <c r="C63" s="26">
        <v>1</v>
      </c>
      <c r="D63" s="27">
        <v>1</v>
      </c>
      <c r="E63" s="27">
        <v>1</v>
      </c>
      <c r="F63" s="27" t="s">
        <v>659</v>
      </c>
      <c r="G63" s="27">
        <v>15</v>
      </c>
      <c r="H63" t="str">
        <f>IF(G63&gt;0,VLOOKUP(G63,content!$A$2:$M$2029,6,FALSE),"")</f>
        <v>Selecciona un problema de investigación de su contexto</v>
      </c>
      <c r="I63" t="str">
        <f>IF(G63&gt;0,VLOOKUP(G63,content!$A$2:$M$2029,8,FALSE),"")</f>
        <v>Unidad 1</v>
      </c>
      <c r="J63" t="str">
        <f>IF(G63&gt;0,VLOOKUP(G63,content!$A$2:$M$2029,9,FALSE),"")</f>
        <v>Ciencias Sociales</v>
      </c>
      <c r="K63" t="str">
        <f>IF(G63&gt;0,VLOOKUP(G63,content!$A$2:$M$2029,10,FALSE),"")</f>
        <v>2°. Básico</v>
      </c>
      <c r="L63" s="27">
        <f t="shared" si="1"/>
        <v>62</v>
      </c>
      <c r="M63" s="31" t="str">
        <f t="shared" si="2"/>
        <v>insert into question (created_at,created_by,company_id,is_active,name,content_id,order_item) values(getdate(),1,1,1,'La ciencia social es de extrema importancia para la Sociedad:',15,62);</v>
      </c>
    </row>
    <row r="64" spans="1:13" x14ac:dyDescent="0.25">
      <c r="A64" s="26">
        <f t="shared" si="4"/>
        <v>63</v>
      </c>
      <c r="B64" s="26" t="s">
        <v>394</v>
      </c>
      <c r="C64" s="26">
        <v>1</v>
      </c>
      <c r="D64" s="27">
        <v>1</v>
      </c>
      <c r="E64" s="27">
        <v>1</v>
      </c>
      <c r="F64" s="27" t="s">
        <v>660</v>
      </c>
      <c r="G64" s="27">
        <v>15</v>
      </c>
      <c r="H64" t="str">
        <f>IF(G64&gt;0,VLOOKUP(G64,content!$A$2:$M$2029,6,FALSE),"")</f>
        <v>Selecciona un problema de investigación de su contexto</v>
      </c>
      <c r="I64" t="str">
        <f>IF(G64&gt;0,VLOOKUP(G64,content!$A$2:$M$2029,8,FALSE),"")</f>
        <v>Unidad 1</v>
      </c>
      <c r="J64" t="str">
        <f>IF(G64&gt;0,VLOOKUP(G64,content!$A$2:$M$2029,9,FALSE),"")</f>
        <v>Ciencias Sociales</v>
      </c>
      <c r="K64" t="str">
        <f>IF(G64&gt;0,VLOOKUP(G64,content!$A$2:$M$2029,10,FALSE),"")</f>
        <v>2°. Básico</v>
      </c>
      <c r="L64" s="27">
        <f t="shared" si="1"/>
        <v>63</v>
      </c>
      <c r="M64" s="31" t="str">
        <f t="shared" si="2"/>
        <v>insert into question (created_at,created_by,company_id,is_active,name,content_id,order_item) values(getdate(),1,1,1,'Selecciona uno de los estudios de las Ciencias Sociales.',15,63);</v>
      </c>
    </row>
    <row r="65" spans="1:13" ht="30" x14ac:dyDescent="0.25">
      <c r="A65" s="26">
        <f t="shared" si="4"/>
        <v>64</v>
      </c>
      <c r="B65" s="26" t="s">
        <v>394</v>
      </c>
      <c r="C65" s="26">
        <v>1</v>
      </c>
      <c r="D65" s="27">
        <v>1</v>
      </c>
      <c r="E65" s="27">
        <v>1</v>
      </c>
      <c r="F65" s="27" t="s">
        <v>661</v>
      </c>
      <c r="G65" s="27">
        <v>15</v>
      </c>
      <c r="H65" t="str">
        <f>IF(G65&gt;0,VLOOKUP(G65,content!$A$2:$M$2029,6,FALSE),"")</f>
        <v>Selecciona un problema de investigación de su contexto</v>
      </c>
      <c r="I65" t="str">
        <f>IF(G65&gt;0,VLOOKUP(G65,content!$A$2:$M$2029,8,FALSE),"")</f>
        <v>Unidad 1</v>
      </c>
      <c r="J65" t="str">
        <f>IF(G65&gt;0,VLOOKUP(G65,content!$A$2:$M$2029,9,FALSE),"")</f>
        <v>Ciencias Sociales</v>
      </c>
      <c r="K65" t="str">
        <f>IF(G65&gt;0,VLOOKUP(G65,content!$A$2:$M$2029,10,FALSE),"")</f>
        <v>2°. Básico</v>
      </c>
      <c r="L65" s="27">
        <f t="shared" si="1"/>
        <v>64</v>
      </c>
      <c r="M65" s="31" t="str">
        <f t="shared" si="2"/>
        <v>insert into question (created_at,created_by,company_id,is_active,name,content_id,order_item) values(getdate(),1,1,1,'Selecciona una similitud que comparten las Ciencias Sociales y Naturales.',15,64);</v>
      </c>
    </row>
    <row r="66" spans="1:13" ht="30" x14ac:dyDescent="0.25">
      <c r="A66" s="26">
        <f t="shared" si="4"/>
        <v>65</v>
      </c>
      <c r="B66" s="26" t="s">
        <v>394</v>
      </c>
      <c r="C66" s="26">
        <v>1</v>
      </c>
      <c r="D66" s="27">
        <v>1</v>
      </c>
      <c r="E66" s="27">
        <v>1</v>
      </c>
      <c r="F66" s="27" t="s">
        <v>662</v>
      </c>
      <c r="G66" s="27">
        <v>15</v>
      </c>
      <c r="H66" t="str">
        <f>IF(G66&gt;0,VLOOKUP(G66,content!$A$2:$M$2029,6,FALSE),"")</f>
        <v>Selecciona un problema de investigación de su contexto</v>
      </c>
      <c r="I66" t="str">
        <f>IF(G66&gt;0,VLOOKUP(G66,content!$A$2:$M$2029,8,FALSE),"")</f>
        <v>Unidad 1</v>
      </c>
      <c r="J66" t="str">
        <f>IF(G66&gt;0,VLOOKUP(G66,content!$A$2:$M$2029,9,FALSE),"")</f>
        <v>Ciencias Sociales</v>
      </c>
      <c r="K66" t="str">
        <f>IF(G66&gt;0,VLOOKUP(G66,content!$A$2:$M$2029,10,FALSE),"")</f>
        <v>2°. Básico</v>
      </c>
      <c r="L66" s="27">
        <f t="shared" si="1"/>
        <v>65</v>
      </c>
      <c r="M66" s="31" t="str">
        <f t="shared" si="2"/>
        <v>insert into question (created_at,created_by,company_id,is_active,name,content_id,order_item) values(getdate(),1,1,1,'Es una ciencia social que estudia al ser humano de una forma integral.',15,65);</v>
      </c>
    </row>
    <row r="67" spans="1:13" ht="30" x14ac:dyDescent="0.25">
      <c r="A67" s="26">
        <f t="shared" si="4"/>
        <v>66</v>
      </c>
      <c r="B67" s="26" t="s">
        <v>394</v>
      </c>
      <c r="C67" s="26">
        <v>1</v>
      </c>
      <c r="D67" s="27">
        <v>1</v>
      </c>
      <c r="E67" s="27">
        <v>1</v>
      </c>
      <c r="F67" s="27" t="s">
        <v>663</v>
      </c>
      <c r="G67" s="27">
        <v>15</v>
      </c>
      <c r="H67" t="str">
        <f>IF(G67&gt;0,VLOOKUP(G67,content!$A$2:$M$2029,6,FALSE),"")</f>
        <v>Selecciona un problema de investigación de su contexto</v>
      </c>
      <c r="I67" t="str">
        <f>IF(G67&gt;0,VLOOKUP(G67,content!$A$2:$M$2029,8,FALSE),"")</f>
        <v>Unidad 1</v>
      </c>
      <c r="J67" t="str">
        <f>IF(G67&gt;0,VLOOKUP(G67,content!$A$2:$M$2029,9,FALSE),"")</f>
        <v>Ciencias Sociales</v>
      </c>
      <c r="K67" t="str">
        <f>IF(G67&gt;0,VLOOKUP(G67,content!$A$2:$M$2029,10,FALSE),"")</f>
        <v>2°. Básico</v>
      </c>
      <c r="L67" s="27">
        <f t="shared" ref="L67:L76" si="5">+L66+1</f>
        <v>66</v>
      </c>
      <c r="M67" s="31" t="str">
        <f t="shared" ref="M67:M76" si="6">CONCATENATE("insert into question (",$B$1,",",$C$1,",",$D$1,",",$E$1,",",$F$1,",",$G$1,",",$L$1,") values(",B67,",",C67,",",D67,",",E67,",'",F67,"',",G67,",",L67,");")</f>
        <v>insert into question (created_at,created_by,company_id,is_active,name,content_id,order_item) values(getdate(),1,1,1,'Es un método de investigación de la Antropología Social  y Cultural.',15,66);</v>
      </c>
    </row>
    <row r="68" spans="1:13" ht="30" x14ac:dyDescent="0.25">
      <c r="A68" s="26">
        <f t="shared" si="4"/>
        <v>67</v>
      </c>
      <c r="B68" s="26" t="s">
        <v>394</v>
      </c>
      <c r="C68" s="26">
        <v>1</v>
      </c>
      <c r="D68" s="27">
        <v>1</v>
      </c>
      <c r="E68" s="27">
        <v>1</v>
      </c>
      <c r="F68" s="27" t="s">
        <v>664</v>
      </c>
      <c r="G68" s="27">
        <v>15</v>
      </c>
      <c r="H68" t="str">
        <f>IF(G68&gt;0,VLOOKUP(G68,content!$A$2:$M$2029,6,FALSE),"")</f>
        <v>Selecciona un problema de investigación de su contexto</v>
      </c>
      <c r="I68" t="str">
        <f>IF(G68&gt;0,VLOOKUP(G68,content!$A$2:$M$2029,8,FALSE),"")</f>
        <v>Unidad 1</v>
      </c>
      <c r="J68" t="str">
        <f>IF(G68&gt;0,VLOOKUP(G68,content!$A$2:$M$2029,9,FALSE),"")</f>
        <v>Ciencias Sociales</v>
      </c>
      <c r="K68" t="str">
        <f>IF(G68&gt;0,VLOOKUP(G68,content!$A$2:$M$2029,10,FALSE),"")</f>
        <v>2°. Básico</v>
      </c>
      <c r="L68" s="27">
        <f t="shared" si="5"/>
        <v>67</v>
      </c>
      <c r="M68" s="31" t="str">
        <f t="shared" si="6"/>
        <v>insert into question (created_at,created_by,company_id,is_active,name,content_id,order_item) values(getdate(),1,1,1,'Es la ciencia que estudia los fenómenos colectivos por la actividad social.',15,67);</v>
      </c>
    </row>
    <row r="69" spans="1:13" ht="30" x14ac:dyDescent="0.25">
      <c r="A69" s="26">
        <f t="shared" si="4"/>
        <v>68</v>
      </c>
      <c r="B69" s="26" t="s">
        <v>394</v>
      </c>
      <c r="C69" s="26">
        <v>1</v>
      </c>
      <c r="D69" s="27">
        <v>1</v>
      </c>
      <c r="E69" s="27">
        <v>1</v>
      </c>
      <c r="F69" s="27" t="s">
        <v>665</v>
      </c>
      <c r="G69" s="27">
        <v>15</v>
      </c>
      <c r="H69" t="str">
        <f>IF(G69&gt;0,VLOOKUP(G69,content!$A$2:$M$2029,6,FALSE),"")</f>
        <v>Selecciona un problema de investigación de su contexto</v>
      </c>
      <c r="I69" t="str">
        <f>IF(G69&gt;0,VLOOKUP(G69,content!$A$2:$M$2029,8,FALSE),"")</f>
        <v>Unidad 1</v>
      </c>
      <c r="J69" t="str">
        <f>IF(G69&gt;0,VLOOKUP(G69,content!$A$2:$M$2029,9,FALSE),"")</f>
        <v>Ciencias Sociales</v>
      </c>
      <c r="K69" t="str">
        <f>IF(G69&gt;0,VLOOKUP(G69,content!$A$2:$M$2029,10,FALSE),"")</f>
        <v>2°. Básico</v>
      </c>
      <c r="L69" s="27">
        <f t="shared" si="5"/>
        <v>68</v>
      </c>
      <c r="M69" s="31" t="str">
        <f t="shared" si="6"/>
        <v>insert into question (created_at,created_by,company_id,is_active,name,content_id,order_item) values(getdate(),1,1,1,'Es la ciencia que tiene como objeto de estudio el pasado de la humanidad.',15,68);</v>
      </c>
    </row>
    <row r="70" spans="1:13" ht="30" x14ac:dyDescent="0.25">
      <c r="A70" s="26">
        <f t="shared" si="4"/>
        <v>69</v>
      </c>
      <c r="B70" s="26" t="s">
        <v>394</v>
      </c>
      <c r="C70" s="26">
        <v>1</v>
      </c>
      <c r="D70" s="27">
        <v>1</v>
      </c>
      <c r="E70" s="27">
        <v>1</v>
      </c>
      <c r="F70" s="27" t="s">
        <v>666</v>
      </c>
      <c r="G70" s="27">
        <v>15</v>
      </c>
      <c r="H70" t="str">
        <f>IF(G70&gt;0,VLOOKUP(G70,content!$A$2:$M$2029,6,FALSE),"")</f>
        <v>Selecciona un problema de investigación de su contexto</v>
      </c>
      <c r="I70" t="str">
        <f>IF(G70&gt;0,VLOOKUP(G70,content!$A$2:$M$2029,8,FALSE),"")</f>
        <v>Unidad 1</v>
      </c>
      <c r="J70" t="str">
        <f>IF(G70&gt;0,VLOOKUP(G70,content!$A$2:$M$2029,9,FALSE),"")</f>
        <v>Ciencias Sociales</v>
      </c>
      <c r="K70" t="str">
        <f>IF(G70&gt;0,VLOOKUP(G70,content!$A$2:$M$2029,10,FALSE),"")</f>
        <v>2°. Básico</v>
      </c>
      <c r="L70" s="27">
        <f t="shared" si="5"/>
        <v>69</v>
      </c>
      <c r="M70" s="31" t="str">
        <f t="shared" si="6"/>
        <v>insert into question (created_at,created_by,company_id,is_active,name,content_id,order_item) values(getdate(),1,1,1,'Es la ciencia social que tiene que ver con los procesos de producción entre otros.',15,69);</v>
      </c>
    </row>
    <row r="71" spans="1:13" ht="30" x14ac:dyDescent="0.25">
      <c r="A71" s="26">
        <f t="shared" si="4"/>
        <v>70</v>
      </c>
      <c r="B71" s="26" t="s">
        <v>394</v>
      </c>
      <c r="C71" s="26">
        <v>1</v>
      </c>
      <c r="D71" s="27">
        <v>1</v>
      </c>
      <c r="E71" s="27">
        <v>1</v>
      </c>
      <c r="F71" s="27" t="s">
        <v>667</v>
      </c>
      <c r="G71" s="27">
        <v>15</v>
      </c>
      <c r="H71" t="str">
        <f>IF(G71&gt;0,VLOOKUP(G71,content!$A$2:$M$2029,6,FALSE),"")</f>
        <v>Selecciona un problema de investigación de su contexto</v>
      </c>
      <c r="I71" t="str">
        <f>IF(G71&gt;0,VLOOKUP(G71,content!$A$2:$M$2029,8,FALSE),"")</f>
        <v>Unidad 1</v>
      </c>
      <c r="J71" t="str">
        <f>IF(G71&gt;0,VLOOKUP(G71,content!$A$2:$M$2029,9,FALSE),"")</f>
        <v>Ciencias Sociales</v>
      </c>
      <c r="K71" t="str">
        <f>IF(G71&gt;0,VLOOKUP(G71,content!$A$2:$M$2029,10,FALSE),"")</f>
        <v>2°. Básico</v>
      </c>
      <c r="L71" s="27">
        <f t="shared" si="5"/>
        <v>70</v>
      </c>
      <c r="M71" s="31" t="str">
        <f t="shared" si="6"/>
        <v>insert into question (created_at,created_by,company_id,is_active,name,content_id,order_item) values(getdate(),1,1,1,'Proceso de comunicación e interacción entre personas y grupos con identidades culturales específicas.',15,70);</v>
      </c>
    </row>
    <row r="72" spans="1:13" ht="30" x14ac:dyDescent="0.25">
      <c r="A72" s="26">
        <f t="shared" si="4"/>
        <v>71</v>
      </c>
      <c r="B72" s="26" t="s">
        <v>394</v>
      </c>
      <c r="C72" s="26">
        <v>1</v>
      </c>
      <c r="D72" s="27">
        <v>1</v>
      </c>
      <c r="E72" s="27">
        <v>1</v>
      </c>
      <c r="F72" s="27" t="s">
        <v>668</v>
      </c>
      <c r="G72" s="27">
        <v>15</v>
      </c>
      <c r="H72" t="str">
        <f>IF(G72&gt;0,VLOOKUP(G72,content!$A$2:$M$2029,6,FALSE),"")</f>
        <v>Selecciona un problema de investigación de su contexto</v>
      </c>
      <c r="I72" t="str">
        <f>IF(G72&gt;0,VLOOKUP(G72,content!$A$2:$M$2029,8,FALSE),"")</f>
        <v>Unidad 1</v>
      </c>
      <c r="J72" t="str">
        <f>IF(G72&gt;0,VLOOKUP(G72,content!$A$2:$M$2029,9,FALSE),"")</f>
        <v>Ciencias Sociales</v>
      </c>
      <c r="K72" t="str">
        <f>IF(G72&gt;0,VLOOKUP(G72,content!$A$2:$M$2029,10,FALSE),"")</f>
        <v>2°. Básico</v>
      </c>
      <c r="L72" s="27">
        <f t="shared" si="5"/>
        <v>71</v>
      </c>
      <c r="M72" s="31" t="str">
        <f t="shared" si="6"/>
        <v>insert into question (created_at,created_by,company_id,is_active,name,content_id,order_item) values(getdate(),1,1,1,'Esta disciplina estudia y describe los procesos humanos relacionados con la creación y el intercambio de símbolos?',15,71);</v>
      </c>
    </row>
    <row r="73" spans="1:13" ht="45" x14ac:dyDescent="0.25">
      <c r="A73" s="26">
        <f t="shared" si="4"/>
        <v>72</v>
      </c>
      <c r="B73" s="26" t="s">
        <v>394</v>
      </c>
      <c r="C73" s="26">
        <v>1</v>
      </c>
      <c r="D73" s="27">
        <v>1</v>
      </c>
      <c r="E73" s="27">
        <v>1</v>
      </c>
      <c r="F73" s="27" t="s">
        <v>669</v>
      </c>
      <c r="G73" s="27">
        <v>15</v>
      </c>
      <c r="H73" t="str">
        <f>IF(G73&gt;0,VLOOKUP(G73,content!$A$2:$M$2029,6,FALSE),"")</f>
        <v>Selecciona un problema de investigación de su contexto</v>
      </c>
      <c r="I73" t="str">
        <f>IF(G73&gt;0,VLOOKUP(G73,content!$A$2:$M$2029,8,FALSE),"")</f>
        <v>Unidad 1</v>
      </c>
      <c r="J73" t="str">
        <f>IF(G73&gt;0,VLOOKUP(G73,content!$A$2:$M$2029,9,FALSE),"")</f>
        <v>Ciencias Sociales</v>
      </c>
      <c r="K73" t="str">
        <f>IF(G73&gt;0,VLOOKUP(G73,content!$A$2:$M$2029,10,FALSE),"")</f>
        <v>2°. Básico</v>
      </c>
      <c r="L73" s="27">
        <f t="shared" si="5"/>
        <v>72</v>
      </c>
      <c r="M73" s="31" t="str">
        <f t="shared" si="6"/>
        <v>insert into question (created_at,created_by,company_id,is_active,name,content_id,order_item) values(getdate(),1,1,1,'Disciplina de las ciencias sociales que estudia los procesos de enseñanza-aprendizaje que ocurren en distintos entornos.',15,72);</v>
      </c>
    </row>
    <row r="74" spans="1:13" ht="30" x14ac:dyDescent="0.25">
      <c r="A74" s="26">
        <f t="shared" si="4"/>
        <v>73</v>
      </c>
      <c r="B74" s="26" t="s">
        <v>394</v>
      </c>
      <c r="C74" s="26">
        <v>1</v>
      </c>
      <c r="D74" s="27">
        <v>1</v>
      </c>
      <c r="E74" s="27">
        <v>1</v>
      </c>
      <c r="F74" s="27" t="s">
        <v>670</v>
      </c>
      <c r="G74" s="27">
        <v>15</v>
      </c>
      <c r="H74" t="str">
        <f>IF(G74&gt;0,VLOOKUP(G74,content!$A$2:$M$2029,6,FALSE),"")</f>
        <v>Selecciona un problema de investigación de su contexto</v>
      </c>
      <c r="I74" t="str">
        <f>IF(G74&gt;0,VLOOKUP(G74,content!$A$2:$M$2029,8,FALSE),"")</f>
        <v>Unidad 1</v>
      </c>
      <c r="J74" t="str">
        <f>IF(G74&gt;0,VLOOKUP(G74,content!$A$2:$M$2029,9,FALSE),"")</f>
        <v>Ciencias Sociales</v>
      </c>
      <c r="K74" t="str">
        <f>IF(G74&gt;0,VLOOKUP(G74,content!$A$2:$M$2029,10,FALSE),"")</f>
        <v>2°. Básico</v>
      </c>
      <c r="L74" s="27">
        <f t="shared" si="5"/>
        <v>73</v>
      </c>
      <c r="M74" s="31" t="str">
        <f t="shared" si="6"/>
        <v>insert into question (created_at,created_by,company_id,is_active,name,content_id,order_item) values(getdate(),1,1,1,'Disciplina de la ciencias sociales que estudia el comportamiento humano y los procesos mentales?.',15,73);</v>
      </c>
    </row>
    <row r="75" spans="1:13" ht="30" x14ac:dyDescent="0.25">
      <c r="A75" s="26">
        <f t="shared" si="4"/>
        <v>74</v>
      </c>
      <c r="B75" s="26" t="s">
        <v>394</v>
      </c>
      <c r="C75" s="26">
        <v>1</v>
      </c>
      <c r="D75" s="27">
        <v>1</v>
      </c>
      <c r="E75" s="27">
        <v>1</v>
      </c>
      <c r="F75" s="27" t="s">
        <v>671</v>
      </c>
      <c r="G75" s="27">
        <v>15</v>
      </c>
      <c r="H75" t="str">
        <f>IF(G75&gt;0,VLOOKUP(G75,content!$A$2:$M$2029,6,FALSE),"")</f>
        <v>Selecciona un problema de investigación de su contexto</v>
      </c>
      <c r="I75" t="str">
        <f>IF(G75&gt;0,VLOOKUP(G75,content!$A$2:$M$2029,8,FALSE),"")</f>
        <v>Unidad 1</v>
      </c>
      <c r="J75" t="str">
        <f>IF(G75&gt;0,VLOOKUP(G75,content!$A$2:$M$2029,9,FALSE),"")</f>
        <v>Ciencias Sociales</v>
      </c>
      <c r="K75" t="str">
        <f>IF(G75&gt;0,VLOOKUP(G75,content!$A$2:$M$2029,10,FALSE),"")</f>
        <v>2°. Básico</v>
      </c>
      <c r="L75" s="27">
        <f t="shared" si="5"/>
        <v>74</v>
      </c>
      <c r="M75" s="31" t="str">
        <f t="shared" si="6"/>
        <v>insert into question (created_at,created_by,company_id,is_active,name,content_id,order_item) values(getdate(),1,1,1,'Cuál es la diferencia que tiene las Ciencias Sociales a las  otras ciencias como: Matemáticas, lógica o la física?.',15,74);</v>
      </c>
    </row>
    <row r="76" spans="1:13" x14ac:dyDescent="0.25">
      <c r="A76" s="26">
        <f t="shared" si="4"/>
        <v>75</v>
      </c>
      <c r="B76" s="26" t="s">
        <v>394</v>
      </c>
      <c r="C76" s="26">
        <v>1</v>
      </c>
      <c r="D76" s="27">
        <v>1</v>
      </c>
      <c r="E76" s="27">
        <v>1</v>
      </c>
      <c r="F76" s="27" t="s">
        <v>672</v>
      </c>
      <c r="G76" s="27">
        <v>15</v>
      </c>
      <c r="H76" t="str">
        <f>IF(G76&gt;0,VLOOKUP(G76,content!$A$2:$M$2029,6,FALSE),"")</f>
        <v>Selecciona un problema de investigación de su contexto</v>
      </c>
      <c r="I76" t="str">
        <f>IF(G76&gt;0,VLOOKUP(G76,content!$A$2:$M$2029,8,FALSE),"")</f>
        <v>Unidad 1</v>
      </c>
      <c r="J76" t="str">
        <f>IF(G76&gt;0,VLOOKUP(G76,content!$A$2:$M$2029,9,FALSE),"")</f>
        <v>Ciencias Sociales</v>
      </c>
      <c r="K76" t="str">
        <f>IF(G76&gt;0,VLOOKUP(G76,content!$A$2:$M$2029,10,FALSE),"")</f>
        <v>2°. Básico</v>
      </c>
      <c r="L76" s="27">
        <f t="shared" si="5"/>
        <v>75</v>
      </c>
      <c r="M76" s="31" t="str">
        <f t="shared" si="6"/>
        <v>insert into question (created_at,created_by,company_id,is_active,name,content_id,order_item) values(getdate(),1,1,1,'A qué otra ciencia tiene relación las ciencias sociales?',15,75);</v>
      </c>
    </row>
    <row r="77" spans="1:13" x14ac:dyDescent="0.25">
      <c r="A77" s="26"/>
      <c r="B77" s="26"/>
      <c r="C77" s="26"/>
      <c r="D77" s="27"/>
      <c r="E77" s="27"/>
      <c r="F77" s="27"/>
      <c r="G77" s="27"/>
      <c r="L77" s="27"/>
      <c r="M77" s="31"/>
    </row>
    <row r="78" spans="1:13" x14ac:dyDescent="0.25">
      <c r="A78" s="26"/>
      <c r="B78" s="26"/>
      <c r="C78" s="26"/>
      <c r="D78" s="27"/>
      <c r="E78" s="27"/>
      <c r="F78" s="27"/>
      <c r="G78" s="27"/>
      <c r="L78" s="27"/>
      <c r="M78" s="31"/>
    </row>
    <row r="79" spans="1:13" x14ac:dyDescent="0.25">
      <c r="A79" s="26"/>
      <c r="B79" s="26"/>
      <c r="C79" s="26"/>
      <c r="D79" s="27"/>
      <c r="E79" s="27"/>
      <c r="F79" s="27"/>
      <c r="G79" s="27"/>
      <c r="L79" s="27"/>
      <c r="M79" s="31"/>
    </row>
    <row r="80" spans="1:13" x14ac:dyDescent="0.25">
      <c r="A80" s="26"/>
      <c r="B80" s="26"/>
      <c r="C80" s="26"/>
      <c r="D80" s="27"/>
      <c r="E80" s="27"/>
      <c r="F80" s="27"/>
      <c r="G80" s="27"/>
      <c r="L80" s="27"/>
      <c r="M80" s="31"/>
    </row>
    <row r="81" spans="1:13" x14ac:dyDescent="0.25">
      <c r="A81" s="26"/>
      <c r="B81" s="26"/>
      <c r="C81" s="26"/>
      <c r="D81" s="27"/>
      <c r="E81" s="27"/>
      <c r="F81" s="27"/>
      <c r="G81" s="27"/>
      <c r="L81" s="27"/>
      <c r="M81" s="31"/>
    </row>
    <row r="82" spans="1:13" x14ac:dyDescent="0.25">
      <c r="A82" s="26"/>
      <c r="B82" s="26"/>
      <c r="C82" s="26"/>
      <c r="D82" s="27"/>
      <c r="E82" s="27"/>
      <c r="F82" s="27"/>
      <c r="G82" s="27"/>
      <c r="L82" s="27"/>
      <c r="M82" s="31"/>
    </row>
    <row r="83" spans="1:13" x14ac:dyDescent="0.25">
      <c r="A83" s="26"/>
      <c r="B83" s="26"/>
      <c r="C83" s="26"/>
      <c r="D83" s="27"/>
      <c r="E83" s="27"/>
      <c r="F83" s="27"/>
      <c r="G83" s="27"/>
      <c r="L83" s="27"/>
      <c r="M83" s="31"/>
    </row>
    <row r="84" spans="1:13" x14ac:dyDescent="0.25">
      <c r="A84" s="26"/>
      <c r="B84" s="26"/>
      <c r="C84" s="26"/>
      <c r="D84" s="27"/>
      <c r="E84" s="27"/>
      <c r="F84" s="27"/>
      <c r="G84" s="27"/>
      <c r="L84" s="27"/>
      <c r="M84" s="31"/>
    </row>
    <row r="85" spans="1:13" x14ac:dyDescent="0.25">
      <c r="A85" s="26"/>
      <c r="B85" s="26"/>
      <c r="C85" s="26"/>
      <c r="D85" s="27"/>
      <c r="E85" s="27"/>
      <c r="F85" s="27"/>
      <c r="G85" s="27"/>
      <c r="L85" s="27"/>
      <c r="M85" s="31"/>
    </row>
    <row r="86" spans="1:13" x14ac:dyDescent="0.25">
      <c r="A86" s="26"/>
      <c r="B86" s="26"/>
      <c r="C86" s="26"/>
      <c r="D86" s="27"/>
      <c r="E86" s="27"/>
      <c r="F86" s="27"/>
      <c r="G86" s="27"/>
      <c r="L86" s="27"/>
      <c r="M86" s="31"/>
    </row>
    <row r="87" spans="1:13" x14ac:dyDescent="0.25">
      <c r="A87" s="26"/>
      <c r="B87" s="26"/>
      <c r="C87" s="26"/>
      <c r="D87" s="27"/>
      <c r="E87" s="27"/>
      <c r="F87" s="27"/>
      <c r="G87" s="27"/>
      <c r="L87" s="27"/>
      <c r="M87" s="31"/>
    </row>
    <row r="88" spans="1:13" x14ac:dyDescent="0.25">
      <c r="A88" s="26"/>
      <c r="B88" s="26"/>
      <c r="C88" s="26"/>
      <c r="D88" s="27"/>
      <c r="E88" s="27"/>
      <c r="F88" s="27"/>
      <c r="G88" s="27"/>
      <c r="L88" s="27"/>
      <c r="M88" s="31"/>
    </row>
    <row r="89" spans="1:13" x14ac:dyDescent="0.25">
      <c r="A89" s="26"/>
      <c r="B89" s="26"/>
      <c r="C89" s="26"/>
      <c r="D89" s="27"/>
      <c r="E89" s="27"/>
      <c r="F89" s="27"/>
      <c r="G89" s="27"/>
      <c r="L89" s="27"/>
      <c r="M89" s="31"/>
    </row>
    <row r="90" spans="1:13" x14ac:dyDescent="0.25">
      <c r="A90" s="26"/>
      <c r="B90" s="26"/>
      <c r="C90" s="26"/>
      <c r="D90" s="27"/>
      <c r="E90" s="27"/>
      <c r="F90" s="27"/>
      <c r="G90" s="27"/>
      <c r="L90" s="27"/>
      <c r="M90" s="31"/>
    </row>
    <row r="91" spans="1:13" x14ac:dyDescent="0.25">
      <c r="A91" s="26"/>
      <c r="B91" s="26"/>
      <c r="C91" s="26"/>
      <c r="D91" s="27"/>
      <c r="E91" s="27"/>
      <c r="F91" s="27"/>
      <c r="G91" s="27"/>
      <c r="L91" s="27"/>
      <c r="M91" s="31"/>
    </row>
    <row r="92" spans="1:13" x14ac:dyDescent="0.25">
      <c r="A92" s="26"/>
      <c r="B92" s="26"/>
      <c r="C92" s="26"/>
      <c r="D92" s="27"/>
      <c r="E92" s="27"/>
      <c r="F92" s="27"/>
      <c r="G92" s="27"/>
      <c r="L92" s="27"/>
      <c r="M92" s="31"/>
    </row>
    <row r="93" spans="1:13" ht="45" x14ac:dyDescent="0.25">
      <c r="A93">
        <f>+A11+1</f>
        <v>11</v>
      </c>
      <c r="B93" s="26" t="s">
        <v>394</v>
      </c>
      <c r="C93" s="26">
        <v>11</v>
      </c>
      <c r="D93" s="27">
        <v>1</v>
      </c>
      <c r="E93" s="27">
        <v>0</v>
      </c>
      <c r="F93" s="8" t="s">
        <v>205</v>
      </c>
      <c r="G93">
        <v>15</v>
      </c>
      <c r="H93" t="str">
        <f>IF(G93&gt;0,VLOOKUP(G93,content!$A$2:$M$2029,6,FALSE),"")</f>
        <v>Selecciona un problema de investigación de su contexto</v>
      </c>
      <c r="I93" t="str">
        <f>IF(G93&gt;0,VLOOKUP(G93,content!$A$2:$M$2029,8,FALSE),"")</f>
        <v>Unidad 1</v>
      </c>
      <c r="J93" t="str">
        <f>IF(G93&gt;0,VLOOKUP(G93,content!$A$2:$M$2029,9,FALSE),"")</f>
        <v>Ciencias Sociales</v>
      </c>
      <c r="L93" s="8">
        <v>1</v>
      </c>
      <c r="M93" s="31" t="str">
        <f t="shared" ref="M3:M147" si="7">CONCATENATE("insert into question (",$B$1,",",$C$1,",",$D$1,",",$E$1,",",$F$1,",",$G$1,",",$L$1,") values(",B93,",",C93,",",D93,",",E93,",'",F93,"',",G93,",",L93,");")</f>
        <v>insert into question (created_at,created_by,company_id,is_active,name,content_id,order_item) values(getdate(),11,1,0,'¿Es una especificación estándar que define una API implementada en JavaScript para la renderización de gráficos en 3D dentro de cualquier navegador web?',15,1);</v>
      </c>
    </row>
    <row r="94" spans="1:13" x14ac:dyDescent="0.25">
      <c r="A94">
        <f t="shared" si="0"/>
        <v>12</v>
      </c>
      <c r="B94" s="26" t="s">
        <v>394</v>
      </c>
      <c r="C94" s="26">
        <v>12</v>
      </c>
      <c r="D94" s="27">
        <v>1</v>
      </c>
      <c r="E94" s="27">
        <v>0</v>
      </c>
      <c r="F94" s="8" t="s">
        <v>206</v>
      </c>
      <c r="H94" t="str">
        <f>IF(G94&gt;0,VLOOKUP(G94,content!$A$2:$M$2029,6,FALSE),"")</f>
        <v/>
      </c>
      <c r="I94" t="str">
        <f>IF(G94&gt;0,VLOOKUP(G94,content!$A$2:$M$2029,8,FALSE),"")</f>
        <v/>
      </c>
      <c r="J94" t="str">
        <f>IF(G94&gt;0,VLOOKUP(G94,content!$A$2:$M$2029,9,FALSE),"")</f>
        <v/>
      </c>
      <c r="L94" s="8">
        <f t="shared" ref="L94:L112" si="8">+L93+1</f>
        <v>2</v>
      </c>
      <c r="M94" s="31" t="str">
        <f t="shared" si="7"/>
        <v>insert into question (created_at,created_by,company_id,is_active,name,content_id,order_item) values(getdate(),12,1,0,'¿En qué dimension renderiza graficos  WebGL?',,2);</v>
      </c>
    </row>
    <row r="95" spans="1:13" x14ac:dyDescent="0.25">
      <c r="A95">
        <f t="shared" si="0"/>
        <v>13</v>
      </c>
      <c r="B95" s="26" t="s">
        <v>394</v>
      </c>
      <c r="C95" s="26">
        <v>13</v>
      </c>
      <c r="D95" s="27">
        <v>1</v>
      </c>
      <c r="E95" s="27">
        <v>0</v>
      </c>
      <c r="F95" s="8" t="s">
        <v>211</v>
      </c>
      <c r="H95" t="str">
        <f>IF(G95&gt;0,VLOOKUP(G95,content!$A$2:$M$2029,6,FALSE),"")</f>
        <v/>
      </c>
      <c r="I95" t="str">
        <f>IF(G95&gt;0,VLOOKUP(G95,content!$A$2:$M$2029,8,FALSE),"")</f>
        <v/>
      </c>
      <c r="J95" t="str">
        <f>IF(G95&gt;0,VLOOKUP(G95,content!$A$2:$M$2029,9,FALSE),"")</f>
        <v/>
      </c>
      <c r="L95" s="8">
        <f t="shared" si="8"/>
        <v>3</v>
      </c>
      <c r="M95" s="31" t="str">
        <f t="shared" si="7"/>
        <v>insert into question (created_at,created_by,company_id,is_active,name,content_id,order_item) values(getdate(),13,1,0,'¿Para usar WebGL se necesita el uso de plug-ins?',,3);</v>
      </c>
    </row>
    <row r="96" spans="1:13" ht="30" x14ac:dyDescent="0.25">
      <c r="A96">
        <f t="shared" si="0"/>
        <v>14</v>
      </c>
      <c r="B96" s="26" t="s">
        <v>394</v>
      </c>
      <c r="C96" s="26">
        <v>14</v>
      </c>
      <c r="D96" s="27">
        <v>1</v>
      </c>
      <c r="E96" s="27">
        <v>0</v>
      </c>
      <c r="F96" s="8" t="s">
        <v>214</v>
      </c>
      <c r="H96" t="str">
        <f>IF(G96&gt;0,VLOOKUP(G96,content!$A$2:$M$2029,6,FALSE),"")</f>
        <v/>
      </c>
      <c r="I96" t="str">
        <f>IF(G96&gt;0,VLOOKUP(G96,content!$A$2:$M$2029,8,FALSE),"")</f>
        <v/>
      </c>
      <c r="J96" t="str">
        <f>IF(G96&gt;0,VLOOKUP(G96,content!$A$2:$M$2029,9,FALSE),"")</f>
        <v/>
      </c>
      <c r="L96" s="8">
        <f t="shared" si="8"/>
        <v>4</v>
      </c>
      <c r="M96" s="31" t="str">
        <f t="shared" si="7"/>
        <v>insert into question (created_at,created_by,company_id,is_active,name,content_id,order_item) values(getdate(),14,1,0,'¿Web no precisa el uso de plug-ins en plataformas que soporten?',,4);</v>
      </c>
    </row>
    <row r="97" spans="1:13" ht="30" x14ac:dyDescent="0.25">
      <c r="A97">
        <f t="shared" si="0"/>
        <v>15</v>
      </c>
      <c r="B97" s="26" t="s">
        <v>394</v>
      </c>
      <c r="C97" s="26">
        <v>15</v>
      </c>
      <c r="D97" s="27">
        <v>1</v>
      </c>
      <c r="E97" s="27">
        <v>0</v>
      </c>
      <c r="F97" s="8" t="s">
        <v>289</v>
      </c>
      <c r="H97" t="str">
        <f>IF(G97&gt;0,VLOOKUP(G97,content!$A$2:$M$2029,6,FALSE),"")</f>
        <v/>
      </c>
      <c r="I97" t="str">
        <f>IF(G97&gt;0,VLOOKUP(G97,content!$A$2:$M$2029,8,FALSE),"")</f>
        <v/>
      </c>
      <c r="J97" t="str">
        <f>IF(G97&gt;0,VLOOKUP(G97,content!$A$2:$M$2029,9,FALSE),"")</f>
        <v/>
      </c>
      <c r="L97" s="8">
        <f t="shared" si="8"/>
        <v>5</v>
      </c>
      <c r="M97" s="31" t="str">
        <f t="shared" si="7"/>
        <v>insert into question (created_at,created_by,company_id,is_active,name,content_id,order_item) values(getdate(),15,1,0,'Además de la aceleración de hardware (fisica) de la GPU, ¿Qué nos permite hacer WebGL?',,5);</v>
      </c>
    </row>
    <row r="98" spans="1:13" x14ac:dyDescent="0.25">
      <c r="A98">
        <f t="shared" si="0"/>
        <v>16</v>
      </c>
      <c r="B98" s="26" t="s">
        <v>394</v>
      </c>
      <c r="C98" s="26">
        <v>16</v>
      </c>
      <c r="D98" s="27">
        <v>1</v>
      </c>
      <c r="E98" s="27">
        <v>0</v>
      </c>
      <c r="F98" s="8" t="s">
        <v>223</v>
      </c>
      <c r="H98" t="str">
        <f>IF(G98&gt;0,VLOOKUP(G98,content!$A$2:$M$2029,6,FALSE),"")</f>
        <v/>
      </c>
      <c r="I98" t="str">
        <f>IF(G98&gt;0,VLOOKUP(G98,content!$A$2:$M$2029,8,FALSE),"")</f>
        <v/>
      </c>
      <c r="J98" t="str">
        <f>IF(G98&gt;0,VLOOKUP(G98,content!$A$2:$M$2029,9,FALSE),"")</f>
        <v/>
      </c>
      <c r="L98" s="8">
        <f t="shared" si="8"/>
        <v>6</v>
      </c>
      <c r="M98" s="31" t="str">
        <f t="shared" si="7"/>
        <v>insert into question (created_at,created_by,company_id,is_active,name,content_id,order_item) values(getdate(),16,1,0,'¿Con que  elementos se puede combinar WebGL?',,6);</v>
      </c>
    </row>
    <row r="99" spans="1:13" ht="30" x14ac:dyDescent="0.25">
      <c r="A99">
        <f t="shared" si="0"/>
        <v>17</v>
      </c>
      <c r="B99" s="26" t="s">
        <v>394</v>
      </c>
      <c r="C99" s="26">
        <v>17</v>
      </c>
      <c r="D99" s="27">
        <v>1</v>
      </c>
      <c r="E99" s="27">
        <v>0</v>
      </c>
      <c r="F99" s="8" t="s">
        <v>227</v>
      </c>
      <c r="H99" t="str">
        <f>IF(G99&gt;0,VLOOKUP(G99,content!$A$2:$M$2029,6,FALSE),"")</f>
        <v/>
      </c>
      <c r="I99" t="str">
        <f>IF(G99&gt;0,VLOOKUP(G99,content!$A$2:$M$2029,8,FALSE),"")</f>
        <v/>
      </c>
      <c r="J99" t="str">
        <f>IF(G99&gt;0,VLOOKUP(G99,content!$A$2:$M$2029,9,FALSE),"")</f>
        <v/>
      </c>
      <c r="L99" s="8">
        <f t="shared" si="8"/>
        <v>7</v>
      </c>
      <c r="M99" s="31" t="str">
        <f t="shared" si="7"/>
        <v>insert into question (created_at,created_by,company_id,is_active,name,content_id,order_item) values(getdate(),17,1,0,'¿Es un consorcio de tecnología sin ánimo de lucro que da soporte a WebGL?',,7);</v>
      </c>
    </row>
    <row r="100" spans="1:13" ht="30" x14ac:dyDescent="0.25">
      <c r="A100">
        <f t="shared" si="0"/>
        <v>18</v>
      </c>
      <c r="B100" s="26" t="s">
        <v>394</v>
      </c>
      <c r="C100" s="26">
        <v>18</v>
      </c>
      <c r="D100" s="27">
        <v>1</v>
      </c>
      <c r="E100" s="27">
        <v>0</v>
      </c>
      <c r="F100" s="8" t="s">
        <v>234</v>
      </c>
      <c r="H100" t="str">
        <f>IF(G100&gt;0,VLOOKUP(G100,content!$A$2:$M$2029,6,FALSE),"")</f>
        <v/>
      </c>
      <c r="I100" t="str">
        <f>IF(G100&gt;0,VLOOKUP(G100,content!$A$2:$M$2029,8,FALSE),"")</f>
        <v/>
      </c>
      <c r="J100" t="str">
        <f>IF(G100&gt;0,VLOOKUP(G100,content!$A$2:$M$2029,9,FALSE),"")</f>
        <v/>
      </c>
      <c r="L100" s="8">
        <f t="shared" si="8"/>
        <v>8</v>
      </c>
      <c r="M100" s="31" t="str">
        <f t="shared" si="7"/>
        <v>insert into question (created_at,created_by,company_id,is_active,name,content_id,order_item) values(getdate(),18,1,0,'¿Quién inicio los experimentos de WebGL mostrando un prototipo de canvas 3D?',,8);</v>
      </c>
    </row>
    <row r="101" spans="1:13" ht="30" x14ac:dyDescent="0.25">
      <c r="A101">
        <f t="shared" si="0"/>
        <v>19</v>
      </c>
      <c r="B101" s="26" t="s">
        <v>394</v>
      </c>
      <c r="C101" s="26">
        <v>19</v>
      </c>
      <c r="D101" s="27">
        <v>1</v>
      </c>
      <c r="E101" s="27">
        <v>0</v>
      </c>
      <c r="F101" s="8" t="s">
        <v>237</v>
      </c>
      <c r="H101" t="str">
        <f>IF(G101&gt;0,VLOOKUP(G101,content!$A$2:$M$2029,6,FALSE),"")</f>
        <v/>
      </c>
      <c r="I101" t="str">
        <f>IF(G101&gt;0,VLOOKUP(G101,content!$A$2:$M$2029,8,FALSE),"")</f>
        <v/>
      </c>
      <c r="J101" t="str">
        <f>IF(G101&gt;0,VLOOKUP(G101,content!$A$2:$M$2029,9,FALSE),"")</f>
        <v/>
      </c>
      <c r="L101" s="8">
        <f t="shared" si="8"/>
        <v>9</v>
      </c>
      <c r="M101" s="31" t="str">
        <f t="shared" si="7"/>
        <v>insert into question (created_at,created_by,company_id,is_active,name,content_id,order_item) values(getdate(),19,1,0,'¿Qué elemento html utiliza WebGL para renderizar elementos en 3D?',,9);</v>
      </c>
    </row>
    <row r="102" spans="1:13" x14ac:dyDescent="0.25">
      <c r="A102">
        <f t="shared" si="0"/>
        <v>20</v>
      </c>
      <c r="B102" s="26" t="s">
        <v>394</v>
      </c>
      <c r="C102" s="26">
        <v>20</v>
      </c>
      <c r="D102" s="27">
        <v>1</v>
      </c>
      <c r="E102" s="27">
        <v>0</v>
      </c>
      <c r="F102" s="8" t="s">
        <v>242</v>
      </c>
      <c r="H102" t="str">
        <f>IF(G102&gt;0,VLOOKUP(G102,content!$A$2:$M$2029,6,FALSE),"")</f>
        <v/>
      </c>
      <c r="I102" t="str">
        <f>IF(G102&gt;0,VLOOKUP(G102,content!$A$2:$M$2029,8,FALSE),"")</f>
        <v/>
      </c>
      <c r="J102" t="str">
        <f>IF(G102&gt;0,VLOOKUP(G102,content!$A$2:$M$2029,9,FALSE),"")</f>
        <v/>
      </c>
      <c r="L102" s="8">
        <f t="shared" si="8"/>
        <v>10</v>
      </c>
      <c r="M102" s="31" t="str">
        <f t="shared" si="7"/>
        <v>insert into question (created_at,created_by,company_id,is_active,name,content_id,order_item) values(getdate(),20,1,0,'¿Cómo se accede al elemento canvas?',,10);</v>
      </c>
    </row>
    <row r="103" spans="1:13" x14ac:dyDescent="0.25">
      <c r="A103">
        <f t="shared" si="0"/>
        <v>21</v>
      </c>
      <c r="B103" s="26" t="s">
        <v>394</v>
      </c>
      <c r="C103" s="26">
        <v>21</v>
      </c>
      <c r="D103" s="27">
        <v>1</v>
      </c>
      <c r="E103" s="27">
        <v>0</v>
      </c>
      <c r="F103" s="8" t="s">
        <v>294</v>
      </c>
      <c r="H103" t="str">
        <f>IF(G103&gt;0,VLOOKUP(G103,content!$A$2:$M$2029,6,FALSE),"")</f>
        <v/>
      </c>
      <c r="I103" t="str">
        <f>IF(G103&gt;0,VLOOKUP(G103,content!$A$2:$M$2029,8,FALSE),"")</f>
        <v/>
      </c>
      <c r="J103" t="str">
        <f>IF(G103&gt;0,VLOOKUP(G103,content!$A$2:$M$2029,9,FALSE),"")</f>
        <v/>
      </c>
      <c r="L103" s="8">
        <f t="shared" si="8"/>
        <v>11</v>
      </c>
      <c r="M103" s="31" t="str">
        <f t="shared" si="7"/>
        <v>insert into question (created_at,created_by,company_id,is_active,name,content_id,order_item) values(getdate(),21,1,0,'¿Con quien trabaja directamente WebGL ?',,11);</v>
      </c>
    </row>
    <row r="104" spans="1:13" ht="30" x14ac:dyDescent="0.25">
      <c r="A104">
        <f t="shared" si="0"/>
        <v>22</v>
      </c>
      <c r="B104" s="26" t="s">
        <v>394</v>
      </c>
      <c r="C104" s="26">
        <v>22</v>
      </c>
      <c r="D104" s="27">
        <v>1</v>
      </c>
      <c r="E104" s="27">
        <v>0</v>
      </c>
      <c r="F104" s="8" t="s">
        <v>268</v>
      </c>
      <c r="H104" t="str">
        <f>IF(G104&gt;0,VLOOKUP(G104,content!$A$2:$M$2029,6,FALSE),"")</f>
        <v/>
      </c>
      <c r="I104" t="str">
        <f>IF(G104&gt;0,VLOOKUP(G104,content!$A$2:$M$2029,8,FALSE),"")</f>
        <v/>
      </c>
      <c r="J104" t="str">
        <f>IF(G104&gt;0,VLOOKUP(G104,content!$A$2:$M$2029,9,FALSE),"")</f>
        <v/>
      </c>
      <c r="L104" s="8">
        <f t="shared" si="8"/>
        <v>12</v>
      </c>
      <c r="M104" s="31" t="str">
        <f t="shared" si="7"/>
        <v>insert into question (created_at,created_by,company_id,is_active,name,content_id,order_item) values(getdate(),22,1,0,'¿Desde qué versión de Google Chrome web esta disponible WebGL?',,12);</v>
      </c>
    </row>
    <row r="105" spans="1:13" ht="30" x14ac:dyDescent="0.25">
      <c r="A105">
        <f t="shared" si="0"/>
        <v>23</v>
      </c>
      <c r="B105" s="26" t="s">
        <v>394</v>
      </c>
      <c r="C105" s="26">
        <v>23</v>
      </c>
      <c r="D105" s="27">
        <v>1</v>
      </c>
      <c r="E105" s="27">
        <v>0</v>
      </c>
      <c r="F105" s="8" t="s">
        <v>267</v>
      </c>
      <c r="H105" t="str">
        <f>IF(G105&gt;0,VLOOKUP(G105,content!$A$2:$M$2029,6,FALSE),"")</f>
        <v/>
      </c>
      <c r="I105" t="str">
        <f>IF(G105&gt;0,VLOOKUP(G105,content!$A$2:$M$2029,8,FALSE),"")</f>
        <v/>
      </c>
      <c r="J105" t="str">
        <f>IF(G105&gt;0,VLOOKUP(G105,content!$A$2:$M$2029,9,FALSE),"")</f>
        <v/>
      </c>
      <c r="L105" s="8">
        <f t="shared" si="8"/>
        <v>13</v>
      </c>
      <c r="M105" s="31" t="str">
        <f t="shared" si="7"/>
        <v>insert into question (created_at,created_by,company_id,is_active,name,content_id,order_item) values(getdate(),23,1,0,'¿Desde qué versión de Mozilla Firefox web esta disponible WebGL?',,13);</v>
      </c>
    </row>
    <row r="106" spans="1:13" ht="30" x14ac:dyDescent="0.25">
      <c r="A106">
        <f t="shared" si="0"/>
        <v>24</v>
      </c>
      <c r="B106" s="26" t="s">
        <v>394</v>
      </c>
      <c r="C106" s="26">
        <v>24</v>
      </c>
      <c r="D106" s="27">
        <v>1</v>
      </c>
      <c r="E106" s="27">
        <v>0</v>
      </c>
      <c r="F106" s="8" t="s">
        <v>262</v>
      </c>
      <c r="H106" t="str">
        <f>IF(G106&gt;0,VLOOKUP(G106,content!$A$2:$M$2029,6,FALSE),"")</f>
        <v/>
      </c>
      <c r="I106" t="str">
        <f>IF(G106&gt;0,VLOOKUP(G106,content!$A$2:$M$2029,8,FALSE),"")</f>
        <v/>
      </c>
      <c r="J106" t="str">
        <f>IF(G106&gt;0,VLOOKUP(G106,content!$A$2:$M$2029,9,FALSE),"")</f>
        <v/>
      </c>
      <c r="L106" s="8">
        <f t="shared" si="8"/>
        <v>14</v>
      </c>
      <c r="M106" s="31" t="str">
        <f t="shared" si="7"/>
        <v>insert into question (created_at,created_by,company_id,is_active,name,content_id,order_item) values(getdate(),24,1,0,'¿En qué navegador web esta parcialmente soportado WebGL?',,14);</v>
      </c>
    </row>
    <row r="107" spans="1:13" ht="30" x14ac:dyDescent="0.25">
      <c r="A107">
        <f t="shared" si="0"/>
        <v>25</v>
      </c>
      <c r="B107" s="26" t="s">
        <v>394</v>
      </c>
      <c r="C107" s="26">
        <v>25</v>
      </c>
      <c r="D107" s="27">
        <v>1</v>
      </c>
      <c r="E107" s="27">
        <v>0</v>
      </c>
      <c r="F107" s="8" t="s">
        <v>265</v>
      </c>
      <c r="H107" t="str">
        <f>IF(G107&gt;0,VLOOKUP(G107,content!$A$2:$M$2029,6,FALSE),"")</f>
        <v/>
      </c>
      <c r="I107" t="str">
        <f>IF(G107&gt;0,VLOOKUP(G107,content!$A$2:$M$2029,8,FALSE),"")</f>
        <v/>
      </c>
      <c r="J107" t="str">
        <f>IF(G107&gt;0,VLOOKUP(G107,content!$A$2:$M$2029,9,FALSE),"")</f>
        <v/>
      </c>
      <c r="L107" s="8">
        <f t="shared" si="8"/>
        <v>15</v>
      </c>
      <c r="M107" s="31" t="str">
        <f t="shared" si="7"/>
        <v>insert into question (created_at,created_by,company_id,is_active,name,content_id,order_item) values(getdate(),25,1,0,'¿Desde que versión de Google Chrome móvil esta disponible WebGL?',,15);</v>
      </c>
    </row>
    <row r="108" spans="1:13" ht="30" x14ac:dyDescent="0.25">
      <c r="A108">
        <f t="shared" si="0"/>
        <v>26</v>
      </c>
      <c r="B108" s="26" t="s">
        <v>394</v>
      </c>
      <c r="C108" s="26">
        <v>26</v>
      </c>
      <c r="D108" s="27">
        <v>1</v>
      </c>
      <c r="E108" s="27">
        <v>0</v>
      </c>
      <c r="F108" s="8" t="s">
        <v>266</v>
      </c>
      <c r="H108" t="str">
        <f>IF(G108&gt;0,VLOOKUP(G108,content!$A$2:$M$2029,6,FALSE),"")</f>
        <v/>
      </c>
      <c r="I108" t="str">
        <f>IF(G108&gt;0,VLOOKUP(G108,content!$A$2:$M$2029,8,FALSE),"")</f>
        <v/>
      </c>
      <c r="J108" t="str">
        <f>IF(G108&gt;0,VLOOKUP(G108,content!$A$2:$M$2029,9,FALSE),"")</f>
        <v/>
      </c>
      <c r="L108" s="8">
        <f t="shared" si="8"/>
        <v>16</v>
      </c>
      <c r="M108" s="31" t="str">
        <f t="shared" si="7"/>
        <v>insert into question (created_at,created_by,company_id,is_active,name,content_id,order_item) values(getdate(),26,1,0,'¿Desde qué versión de Mozilla Firefox móvil esta disponible WebGL?',,16);</v>
      </c>
    </row>
    <row r="109" spans="1:13" ht="30" x14ac:dyDescent="0.25">
      <c r="A109">
        <f t="shared" si="0"/>
        <v>27</v>
      </c>
      <c r="B109" s="26" t="s">
        <v>394</v>
      </c>
      <c r="C109" s="26">
        <v>27</v>
      </c>
      <c r="D109" s="27">
        <v>1</v>
      </c>
      <c r="E109" s="27">
        <v>0</v>
      </c>
      <c r="F109" s="8" t="s">
        <v>272</v>
      </c>
      <c r="H109" t="str">
        <f>IF(G109&gt;0,VLOOKUP(G109,content!$A$2:$M$2029,6,FALSE),"")</f>
        <v/>
      </c>
      <c r="I109" t="str">
        <f>IF(G109&gt;0,VLOOKUP(G109,content!$A$2:$M$2029,8,FALSE),"")</f>
        <v/>
      </c>
      <c r="J109" t="str">
        <f>IF(G109&gt;0,VLOOKUP(G109,content!$A$2:$M$2029,9,FALSE),"")</f>
        <v/>
      </c>
      <c r="L109" s="8">
        <f t="shared" si="8"/>
        <v>17</v>
      </c>
      <c r="M109" s="31" t="str">
        <f t="shared" si="7"/>
        <v>insert into question (created_at,created_by,company_id,is_active,name,content_id,order_item) values(getdate(),27,1,0,'¿WebGL trabaja directamente con la GPU, qué bibliotecas javascript podemos utilizar ?',,17);</v>
      </c>
    </row>
    <row r="110" spans="1:13" ht="30" x14ac:dyDescent="0.25">
      <c r="A110">
        <f t="shared" si="0"/>
        <v>28</v>
      </c>
      <c r="B110" s="26" t="s">
        <v>394</v>
      </c>
      <c r="C110" s="26">
        <v>28</v>
      </c>
      <c r="D110" s="27">
        <v>1</v>
      </c>
      <c r="E110" s="27">
        <v>0</v>
      </c>
      <c r="F110" s="8" t="s">
        <v>285</v>
      </c>
      <c r="H110" t="str">
        <f>IF(G110&gt;0,VLOOKUP(G110,content!$A$2:$M$2029,6,FALSE),"")</f>
        <v/>
      </c>
      <c r="I110" t="str">
        <f>IF(G110&gt;0,VLOOKUP(G110,content!$A$2:$M$2029,8,FALSE),"")</f>
        <v/>
      </c>
      <c r="J110" t="str">
        <f>IF(G110&gt;0,VLOOKUP(G110,content!$A$2:$M$2029,9,FALSE),"")</f>
        <v/>
      </c>
      <c r="L110" s="8">
        <f t="shared" si="8"/>
        <v>18</v>
      </c>
      <c r="M110" s="31" t="str">
        <f t="shared" si="7"/>
        <v>insert into question (created_at,created_by,company_id,is_active,name,content_id,order_item) values(getdate(),28,1,0,'Es una biblioteca de javascript para cargar escenas y crear objectos 3D desarrollada por trabajadores de Microsoft ?',,18);</v>
      </c>
    </row>
    <row r="111" spans="1:13" ht="30" x14ac:dyDescent="0.25">
      <c r="A111">
        <f t="shared" si="0"/>
        <v>29</v>
      </c>
      <c r="B111" s="26" t="s">
        <v>394</v>
      </c>
      <c r="C111" s="26">
        <v>29</v>
      </c>
      <c r="D111" s="27">
        <v>1</v>
      </c>
      <c r="E111" s="27">
        <v>0</v>
      </c>
      <c r="F111" s="8" t="s">
        <v>277</v>
      </c>
      <c r="H111" t="str">
        <f>IF(G111&gt;0,VLOOKUP(G111,content!$A$2:$M$2029,6,FALSE),"")</f>
        <v/>
      </c>
      <c r="I111" t="str">
        <f>IF(G111&gt;0,VLOOKUP(G111,content!$A$2:$M$2029,8,FALSE),"")</f>
        <v/>
      </c>
      <c r="J111" t="str">
        <f>IF(G111&gt;0,VLOOKUP(G111,content!$A$2:$M$2029,9,FALSE),"")</f>
        <v/>
      </c>
      <c r="L111" s="8">
        <f t="shared" si="8"/>
        <v>19</v>
      </c>
      <c r="M111" s="31" t="str">
        <f t="shared" si="7"/>
        <v>insert into question (created_at,created_by,company_id,is_active,name,content_id,order_item) values(getdate(),29,1,0,'¿Es un software de escritorio para crear objectos en 3D y ejectuados en WebGL?',,19);</v>
      </c>
    </row>
    <row r="112" spans="1:13" ht="30" x14ac:dyDescent="0.25">
      <c r="A112">
        <f t="shared" si="0"/>
        <v>30</v>
      </c>
      <c r="B112" s="26" t="s">
        <v>394</v>
      </c>
      <c r="C112" s="26">
        <v>30</v>
      </c>
      <c r="D112" s="27">
        <v>1</v>
      </c>
      <c r="E112" s="27">
        <v>0</v>
      </c>
      <c r="F112" s="8" t="s">
        <v>282</v>
      </c>
      <c r="H112" t="str">
        <f>IF(G112&gt;0,VLOOKUP(G112,content!$A$2:$M$2029,6,FALSE),"")</f>
        <v/>
      </c>
      <c r="I112" t="str">
        <f>IF(G112&gt;0,VLOOKUP(G112,content!$A$2:$M$2029,8,FALSE),"")</f>
        <v/>
      </c>
      <c r="J112" t="str">
        <f>IF(G112&gt;0,VLOOKUP(G112,content!$A$2:$M$2029,9,FALSE),"")</f>
        <v/>
      </c>
      <c r="L112" s="8">
        <f t="shared" si="8"/>
        <v>20</v>
      </c>
      <c r="M112" s="31" t="str">
        <f t="shared" si="7"/>
        <v>insert into question (created_at,created_by,company_id,is_active,name,content_id,order_item) values(getdate(),30,1,0,'¿Es un software que permite crear una escena de WebGL y exportarla a un navegador con un solo clic ?',,20);</v>
      </c>
    </row>
    <row r="113" spans="1:13" ht="45" x14ac:dyDescent="0.25">
      <c r="A113">
        <f t="shared" si="0"/>
        <v>31</v>
      </c>
      <c r="B113" s="26" t="s">
        <v>394</v>
      </c>
      <c r="C113" s="26">
        <v>31</v>
      </c>
      <c r="D113" s="27">
        <v>1</v>
      </c>
      <c r="E113" s="27">
        <v>0</v>
      </c>
      <c r="F113" s="8" t="s">
        <v>295</v>
      </c>
      <c r="G113">
        <f>+G93+1</f>
        <v>16</v>
      </c>
      <c r="H113" t="str">
        <f>IF(G113&gt;0,VLOOKUP(G113,content!$A$2:$M$2029,6,FALSE),"")</f>
        <v>Planifica procesos de investigación del problema seleccionado.</v>
      </c>
      <c r="I113" t="str">
        <f>IF(G113&gt;0,VLOOKUP(G113,content!$A$2:$M$2029,8,FALSE),"")</f>
        <v>Unidad 1</v>
      </c>
      <c r="J113" t="str">
        <f>IF(G113&gt;0,VLOOKUP(G113,content!$A$2:$M$2029,9,FALSE),"")</f>
        <v>Ciencias Sociales</v>
      </c>
      <c r="L113" s="8">
        <v>1</v>
      </c>
      <c r="M113" s="31" t="str">
        <f t="shared" si="7"/>
        <v>insert into question (created_at,created_by,company_id,is_active,name,content_id,order_item) values(getdate(),31,1,0,'¿Es una biblioteca liviana escrita en JavaScript para crear y mostrar gráficos animados por ordenador en 3D en un navegador Web?',16,1);</v>
      </c>
    </row>
    <row r="114" spans="1:13" x14ac:dyDescent="0.25">
      <c r="A114">
        <f t="shared" si="0"/>
        <v>32</v>
      </c>
      <c r="B114" s="26" t="s">
        <v>394</v>
      </c>
      <c r="C114" s="26">
        <v>32</v>
      </c>
      <c r="D114" s="27">
        <v>1</v>
      </c>
      <c r="E114" s="27">
        <v>0</v>
      </c>
      <c r="F114" s="8" t="s">
        <v>296</v>
      </c>
      <c r="H114" t="str">
        <f>IF(G114&gt;0,VLOOKUP(G114,content!$A$2:$M$2029,6,FALSE),"")</f>
        <v/>
      </c>
      <c r="I114" t="str">
        <f>IF(G114&gt;0,VLOOKUP(G114,content!$A$2:$M$2029,8,FALSE),"")</f>
        <v/>
      </c>
      <c r="J114" t="str">
        <f>IF(G114&gt;0,VLOOKUP(G114,content!$A$2:$M$2029,9,FALSE),"")</f>
        <v/>
      </c>
      <c r="L114" s="8">
        <f t="shared" ref="L114:L130" si="9">+L113+1</f>
        <v>2</v>
      </c>
      <c r="M114" s="31" t="str">
        <f t="shared" si="7"/>
        <v>insert into question (created_at,created_by,company_id,is_active,name,content_id,order_item) values(getdate(),32,1,0,'¿Three js es utilizada en conjunto con el elemento ?',,2);</v>
      </c>
    </row>
    <row r="115" spans="1:13" x14ac:dyDescent="0.25">
      <c r="A115">
        <v>23</v>
      </c>
      <c r="B115" s="26" t="s">
        <v>394</v>
      </c>
      <c r="C115" s="26">
        <v>33</v>
      </c>
      <c r="D115" s="27">
        <v>1</v>
      </c>
      <c r="E115" s="27">
        <v>0</v>
      </c>
      <c r="F115" s="8" t="s">
        <v>299</v>
      </c>
      <c r="H115" t="str">
        <f>IF(G115&gt;0,VLOOKUP(G115,content!$A$2:$M$2029,6,FALSE),"")</f>
        <v/>
      </c>
      <c r="I115" t="str">
        <f>IF(G115&gt;0,VLOOKUP(G115,content!$A$2:$M$2029,8,FALSE),"")</f>
        <v/>
      </c>
      <c r="J115" t="str">
        <f>IF(G115&gt;0,VLOOKUP(G115,content!$A$2:$M$2029,9,FALSE),"")</f>
        <v/>
      </c>
      <c r="L115" s="8">
        <f t="shared" si="9"/>
        <v>3</v>
      </c>
      <c r="M115" s="31" t="str">
        <f t="shared" si="7"/>
        <v>insert into question (created_at,created_by,company_id,is_active,name,content_id,order_item) values(getdate(),33,1,0,'¿Quién es el creador de la biblioteca Three.js?',,3);</v>
      </c>
    </row>
    <row r="116" spans="1:13" x14ac:dyDescent="0.25">
      <c r="A116">
        <f t="shared" ref="A116:A141" si="10">+A115+1</f>
        <v>24</v>
      </c>
      <c r="B116" s="26" t="s">
        <v>394</v>
      </c>
      <c r="C116" s="26">
        <v>34</v>
      </c>
      <c r="D116" s="27">
        <v>1</v>
      </c>
      <c r="E116" s="27">
        <v>0</v>
      </c>
      <c r="F116" s="8" t="s">
        <v>304</v>
      </c>
      <c r="H116" t="str">
        <f>IF(G116&gt;0,VLOOKUP(G116,content!$A$2:$M$2029,6,FALSE),"")</f>
        <v/>
      </c>
      <c r="I116" t="str">
        <f>IF(G116&gt;0,VLOOKUP(G116,content!$A$2:$M$2029,8,FALSE),"")</f>
        <v/>
      </c>
      <c r="J116" t="str">
        <f>IF(G116&gt;0,VLOOKUP(G116,content!$A$2:$M$2029,9,FALSE),"")</f>
        <v/>
      </c>
      <c r="L116" s="8">
        <f t="shared" si="9"/>
        <v>4</v>
      </c>
      <c r="M116" s="31" t="str">
        <f t="shared" si="7"/>
        <v>insert into question (created_at,created_by,company_id,is_active,name,content_id,order_item) values(getdate(),34,1,0,'¿En que etapa se encuentra Three js y WebGL ?',,4);</v>
      </c>
    </row>
    <row r="117" spans="1:13" ht="30" x14ac:dyDescent="0.25">
      <c r="A117">
        <f t="shared" si="10"/>
        <v>25</v>
      </c>
      <c r="B117" s="26" t="s">
        <v>394</v>
      </c>
      <c r="C117" s="26">
        <v>35</v>
      </c>
      <c r="D117" s="27">
        <v>1</v>
      </c>
      <c r="E117" s="27">
        <v>0</v>
      </c>
      <c r="F117" s="8" t="s">
        <v>320</v>
      </c>
      <c r="H117" t="str">
        <f>IF(G117&gt;0,VLOOKUP(G117,content!$A$2:$M$2029,6,FALSE),"")</f>
        <v/>
      </c>
      <c r="I117" t="str">
        <f>IF(G117&gt;0,VLOOKUP(G117,content!$A$2:$M$2029,8,FALSE),"")</f>
        <v/>
      </c>
      <c r="J117" t="str">
        <f>IF(G117&gt;0,VLOOKUP(G117,content!$A$2:$M$2029,9,FALSE),"")</f>
        <v/>
      </c>
      <c r="L117" s="8">
        <f t="shared" si="9"/>
        <v>5</v>
      </c>
      <c r="M117" s="31" t="str">
        <f t="shared" si="7"/>
        <v>insert into question (created_at,created_by,company_id,is_active,name,content_id,order_item) values(getdate(),35,1,0,'¿ A que grupo de caracteristicas pertenecen las caracteristicas: Canvas, SVG y WebGL ?',,5);</v>
      </c>
    </row>
    <row r="118" spans="1:13" ht="30" x14ac:dyDescent="0.25">
      <c r="A118">
        <f t="shared" si="10"/>
        <v>26</v>
      </c>
      <c r="B118" s="26" t="s">
        <v>394</v>
      </c>
      <c r="C118" s="26">
        <v>36</v>
      </c>
      <c r="D118" s="27">
        <v>1</v>
      </c>
      <c r="E118" s="27">
        <v>0</v>
      </c>
      <c r="F118" s="8" t="s">
        <v>319</v>
      </c>
      <c r="H118" t="str">
        <f>IF(G118&gt;0,VLOOKUP(G118,content!$A$2:$M$2029,6,FALSE),"")</f>
        <v/>
      </c>
      <c r="I118" t="str">
        <f>IF(G118&gt;0,VLOOKUP(G118,content!$A$2:$M$2029,8,FALSE),"")</f>
        <v/>
      </c>
      <c r="J118" t="str">
        <f>IF(G118&gt;0,VLOOKUP(G118,content!$A$2:$M$2029,9,FALSE),"")</f>
        <v/>
      </c>
      <c r="L118" s="8">
        <f t="shared" si="9"/>
        <v>6</v>
      </c>
      <c r="M118" s="31" t="str">
        <f t="shared" si="7"/>
        <v>insert into question (created_at,created_by,company_id,is_active,name,content_id,order_item) values(getdate(),36,1,0,'¿ A que grupo de caracteristicas pertenecen las caracteristicas: Anaglifo, bizco y la barrera de paralaje ?',,6);</v>
      </c>
    </row>
    <row r="119" spans="1:13" ht="30" x14ac:dyDescent="0.25">
      <c r="A119">
        <f t="shared" si="10"/>
        <v>27</v>
      </c>
      <c r="B119" s="26" t="s">
        <v>394</v>
      </c>
      <c r="C119" s="26">
        <v>37</v>
      </c>
      <c r="D119" s="27">
        <v>1</v>
      </c>
      <c r="E119" s="27">
        <v>0</v>
      </c>
      <c r="F119" s="8" t="s">
        <v>313</v>
      </c>
      <c r="H119" t="str">
        <f>IF(G119&gt;0,VLOOKUP(G119,content!$A$2:$M$2029,6,FALSE),"")</f>
        <v/>
      </c>
      <c r="I119" t="str">
        <f>IF(G119&gt;0,VLOOKUP(G119,content!$A$2:$M$2029,8,FALSE),"")</f>
        <v/>
      </c>
      <c r="J119" t="str">
        <f>IF(G119&gt;0,VLOOKUP(G119,content!$A$2:$M$2029,9,FALSE),"")</f>
        <v/>
      </c>
      <c r="L119" s="8">
        <f t="shared" si="9"/>
        <v>7</v>
      </c>
      <c r="M119" s="31" t="str">
        <f t="shared" si="7"/>
        <v>insert into question (created_at,created_by,company_id,is_active,name,content_id,order_item) values(getdate(),37,1,0,'¿ Qué acciones se puede realizar a los objetos de una escena en ejecución?',,7);</v>
      </c>
    </row>
    <row r="120" spans="1:13" ht="45" x14ac:dyDescent="0.25">
      <c r="A120">
        <f t="shared" si="10"/>
        <v>28</v>
      </c>
      <c r="B120" s="26" t="s">
        <v>394</v>
      </c>
      <c r="C120" s="26">
        <v>38</v>
      </c>
      <c r="D120" s="27">
        <v>1</v>
      </c>
      <c r="E120" s="27">
        <v>0</v>
      </c>
      <c r="F120" s="8" t="s">
        <v>318</v>
      </c>
      <c r="H120" t="str">
        <f>IF(G120&gt;0,VLOOKUP(G120,content!$A$2:$M$2029,6,FALSE),"")</f>
        <v/>
      </c>
      <c r="I120" t="str">
        <f>IF(G120&gt;0,VLOOKUP(G120,content!$A$2:$M$2029,8,FALSE),"")</f>
        <v/>
      </c>
      <c r="J120" t="str">
        <f>IF(G120&gt;0,VLOOKUP(G120,content!$A$2:$M$2029,9,FALSE),"")</f>
        <v/>
      </c>
      <c r="L120" s="8">
        <f t="shared" si="9"/>
        <v>8</v>
      </c>
      <c r="M120" s="31" t="str">
        <f t="shared" si="7"/>
        <v>insert into question (created_at,created_by,company_id,is_active,name,content_id,order_item) values(getdate(),38,1,0,'¿ A que grupo de caracteristicas pertenecen las caracteristicas: erspectiva y ortográfica; controladores: trackball, FPS, trayectoria?',,8);</v>
      </c>
    </row>
    <row r="121" spans="1:13" ht="45" x14ac:dyDescent="0.25">
      <c r="A121">
        <f t="shared" si="10"/>
        <v>29</v>
      </c>
      <c r="B121" s="26" t="s">
        <v>394</v>
      </c>
      <c r="C121" s="26">
        <v>39</v>
      </c>
      <c r="D121" s="27">
        <v>1</v>
      </c>
      <c r="E121" s="27">
        <v>0</v>
      </c>
      <c r="F121" s="8" t="s">
        <v>322</v>
      </c>
      <c r="H121" t="str">
        <f>IF(G121&gt;0,VLOOKUP(G121,content!$A$2:$M$2029,6,FALSE),"")</f>
        <v/>
      </c>
      <c r="I121" t="str">
        <f>IF(G121&gt;0,VLOOKUP(G121,content!$A$2:$M$2029,8,FALSE),"")</f>
        <v/>
      </c>
      <c r="J121" t="str">
        <f>IF(G121&gt;0,VLOOKUP(G121,content!$A$2:$M$2029,9,FALSE),"")</f>
        <v/>
      </c>
      <c r="L121" s="8">
        <f t="shared" si="9"/>
        <v>9</v>
      </c>
      <c r="M121" s="31" t="str">
        <f t="shared" si="7"/>
        <v>insert into question (created_at,created_by,company_id,is_active,name,content_id,order_item) values(getdate(),39,1,0,'¿ A que grupo de caracteristicas pertenecen las caracteristicas: armaduras, cinemática directa, cinemática inversa, morphing y fotogramas clave',,9);</v>
      </c>
    </row>
    <row r="122" spans="1:13" ht="45" x14ac:dyDescent="0.25">
      <c r="A122">
        <f t="shared" si="10"/>
        <v>30</v>
      </c>
      <c r="B122" s="26" t="s">
        <v>394</v>
      </c>
      <c r="C122" s="26">
        <v>40</v>
      </c>
      <c r="D122" s="27">
        <v>1</v>
      </c>
      <c r="E122" s="27">
        <v>0</v>
      </c>
      <c r="F122" s="8" t="s">
        <v>325</v>
      </c>
      <c r="H122" t="str">
        <f>IF(G122&gt;0,VLOOKUP(G122,content!$A$2:$M$2029,6,FALSE),"")</f>
        <v/>
      </c>
      <c r="I122" t="str">
        <f>IF(G122&gt;0,VLOOKUP(G122,content!$A$2:$M$2029,8,FALSE),"")</f>
        <v/>
      </c>
      <c r="J122" t="str">
        <f>IF(G122&gt;0,VLOOKUP(G122,content!$A$2:$M$2029,9,FALSE),"")</f>
        <v/>
      </c>
      <c r="L122" s="8">
        <f t="shared" si="9"/>
        <v>10</v>
      </c>
      <c r="M122" s="31" t="str">
        <f t="shared" si="7"/>
        <v>insert into question (created_at,created_by,company_id,is_active,name,content_id,order_item) values(getdate(),40,1,0,'¿ A que grupo de caracteristicas pertenecen las caracteristicas: ambiente, dirección, luz de puntos y espacios, sombras?',,10);</v>
      </c>
    </row>
    <row r="123" spans="1:13" ht="45" x14ac:dyDescent="0.25">
      <c r="A123">
        <f t="shared" si="10"/>
        <v>31</v>
      </c>
      <c r="B123" s="26" t="s">
        <v>394</v>
      </c>
      <c r="C123" s="26">
        <v>41</v>
      </c>
      <c r="D123" s="27">
        <v>1</v>
      </c>
      <c r="E123" s="27">
        <v>0</v>
      </c>
      <c r="F123" s="8" t="s">
        <v>326</v>
      </c>
      <c r="H123" t="str">
        <f>IF(G123&gt;0,VLOOKUP(G123,content!$A$2:$M$2029,6,FALSE),"")</f>
        <v/>
      </c>
      <c r="I123" t="str">
        <f>IF(G123&gt;0,VLOOKUP(G123,content!$A$2:$M$2029,8,FALSE),"")</f>
        <v/>
      </c>
      <c r="J123" t="str">
        <f>IF(G123&gt;0,VLOOKUP(G123,content!$A$2:$M$2029,9,FALSE),"")</f>
        <v/>
      </c>
      <c r="L123" s="8">
        <f t="shared" si="9"/>
        <v>11</v>
      </c>
      <c r="M123" s="31" t="str">
        <f t="shared" si="7"/>
        <v>insert into question (created_at,created_by,company_id,is_active,name,content_id,order_item) values(getdate(),41,1,0,'¿ A que grupo de caracteristicas pertenecen las caracteristicas: Lambert, Phong, sombreado suave, texturas y otras?',,11);</v>
      </c>
    </row>
    <row r="124" spans="1:13" ht="45" x14ac:dyDescent="0.25">
      <c r="A124">
        <f t="shared" si="10"/>
        <v>32</v>
      </c>
      <c r="B124" s="26" t="s">
        <v>394</v>
      </c>
      <c r="C124" s="26">
        <v>42</v>
      </c>
      <c r="D124" s="27">
        <v>1</v>
      </c>
      <c r="E124" s="27">
        <v>0</v>
      </c>
      <c r="F124" s="8" t="s">
        <v>329</v>
      </c>
      <c r="H124" t="str">
        <f>IF(G124&gt;0,VLOOKUP(G124,content!$A$2:$M$2029,6,FALSE),"")</f>
        <v/>
      </c>
      <c r="I124" t="str">
        <f>IF(G124&gt;0,VLOOKUP(G124,content!$A$2:$M$2029,8,FALSE),"")</f>
        <v/>
      </c>
      <c r="J124" t="str">
        <f>IF(G124&gt;0,VLOOKUP(G124,content!$A$2:$M$2029,9,FALSE),"")</f>
        <v/>
      </c>
      <c r="L124" s="8">
        <f t="shared" si="9"/>
        <v>12</v>
      </c>
      <c r="M124" s="31" t="str">
        <f t="shared" si="7"/>
        <v>insert into question (created_at,created_by,company_id,is_active,name,content_id,order_item) values(getdate(),42,1,0,'¿ A que grupo de caracteristicas pertenecen las caracteristicas: el acceso a las capacidades del OpenGL Shading Language (GLSL)?',,12);</v>
      </c>
    </row>
    <row r="125" spans="1:13" ht="45" x14ac:dyDescent="0.25">
      <c r="A125">
        <f t="shared" si="10"/>
        <v>33</v>
      </c>
      <c r="B125" s="26" t="s">
        <v>394</v>
      </c>
      <c r="C125" s="26">
        <v>43</v>
      </c>
      <c r="D125" s="27">
        <v>1</v>
      </c>
      <c r="E125" s="27">
        <v>0</v>
      </c>
      <c r="F125" s="8" t="s">
        <v>330</v>
      </c>
      <c r="H125" t="str">
        <f>IF(G125&gt;0,VLOOKUP(G125,content!$A$2:$M$2029,6,FALSE),"")</f>
        <v/>
      </c>
      <c r="I125" t="str">
        <f>IF(G125&gt;0,VLOOKUP(G125,content!$A$2:$M$2029,8,FALSE),"")</f>
        <v/>
      </c>
      <c r="J125" t="str">
        <f>IF(G125&gt;0,VLOOKUP(G125,content!$A$2:$M$2029,9,FALSE),"")</f>
        <v/>
      </c>
      <c r="L125" s="8">
        <f t="shared" si="9"/>
        <v>13</v>
      </c>
      <c r="M125" s="31" t="str">
        <f t="shared" si="7"/>
        <v>insert into question (created_at,created_by,company_id,is_active,name,content_id,order_item) values(getdate(),43,1,0,'¿ A que grupo de caracteristicas pertenecen las caracteristicas: mallas, partículas, sprites, líneas, cintas, huesos y otros?',,13);</v>
      </c>
    </row>
    <row r="126" spans="1:13" ht="45" x14ac:dyDescent="0.25">
      <c r="A126">
        <f t="shared" si="10"/>
        <v>34</v>
      </c>
      <c r="B126" s="26" t="s">
        <v>394</v>
      </c>
      <c r="C126" s="26">
        <v>44</v>
      </c>
      <c r="D126" s="27">
        <v>1</v>
      </c>
      <c r="E126" s="27">
        <v>0</v>
      </c>
      <c r="F126" s="8" t="s">
        <v>334</v>
      </c>
      <c r="H126" t="str">
        <f>IF(G126&gt;0,VLOOKUP(G126,content!$A$2:$M$2029,6,FALSE),"")</f>
        <v/>
      </c>
      <c r="I126" t="str">
        <f>IF(G126&gt;0,VLOOKUP(G126,content!$A$2:$M$2029,8,FALSE),"")</f>
        <v/>
      </c>
      <c r="J126" t="str">
        <f>IF(G126&gt;0,VLOOKUP(G126,content!$A$2:$M$2029,9,FALSE),"")</f>
        <v/>
      </c>
      <c r="L126" s="8">
        <f t="shared" si="9"/>
        <v>14</v>
      </c>
      <c r="M126" s="31" t="str">
        <f t="shared" si="7"/>
        <v>insert into question (created_at,created_by,company_id,is_active,name,content_id,order_item) values(getdate(),44,1,0,'¿ A que grupo de caracteristicas pertenecen las caracteristicas: plano, cubo, esfera, toroide, texto en 3D y otras?',,14);</v>
      </c>
    </row>
    <row r="127" spans="1:13" ht="30" x14ac:dyDescent="0.25">
      <c r="A127">
        <f t="shared" si="10"/>
        <v>35</v>
      </c>
      <c r="B127" s="26" t="s">
        <v>394</v>
      </c>
      <c r="C127" s="26">
        <v>45</v>
      </c>
      <c r="D127" s="27">
        <v>1</v>
      </c>
      <c r="E127" s="27">
        <v>0</v>
      </c>
      <c r="F127" s="8" t="s">
        <v>336</v>
      </c>
      <c r="H127" t="str">
        <f>IF(G127&gt;0,VLOOKUP(G127,content!$A$2:$M$2029,6,FALSE),"")</f>
        <v/>
      </c>
      <c r="I127" t="str">
        <f>IF(G127&gt;0,VLOOKUP(G127,content!$A$2:$M$2029,8,FALSE),"")</f>
        <v/>
      </c>
      <c r="J127" t="str">
        <f>IF(G127&gt;0,VLOOKUP(G127,content!$A$2:$M$2029,9,FALSE),"")</f>
        <v/>
      </c>
      <c r="L127" s="8">
        <f t="shared" si="9"/>
        <v>15</v>
      </c>
      <c r="M127" s="31" t="str">
        <f t="shared" si="7"/>
        <v>insert into question (created_at,created_by,company_id,is_active,name,content_id,order_item) values(getdate(),45,1,0,'¿ A que grupo de caracteristicas pertenecen las caracteristicas: binario, imagen, JSON y escena.?',,15);</v>
      </c>
    </row>
    <row r="128" spans="1:13" ht="60" x14ac:dyDescent="0.25">
      <c r="A128">
        <f t="shared" si="10"/>
        <v>36</v>
      </c>
      <c r="B128" s="26" t="s">
        <v>394</v>
      </c>
      <c r="C128" s="26">
        <v>46</v>
      </c>
      <c r="D128" s="27">
        <v>1</v>
      </c>
      <c r="E128" s="27">
        <v>0</v>
      </c>
      <c r="F128" s="8" t="s">
        <v>337</v>
      </c>
      <c r="H128" t="str">
        <f>IF(G128&gt;0,VLOOKUP(G128,content!$A$2:$M$2029,6,FALSE),"")</f>
        <v/>
      </c>
      <c r="I128" t="str">
        <f>IF(G128&gt;0,VLOOKUP(G128,content!$A$2:$M$2029,8,FALSE),"")</f>
        <v/>
      </c>
      <c r="J128" t="str">
        <f>IF(G128&gt;0,VLOOKUP(G128,content!$A$2:$M$2029,9,FALSE),"")</f>
        <v/>
      </c>
      <c r="L128" s="8">
        <f t="shared" si="9"/>
        <v>16</v>
      </c>
      <c r="M128" s="31" t="str">
        <f t="shared" si="7"/>
        <v>insert into question (created_at,created_by,company_id,is_active,name,content_id,order_item) values(getdate(),46,1,0,'¿ A que grupo de caracteristicas pertenecen las caracteristicas:  utilidades para crear archivos compatibles con JSON Three.js desde: Blender, openCTM, FBX, Max, y OBJ?',,16);</v>
      </c>
    </row>
    <row r="129" spans="1:13" ht="45" x14ac:dyDescent="0.25">
      <c r="A129">
        <f t="shared" si="10"/>
        <v>37</v>
      </c>
      <c r="B129" s="26" t="s">
        <v>394</v>
      </c>
      <c r="C129" s="26">
        <v>47</v>
      </c>
      <c r="D129" s="27">
        <v>1</v>
      </c>
      <c r="E129" s="27">
        <v>0</v>
      </c>
      <c r="F129" s="8" t="s">
        <v>341</v>
      </c>
      <c r="H129" t="str">
        <f>IF(G129&gt;0,VLOOKUP(G129,content!$A$2:$M$2029,6,FALSE),"")</f>
        <v/>
      </c>
      <c r="I129" t="str">
        <f>IF(G129&gt;0,VLOOKUP(G129,content!$A$2:$M$2029,8,FALSE),"")</f>
        <v/>
      </c>
      <c r="J129" t="str">
        <f>IF(G129&gt;0,VLOOKUP(G129,content!$A$2:$M$2029,9,FALSE),"")</f>
        <v/>
      </c>
      <c r="L129" s="8">
        <f t="shared" si="9"/>
        <v>17</v>
      </c>
      <c r="M129" s="31" t="str">
        <f t="shared" si="7"/>
        <v>insert into question (created_at,created_by,company_id,is_active,name,content_id,order_item) values(getdate(),47,1,0,'¿ A que grupo de caracteristicas pertenecen las caracteristicas:  Stats.js, WebGL Inspector, Three.js Inspect?',,17);</v>
      </c>
    </row>
    <row r="130" spans="1:13" x14ac:dyDescent="0.25">
      <c r="A130">
        <f t="shared" si="10"/>
        <v>38</v>
      </c>
      <c r="B130" s="26" t="s">
        <v>394</v>
      </c>
      <c r="C130" s="26">
        <v>48</v>
      </c>
      <c r="D130" s="27">
        <v>1</v>
      </c>
      <c r="E130" s="27">
        <v>0</v>
      </c>
      <c r="F130" s="8" t="s">
        <v>344</v>
      </c>
      <c r="H130" t="str">
        <f>IF(G130&gt;0,VLOOKUP(G130,content!$A$2:$M$2029,6,FALSE),"")</f>
        <v/>
      </c>
      <c r="I130" t="str">
        <f>IF(G130&gt;0,VLOOKUP(G130,content!$A$2:$M$2029,8,FALSE),"")</f>
        <v/>
      </c>
      <c r="J130" t="str">
        <f>IF(G130&gt;0,VLOOKUP(G130,content!$A$2:$M$2029,9,FALSE),"")</f>
        <v/>
      </c>
      <c r="L130" s="8">
        <f t="shared" si="9"/>
        <v>18</v>
      </c>
      <c r="M130" s="31" t="str">
        <f t="shared" si="7"/>
        <v>insert into question (created_at,created_by,company_id,is_active,name,content_id,order_item) values(getdate(),48,1,0,'¿Cuál es el tipo de licenciamiento de Three js ?',,18);</v>
      </c>
    </row>
    <row r="131" spans="1:13" x14ac:dyDescent="0.25">
      <c r="A131">
        <f t="shared" si="10"/>
        <v>39</v>
      </c>
      <c r="B131" s="26" t="s">
        <v>394</v>
      </c>
      <c r="C131" s="26">
        <v>49</v>
      </c>
      <c r="D131" s="27">
        <v>1</v>
      </c>
      <c r="E131" s="27">
        <v>0</v>
      </c>
      <c r="F131" s="8" t="s">
        <v>351</v>
      </c>
      <c r="G131">
        <f>+G113+1</f>
        <v>17</v>
      </c>
      <c r="H131" t="str">
        <f>IF(G131&gt;0,VLOOKUP(G131,content!$A$2:$M$2029,6,FALSE),"")</f>
        <v>Se esfuerza por presentar un informe de investigación que cumpla con características científicas.</v>
      </c>
      <c r="I131" t="str">
        <f>IF(G131&gt;0,VLOOKUP(G131,content!$A$2:$M$2029,8,FALSE),"")</f>
        <v>Unidad 1</v>
      </c>
      <c r="J131" t="str">
        <f>IF(G131&gt;0,VLOOKUP(G131,content!$A$2:$M$2029,9,FALSE),"")</f>
        <v>Ciencias Sociales</v>
      </c>
      <c r="L131" s="8">
        <v>1</v>
      </c>
      <c r="M131" s="31" t="str">
        <f t="shared" si="7"/>
        <v>insert into question (created_at,created_by,company_id,is_active,name,content_id,order_item) values(getdate(),49,1,0,'¿Cómo se incluye la biblioteca three js?',17,1);</v>
      </c>
    </row>
    <row r="132" spans="1:13" ht="30" x14ac:dyDescent="0.25">
      <c r="A132">
        <f t="shared" si="10"/>
        <v>40</v>
      </c>
      <c r="B132" s="26" t="s">
        <v>394</v>
      </c>
      <c r="C132" s="26">
        <v>50</v>
      </c>
      <c r="D132" s="27">
        <v>1</v>
      </c>
      <c r="E132" s="27">
        <v>0</v>
      </c>
      <c r="F132" s="8" t="s">
        <v>356</v>
      </c>
      <c r="H132" t="str">
        <f>IF(G132&gt;0,VLOOKUP(G132,content!$A$2:$M$2029,6,FALSE),"")</f>
        <v/>
      </c>
      <c r="I132" t="str">
        <f>IF(G132&gt;0,VLOOKUP(G132,content!$A$2:$M$2029,8,FALSE),"")</f>
        <v/>
      </c>
      <c r="J132" t="str">
        <f>IF(G132&gt;0,VLOOKUP(G132,content!$A$2:$M$2029,9,FALSE),"")</f>
        <v/>
      </c>
      <c r="L132" s="8">
        <f t="shared" ref="L132:L141" si="11">+L131+1</f>
        <v>2</v>
      </c>
      <c r="M132" s="31" t="str">
        <f t="shared" si="7"/>
        <v>insert into question (created_at,created_by,company_id,is_active,name,content_id,order_item) values(getdate(),50,1,0,'¿Se utiliza para crear una escena en donde se añadirán objectos?',,2);</v>
      </c>
    </row>
    <row r="133" spans="1:13" x14ac:dyDescent="0.25">
      <c r="A133">
        <f t="shared" si="10"/>
        <v>41</v>
      </c>
      <c r="B133" s="26" t="s">
        <v>394</v>
      </c>
      <c r="C133" s="26">
        <v>51</v>
      </c>
      <c r="D133" s="27">
        <v>1</v>
      </c>
      <c r="E133" s="27">
        <v>0</v>
      </c>
      <c r="F133" s="8" t="s">
        <v>361</v>
      </c>
      <c r="H133" t="str">
        <f>IF(G133&gt;0,VLOOKUP(G133,content!$A$2:$M$2029,6,FALSE),"")</f>
        <v/>
      </c>
      <c r="I133" t="str">
        <f>IF(G133&gt;0,VLOOKUP(G133,content!$A$2:$M$2029,8,FALSE),"")</f>
        <v/>
      </c>
      <c r="J133" t="str">
        <f>IF(G133&gt;0,VLOOKUP(G133,content!$A$2:$M$2029,9,FALSE),"")</f>
        <v/>
      </c>
      <c r="L133" s="8">
        <f t="shared" si="11"/>
        <v>3</v>
      </c>
      <c r="M133" s="31" t="str">
        <f t="shared" si="7"/>
        <v>insert into question (created_at,created_by,company_id,is_active,name,content_id,order_item) values(getdate(),51,1,0,'¿Sentencia para crear una cámara?',,3);</v>
      </c>
    </row>
    <row r="134" spans="1:13" ht="45" x14ac:dyDescent="0.25">
      <c r="A134">
        <f t="shared" si="10"/>
        <v>42</v>
      </c>
      <c r="B134" s="26" t="s">
        <v>394</v>
      </c>
      <c r="C134" s="26">
        <v>52</v>
      </c>
      <c r="D134" s="27">
        <v>1</v>
      </c>
      <c r="E134" s="27">
        <v>0</v>
      </c>
      <c r="F134" s="8" t="s">
        <v>367</v>
      </c>
      <c r="H134" t="str">
        <f>IF(G134&gt;0,VLOOKUP(G134,content!$A$2:$M$2029,6,FALSE),"")</f>
        <v/>
      </c>
      <c r="I134" t="str">
        <f>IF(G134&gt;0,VLOOKUP(G134,content!$A$2:$M$2029,8,FALSE),"")</f>
        <v/>
      </c>
      <c r="J134" t="str">
        <f>IF(G134&gt;0,VLOOKUP(G134,content!$A$2:$M$2029,9,FALSE),"")</f>
        <v/>
      </c>
      <c r="L134" s="8">
        <f t="shared" si="11"/>
        <v>4</v>
      </c>
      <c r="M134" s="31" t="str">
        <f t="shared" si="7"/>
        <v>insert into question (created_at,created_by,company_id,is_active,name,content_id,order_item) values(getdate(),52,1,0,'Qué parametro representa el ángulo de grabación de abajo hacia arraiba en grados en: var camera = new THREE.PerspectiveCamera(0,0,0,0); ?',,4);</v>
      </c>
    </row>
    <row r="135" spans="1:13" ht="45" x14ac:dyDescent="0.25">
      <c r="A135">
        <f t="shared" si="10"/>
        <v>43</v>
      </c>
      <c r="B135" s="26" t="s">
        <v>394</v>
      </c>
      <c r="C135" s="26">
        <v>53</v>
      </c>
      <c r="D135" s="27">
        <v>1</v>
      </c>
      <c r="E135" s="27">
        <v>0</v>
      </c>
      <c r="F135" s="8" t="s">
        <v>366</v>
      </c>
      <c r="H135" t="str">
        <f>IF(G135&gt;0,VLOOKUP(G135,content!$A$2:$M$2029,6,FALSE),"")</f>
        <v/>
      </c>
      <c r="I135" t="str">
        <f>IF(G135&gt;0,VLOOKUP(G135,content!$A$2:$M$2029,8,FALSE),"")</f>
        <v/>
      </c>
      <c r="J135" t="str">
        <f>IF(G135&gt;0,VLOOKUP(G135,content!$A$2:$M$2029,9,FALSE),"")</f>
        <v/>
      </c>
      <c r="L135" s="8">
        <f t="shared" si="11"/>
        <v>5</v>
      </c>
      <c r="M135" s="31" t="str">
        <f t="shared" si="7"/>
        <v>insert into question (created_at,created_by,company_id,is_active,name,content_id,order_item) values(getdate(),53,1,0,'Qué parametro representa la relación de aspecto de la ventaja de la camara (Ej. 16:9) en: var camera = new THREE.PerspectiveCamera(0,0,0,0); ?',,5);</v>
      </c>
    </row>
    <row r="136" spans="1:13" ht="45" x14ac:dyDescent="0.25">
      <c r="A136">
        <f t="shared" si="10"/>
        <v>44</v>
      </c>
      <c r="B136" s="26" t="s">
        <v>394</v>
      </c>
      <c r="C136" s="26">
        <v>54</v>
      </c>
      <c r="D136" s="27">
        <v>1</v>
      </c>
      <c r="E136" s="27">
        <v>0</v>
      </c>
      <c r="F136" s="8" t="s">
        <v>368</v>
      </c>
      <c r="H136" t="str">
        <f>IF(G136&gt;0,VLOOKUP(G136,content!$A$2:$M$2029,6,FALSE),"")</f>
        <v/>
      </c>
      <c r="I136" t="str">
        <f>IF(G136&gt;0,VLOOKUP(G136,content!$A$2:$M$2029,8,FALSE),"")</f>
        <v/>
      </c>
      <c r="J136" t="str">
        <f>IF(G136&gt;0,VLOOKUP(G136,content!$A$2:$M$2029,9,FALSE),"")</f>
        <v/>
      </c>
      <c r="L136" s="8">
        <f t="shared" si="11"/>
        <v>6</v>
      </c>
      <c r="M136" s="31" t="str">
        <f t="shared" si="7"/>
        <v>insert into question (created_at,created_by,company_id,is_active,name,content_id,order_item) values(getdate(),54,1,0,'Qué parametro representa el plano de recorte lejano (más lejos no se renderiza) en: var camera = new THREE.PerspectiveCamera(0,0,0,0); ?',,6);</v>
      </c>
    </row>
    <row r="137" spans="1:13" ht="45" x14ac:dyDescent="0.25">
      <c r="A137">
        <f t="shared" si="10"/>
        <v>45</v>
      </c>
      <c r="B137" s="26" t="s">
        <v>394</v>
      </c>
      <c r="C137" s="26">
        <v>55</v>
      </c>
      <c r="D137" s="27">
        <v>1</v>
      </c>
      <c r="E137" s="27">
        <v>0</v>
      </c>
      <c r="F137" s="8" t="s">
        <v>369</v>
      </c>
      <c r="H137" t="str">
        <f>IF(G137&gt;0,VLOOKUP(G137,content!$A$2:$M$2029,6,FALSE),"")</f>
        <v/>
      </c>
      <c r="I137" t="str">
        <f>IF(G137&gt;0,VLOOKUP(G137,content!$A$2:$M$2029,8,FALSE),"")</f>
        <v/>
      </c>
      <c r="J137" t="str">
        <f>IF(G137&gt;0,VLOOKUP(G137,content!$A$2:$M$2029,9,FALSE),"")</f>
        <v/>
      </c>
      <c r="L137" s="8">
        <f t="shared" si="11"/>
        <v>7</v>
      </c>
      <c r="M137" s="31" t="str">
        <f t="shared" si="7"/>
        <v>insert into question (created_at,created_by,company_id,is_active,name,content_id,order_item) values(getdate(),55,1,0,'Qué parametro representa el plano de recorte cercano (más cerca no se renderiza) en: var camera = new THREE.PerspectiveCamera(0,0,0,0); ?',,7);</v>
      </c>
    </row>
    <row r="138" spans="1:13" ht="30" x14ac:dyDescent="0.25">
      <c r="A138">
        <f t="shared" si="10"/>
        <v>46</v>
      </c>
      <c r="B138" s="26" t="s">
        <v>394</v>
      </c>
      <c r="C138" s="26">
        <v>56</v>
      </c>
      <c r="D138" s="27">
        <v>1</v>
      </c>
      <c r="E138" s="27">
        <v>0</v>
      </c>
      <c r="F138" s="8" t="s">
        <v>370</v>
      </c>
      <c r="H138" t="str">
        <f>IF(G138&gt;0,VLOOKUP(G138,content!$A$2:$M$2029,6,FALSE),"")</f>
        <v/>
      </c>
      <c r="I138" t="str">
        <f>IF(G138&gt;0,VLOOKUP(G138,content!$A$2:$M$2029,8,FALSE),"")</f>
        <v/>
      </c>
      <c r="J138" t="str">
        <f>IF(G138&gt;0,VLOOKUP(G138,content!$A$2:$M$2029,9,FALSE),"")</f>
        <v/>
      </c>
      <c r="L138" s="8">
        <f t="shared" si="11"/>
        <v>8</v>
      </c>
      <c r="M138" s="31" t="str">
        <f t="shared" si="7"/>
        <v>insert into question (created_at,created_by,company_id,is_active,name,content_id,order_item) values(getdate(),56,1,0,'¿Cuál es el valor mínimo del plano de recorte cercano de una camara (mas cerca no se renderiza)?',,8);</v>
      </c>
    </row>
    <row r="139" spans="1:13" ht="30" x14ac:dyDescent="0.25">
      <c r="A139">
        <f t="shared" si="10"/>
        <v>47</v>
      </c>
      <c r="B139" s="26" t="s">
        <v>394</v>
      </c>
      <c r="C139" s="26">
        <v>57</v>
      </c>
      <c r="D139" s="27">
        <v>1</v>
      </c>
      <c r="E139" s="27">
        <v>0</v>
      </c>
      <c r="F139" s="8" t="s">
        <v>372</v>
      </c>
      <c r="H139" t="str">
        <f>IF(G139&gt;0,VLOOKUP(G139,content!$A$2:$M$2029,6,FALSE),"")</f>
        <v/>
      </c>
      <c r="I139" t="str">
        <f>IF(G139&gt;0,VLOOKUP(G139,content!$A$2:$M$2029,8,FALSE),"")</f>
        <v/>
      </c>
      <c r="J139" t="str">
        <f>IF(G139&gt;0,VLOOKUP(G139,content!$A$2:$M$2029,9,FALSE),"")</f>
        <v/>
      </c>
      <c r="L139" s="8">
        <f t="shared" si="11"/>
        <v>9</v>
      </c>
      <c r="M139" s="31" t="str">
        <f t="shared" si="7"/>
        <v>insert into question (created_at,created_by,company_id,is_active,name,content_id,order_item) values(getdate(),57,1,0,'¿Cuál es el valor máximo del plano de recorte lejano de una camara (mas lejos no se renderiza)?',,9);</v>
      </c>
    </row>
    <row r="140" spans="1:13" ht="30" x14ac:dyDescent="0.25">
      <c r="A140">
        <f t="shared" si="10"/>
        <v>48</v>
      </c>
      <c r="B140" s="26" t="s">
        <v>394</v>
      </c>
      <c r="C140" s="26">
        <v>58</v>
      </c>
      <c r="D140" s="27">
        <v>1</v>
      </c>
      <c r="E140" s="27">
        <v>0</v>
      </c>
      <c r="F140" s="8" t="s">
        <v>373</v>
      </c>
      <c r="H140" t="str">
        <f>IF(G140&gt;0,VLOOKUP(G140,content!$A$2:$M$2029,6,FALSE),"")</f>
        <v/>
      </c>
      <c r="I140" t="str">
        <f>IF(G140&gt;0,VLOOKUP(G140,content!$A$2:$M$2029,8,FALSE),"")</f>
        <v/>
      </c>
      <c r="J140" t="str">
        <f>IF(G140&gt;0,VLOOKUP(G140,content!$A$2:$M$2029,9,FALSE),"")</f>
        <v/>
      </c>
      <c r="L140" s="8">
        <f t="shared" si="11"/>
        <v>10</v>
      </c>
      <c r="M140" s="31" t="str">
        <f t="shared" si="7"/>
        <v>insert into question (created_at,created_by,company_id,is_active,name,content_id,order_item) values(getdate(),58,1,0,'¿Envia la cámara hacia atrás para poder ver la geometría. Por defecto es z=0)?',,10);</v>
      </c>
    </row>
    <row r="141" spans="1:13" ht="30" x14ac:dyDescent="0.25">
      <c r="A141">
        <f t="shared" si="10"/>
        <v>49</v>
      </c>
      <c r="B141" s="26" t="s">
        <v>394</v>
      </c>
      <c r="C141" s="26">
        <v>59</v>
      </c>
      <c r="D141" s="27">
        <v>1</v>
      </c>
      <c r="E141" s="27">
        <v>0</v>
      </c>
      <c r="F141" s="8" t="s">
        <v>378</v>
      </c>
      <c r="H141" t="str">
        <f>IF(G141&gt;0,VLOOKUP(G141,content!$A$2:$M$2029,6,FALSE),"")</f>
        <v/>
      </c>
      <c r="I141" t="str">
        <f>IF(G141&gt;0,VLOOKUP(G141,content!$A$2:$M$2029,8,FALSE),"")</f>
        <v/>
      </c>
      <c r="J141" t="str">
        <f>IF(G141&gt;0,VLOOKUP(G141,content!$A$2:$M$2029,9,FALSE),"")</f>
        <v/>
      </c>
      <c r="L141" s="8">
        <f t="shared" si="11"/>
        <v>11</v>
      </c>
      <c r="M141" s="31" t="str">
        <f t="shared" si="7"/>
        <v>insert into question (created_at,created_by,company_id,is_active,name,content_id,order_item) values(getdate(),59,1,0,'¿Para que se utiliza la sentencia: var renderer = new THREE.WebGLRenderer({antialias:true});? ',,11);</v>
      </c>
    </row>
    <row r="142" spans="1:13" x14ac:dyDescent="0.25">
      <c r="B142" s="26" t="s">
        <v>394</v>
      </c>
      <c r="C142" s="26">
        <v>60</v>
      </c>
      <c r="D142" s="27">
        <v>1</v>
      </c>
      <c r="E142" s="27">
        <v>0</v>
      </c>
      <c r="H142" t="str">
        <f>IF(G142&gt;0,VLOOKUP(G142,content!$A$2:$M$2029,6,FALSE),"")</f>
        <v/>
      </c>
      <c r="I142" t="str">
        <f>IF(G142&gt;0,VLOOKUP(G142,content!$A$2:$M$2029,8,FALSE),"")</f>
        <v/>
      </c>
      <c r="J142" t="str">
        <f>IF(G142&gt;0,VLOOKUP(G142,content!$A$2:$M$2029,9,FALSE),"")</f>
        <v/>
      </c>
      <c r="M142" s="31" t="str">
        <f t="shared" si="7"/>
        <v>insert into question (created_at,created_by,company_id,is_active,name,content_id,order_item) values(getdate(),60,1,0,'',,);</v>
      </c>
    </row>
    <row r="143" spans="1:13" x14ac:dyDescent="0.25">
      <c r="B143" s="26" t="s">
        <v>394</v>
      </c>
      <c r="C143" s="26">
        <v>61</v>
      </c>
      <c r="D143" s="27">
        <v>1</v>
      </c>
      <c r="E143" s="27">
        <v>0</v>
      </c>
      <c r="H143" t="str">
        <f>IF(G143&gt;0,VLOOKUP(G143,content!$A$2:$M$2029,6,FALSE),"")</f>
        <v/>
      </c>
      <c r="I143" t="str">
        <f>IF(G143&gt;0,VLOOKUP(G143,content!$A$2:$M$2029,8,FALSE),"")</f>
        <v/>
      </c>
      <c r="J143" t="str">
        <f>IF(G143&gt;0,VLOOKUP(G143,content!$A$2:$M$2029,9,FALSE),"")</f>
        <v/>
      </c>
      <c r="M143" s="31" t="str">
        <f t="shared" si="7"/>
        <v>insert into question (created_at,created_by,company_id,is_active,name,content_id,order_item) values(getdate(),61,1,0,'',,);</v>
      </c>
    </row>
    <row r="144" spans="1:13" x14ac:dyDescent="0.25">
      <c r="B144" s="26" t="s">
        <v>394</v>
      </c>
      <c r="C144" s="26">
        <v>62</v>
      </c>
      <c r="D144" s="27">
        <v>1</v>
      </c>
      <c r="E144" s="27">
        <v>0</v>
      </c>
      <c r="H144" t="str">
        <f>IF(G144&gt;0,VLOOKUP(G144,content!$A$2:$M$2029,6,FALSE),"")</f>
        <v/>
      </c>
      <c r="I144" t="str">
        <f>IF(G144&gt;0,VLOOKUP(G144,content!$A$2:$M$2029,8,FALSE),"")</f>
        <v/>
      </c>
      <c r="J144" t="str">
        <f>IF(G144&gt;0,VLOOKUP(G144,content!$A$2:$M$2029,9,FALSE),"")</f>
        <v/>
      </c>
      <c r="M144" s="31" t="str">
        <f t="shared" si="7"/>
        <v>insert into question (created_at,created_by,company_id,is_active,name,content_id,order_item) values(getdate(),62,1,0,'',,);</v>
      </c>
    </row>
    <row r="145" spans="2:13" x14ac:dyDescent="0.25">
      <c r="B145" s="26" t="s">
        <v>394</v>
      </c>
      <c r="C145" s="26">
        <v>63</v>
      </c>
      <c r="D145" s="27">
        <v>1</v>
      </c>
      <c r="E145" s="27">
        <v>0</v>
      </c>
      <c r="H145" t="str">
        <f>IF(G145&gt;0,VLOOKUP(G145,content!$A$2:$M$2029,6,FALSE),"")</f>
        <v/>
      </c>
      <c r="I145" t="str">
        <f>IF(G145&gt;0,VLOOKUP(G145,content!$A$2:$M$2029,8,FALSE),"")</f>
        <v/>
      </c>
      <c r="J145" t="str">
        <f>IF(G145&gt;0,VLOOKUP(G145,content!$A$2:$M$2029,9,FALSE),"")</f>
        <v/>
      </c>
      <c r="M145" s="31" t="str">
        <f t="shared" si="7"/>
        <v>insert into question (created_at,created_by,company_id,is_active,name,content_id,order_item) values(getdate(),63,1,0,'',,);</v>
      </c>
    </row>
    <row r="146" spans="2:13" x14ac:dyDescent="0.25">
      <c r="B146" s="26" t="s">
        <v>394</v>
      </c>
      <c r="C146" s="26">
        <v>64</v>
      </c>
      <c r="D146" s="27">
        <v>1</v>
      </c>
      <c r="E146" s="27">
        <v>0</v>
      </c>
      <c r="H146" t="str">
        <f>IF(G146&gt;0,VLOOKUP(G146,content!$A$2:$M$2029,6,FALSE),"")</f>
        <v/>
      </c>
      <c r="I146" t="str">
        <f>IF(G146&gt;0,VLOOKUP(G146,content!$A$2:$M$2029,8,FALSE),"")</f>
        <v/>
      </c>
      <c r="J146" t="str">
        <f>IF(G146&gt;0,VLOOKUP(G146,content!$A$2:$M$2029,9,FALSE),"")</f>
        <v/>
      </c>
      <c r="M146" s="31" t="str">
        <f t="shared" si="7"/>
        <v>insert into question (created_at,created_by,company_id,is_active,name,content_id,order_item) values(getdate(),64,1,0,'',,);</v>
      </c>
    </row>
    <row r="147" spans="2:13" x14ac:dyDescent="0.25">
      <c r="B147" s="26" t="s">
        <v>394</v>
      </c>
      <c r="C147" s="26">
        <v>65</v>
      </c>
      <c r="D147" s="27">
        <v>1</v>
      </c>
      <c r="E147" s="27">
        <v>0</v>
      </c>
      <c r="H147" t="str">
        <f>IF(G147&gt;0,VLOOKUP(G147,content!$A$2:$M$2029,6,FALSE),"")</f>
        <v/>
      </c>
      <c r="I147" t="str">
        <f>IF(G147&gt;0,VLOOKUP(G147,content!$A$2:$M$2029,8,FALSE),"")</f>
        <v/>
      </c>
      <c r="J147" t="str">
        <f>IF(G147&gt;0,VLOOKUP(G147,content!$A$2:$M$2029,9,FALSE),"")</f>
        <v/>
      </c>
      <c r="M147" s="31" t="str">
        <f t="shared" si="7"/>
        <v>insert into question (created_at,created_by,company_id,is_active,name,content_id,order_item) values(getdate(),65,1,0,'',,);</v>
      </c>
    </row>
    <row r="148" spans="2:13" x14ac:dyDescent="0.25">
      <c r="B148" s="26" t="s">
        <v>394</v>
      </c>
      <c r="C148" s="26">
        <v>66</v>
      </c>
      <c r="D148" s="27">
        <v>1</v>
      </c>
      <c r="E148" s="27">
        <v>0</v>
      </c>
      <c r="H148" t="str">
        <f>IF(G148&gt;0,VLOOKUP(G148,content!$A$2:$M$2029,6,FALSE),"")</f>
        <v/>
      </c>
      <c r="I148" t="str">
        <f>IF(G148&gt;0,VLOOKUP(G148,content!$A$2:$M$2029,8,FALSE),"")</f>
        <v/>
      </c>
      <c r="J148" t="str">
        <f>IF(G148&gt;0,VLOOKUP(G148,content!$A$2:$M$2029,9,FALSE),"")</f>
        <v/>
      </c>
      <c r="M148" s="31" t="str">
        <f t="shared" ref="M148:M172" si="12">CONCATENATE("insert into question (",$B$1,",",$C$1,",",$D$1,",",$E$1,",",$F$1,",",$G$1,",",$L$1,") values(",B148,",",C148,",",D148,",",E148,",'",F148,"',",G148,",",L148,");")</f>
        <v>insert into question (created_at,created_by,company_id,is_active,name,content_id,order_item) values(getdate(),66,1,0,'',,);</v>
      </c>
    </row>
    <row r="149" spans="2:13" x14ac:dyDescent="0.25">
      <c r="B149" s="26" t="s">
        <v>394</v>
      </c>
      <c r="C149" s="26">
        <v>67</v>
      </c>
      <c r="D149" s="27">
        <v>1</v>
      </c>
      <c r="E149" s="27">
        <v>0</v>
      </c>
      <c r="H149" t="str">
        <f>IF(G149&gt;0,VLOOKUP(G149,content!$A$2:$M$2029,6,FALSE),"")</f>
        <v/>
      </c>
      <c r="I149" t="str">
        <f>IF(G149&gt;0,VLOOKUP(G149,content!$A$2:$M$2029,8,FALSE),"")</f>
        <v/>
      </c>
      <c r="J149" t="str">
        <f>IF(G149&gt;0,VLOOKUP(G149,content!$A$2:$M$2029,9,FALSE),"")</f>
        <v/>
      </c>
      <c r="M149" s="31" t="str">
        <f t="shared" si="12"/>
        <v>insert into question (created_at,created_by,company_id,is_active,name,content_id,order_item) values(getdate(),67,1,0,'',,);</v>
      </c>
    </row>
    <row r="150" spans="2:13" x14ac:dyDescent="0.25">
      <c r="B150" s="26" t="s">
        <v>394</v>
      </c>
      <c r="C150" s="26">
        <v>68</v>
      </c>
      <c r="D150" s="27">
        <v>1</v>
      </c>
      <c r="E150" s="27">
        <v>0</v>
      </c>
      <c r="H150" t="str">
        <f>IF(G150&gt;0,VLOOKUP(G150,content!$A$2:$M$2029,6,FALSE),"")</f>
        <v/>
      </c>
      <c r="I150" t="str">
        <f>IF(G150&gt;0,VLOOKUP(G150,content!$A$2:$M$2029,8,FALSE),"")</f>
        <v/>
      </c>
      <c r="J150" t="str">
        <f>IF(G150&gt;0,VLOOKUP(G150,content!$A$2:$M$2029,9,FALSE),"")</f>
        <v/>
      </c>
      <c r="M150" s="31" t="str">
        <f t="shared" si="12"/>
        <v>insert into question (created_at,created_by,company_id,is_active,name,content_id,order_item) values(getdate(),68,1,0,'',,);</v>
      </c>
    </row>
    <row r="151" spans="2:13" x14ac:dyDescent="0.25">
      <c r="B151" s="26" t="s">
        <v>394</v>
      </c>
      <c r="C151" s="26">
        <v>69</v>
      </c>
      <c r="D151" s="27">
        <v>1</v>
      </c>
      <c r="E151" s="27">
        <v>0</v>
      </c>
      <c r="H151" t="str">
        <f>IF(G151&gt;0,VLOOKUP(G151,content!$A$2:$M$2029,6,FALSE),"")</f>
        <v/>
      </c>
      <c r="I151" t="str">
        <f>IF(G151&gt;0,VLOOKUP(G151,content!$A$2:$M$2029,8,FALSE),"")</f>
        <v/>
      </c>
      <c r="J151" t="str">
        <f>IF(G151&gt;0,VLOOKUP(G151,content!$A$2:$M$2029,9,FALSE),"")</f>
        <v/>
      </c>
      <c r="M151" s="31" t="str">
        <f t="shared" si="12"/>
        <v>insert into question (created_at,created_by,company_id,is_active,name,content_id,order_item) values(getdate(),69,1,0,'',,);</v>
      </c>
    </row>
    <row r="152" spans="2:13" x14ac:dyDescent="0.25">
      <c r="B152" s="26" t="s">
        <v>394</v>
      </c>
      <c r="C152" s="26">
        <v>70</v>
      </c>
      <c r="D152" s="27">
        <v>1</v>
      </c>
      <c r="E152" s="27">
        <v>0</v>
      </c>
      <c r="H152" t="str">
        <f>IF(G152&gt;0,VLOOKUP(G152,content!$A$2:$M$2029,6,FALSE),"")</f>
        <v/>
      </c>
      <c r="I152" t="str">
        <f>IF(G152&gt;0,VLOOKUP(G152,content!$A$2:$M$2029,8,FALSE),"")</f>
        <v/>
      </c>
      <c r="J152" t="str">
        <f>IF(G152&gt;0,VLOOKUP(G152,content!$A$2:$M$2029,9,FALSE),"")</f>
        <v/>
      </c>
      <c r="M152" s="31" t="str">
        <f t="shared" si="12"/>
        <v>insert into question (created_at,created_by,company_id,is_active,name,content_id,order_item) values(getdate(),70,1,0,'',,);</v>
      </c>
    </row>
    <row r="153" spans="2:13" x14ac:dyDescent="0.25">
      <c r="B153" s="26" t="s">
        <v>394</v>
      </c>
      <c r="C153" s="26">
        <v>71</v>
      </c>
      <c r="D153" s="27">
        <v>1</v>
      </c>
      <c r="E153" s="27">
        <v>0</v>
      </c>
      <c r="H153" t="str">
        <f>IF(G153&gt;0,VLOOKUP(G153,content!$A$2:$M$2029,6,FALSE),"")</f>
        <v/>
      </c>
      <c r="I153" t="str">
        <f>IF(G153&gt;0,VLOOKUP(G153,content!$A$2:$M$2029,8,FALSE),"")</f>
        <v/>
      </c>
      <c r="J153" t="str">
        <f>IF(G153&gt;0,VLOOKUP(G153,content!$A$2:$M$2029,9,FALSE),"")</f>
        <v/>
      </c>
      <c r="M153" s="31" t="str">
        <f t="shared" si="12"/>
        <v>insert into question (created_at,created_by,company_id,is_active,name,content_id,order_item) values(getdate(),71,1,0,'',,);</v>
      </c>
    </row>
    <row r="154" spans="2:13" x14ac:dyDescent="0.25">
      <c r="B154" s="26" t="s">
        <v>394</v>
      </c>
      <c r="C154" s="26">
        <v>72</v>
      </c>
      <c r="D154" s="27">
        <v>1</v>
      </c>
      <c r="E154" s="27">
        <v>0</v>
      </c>
      <c r="H154" t="str">
        <f>IF(G154&gt;0,VLOOKUP(G154,content!$A$2:$M$2029,6,FALSE),"")</f>
        <v/>
      </c>
      <c r="I154" t="str">
        <f>IF(G154&gt;0,VLOOKUP(G154,content!$A$2:$M$2029,8,FALSE),"")</f>
        <v/>
      </c>
      <c r="J154" t="str">
        <f>IF(G154&gt;0,VLOOKUP(G154,content!$A$2:$M$2029,9,FALSE),"")</f>
        <v/>
      </c>
      <c r="M154" s="31" t="str">
        <f t="shared" si="12"/>
        <v>insert into question (created_at,created_by,company_id,is_active,name,content_id,order_item) values(getdate(),72,1,0,'',,);</v>
      </c>
    </row>
    <row r="155" spans="2:13" x14ac:dyDescent="0.25">
      <c r="B155" s="26" t="s">
        <v>394</v>
      </c>
      <c r="C155" s="26">
        <v>73</v>
      </c>
      <c r="D155" s="27">
        <v>1</v>
      </c>
      <c r="E155" s="27">
        <v>0</v>
      </c>
      <c r="H155" t="str">
        <f>IF(G155&gt;0,VLOOKUP(G155,content!$A$2:$M$2029,6,FALSE),"")</f>
        <v/>
      </c>
      <c r="I155" t="str">
        <f>IF(G155&gt;0,VLOOKUP(G155,content!$A$2:$M$2029,8,FALSE),"")</f>
        <v/>
      </c>
      <c r="J155" t="str">
        <f>IF(G155&gt;0,VLOOKUP(G155,content!$A$2:$M$2029,9,FALSE),"")</f>
        <v/>
      </c>
      <c r="M155" s="31" t="str">
        <f t="shared" si="12"/>
        <v>insert into question (created_at,created_by,company_id,is_active,name,content_id,order_item) values(getdate(),73,1,0,'',,);</v>
      </c>
    </row>
    <row r="156" spans="2:13" x14ac:dyDescent="0.25">
      <c r="B156" s="26" t="s">
        <v>394</v>
      </c>
      <c r="C156" s="26">
        <v>74</v>
      </c>
      <c r="D156" s="27">
        <v>1</v>
      </c>
      <c r="E156" s="27">
        <v>0</v>
      </c>
      <c r="H156" t="str">
        <f>IF(G156&gt;0,VLOOKUP(G156,content!$A$2:$M$2029,6,FALSE),"")</f>
        <v/>
      </c>
      <c r="I156" t="str">
        <f>IF(G156&gt;0,VLOOKUP(G156,content!$A$2:$M$2029,8,FALSE),"")</f>
        <v/>
      </c>
      <c r="J156" t="str">
        <f>IF(G156&gt;0,VLOOKUP(G156,content!$A$2:$M$2029,9,FALSE),"")</f>
        <v/>
      </c>
      <c r="M156" s="31" t="str">
        <f t="shared" si="12"/>
        <v>insert into question (created_at,created_by,company_id,is_active,name,content_id,order_item) values(getdate(),74,1,0,'',,);</v>
      </c>
    </row>
    <row r="157" spans="2:13" x14ac:dyDescent="0.25">
      <c r="B157" s="26" t="s">
        <v>394</v>
      </c>
      <c r="C157" s="26">
        <v>75</v>
      </c>
      <c r="D157" s="27">
        <v>1</v>
      </c>
      <c r="E157" s="27">
        <v>0</v>
      </c>
      <c r="H157" t="str">
        <f>IF(G157&gt;0,VLOOKUP(G157,content!$A$2:$M$2029,6,FALSE),"")</f>
        <v/>
      </c>
      <c r="I157" t="str">
        <f>IF(G157&gt;0,VLOOKUP(G157,content!$A$2:$M$2029,8,FALSE),"")</f>
        <v/>
      </c>
      <c r="J157" t="str">
        <f>IF(G157&gt;0,VLOOKUP(G157,content!$A$2:$M$2029,9,FALSE),"")</f>
        <v/>
      </c>
      <c r="M157" s="31" t="str">
        <f t="shared" si="12"/>
        <v>insert into question (created_at,created_by,company_id,is_active,name,content_id,order_item) values(getdate(),75,1,0,'',,);</v>
      </c>
    </row>
    <row r="158" spans="2:13" x14ac:dyDescent="0.25">
      <c r="B158" s="26" t="s">
        <v>394</v>
      </c>
      <c r="C158" s="26">
        <v>76</v>
      </c>
      <c r="D158" s="27">
        <v>1</v>
      </c>
      <c r="E158" s="27">
        <v>0</v>
      </c>
      <c r="H158" t="str">
        <f>IF(G158&gt;0,VLOOKUP(G158,content!$A$2:$M$2029,6,FALSE),"")</f>
        <v/>
      </c>
      <c r="I158" t="str">
        <f>IF(G158&gt;0,VLOOKUP(G158,content!$A$2:$M$2029,8,FALSE),"")</f>
        <v/>
      </c>
      <c r="J158" t="str">
        <f>IF(G158&gt;0,VLOOKUP(G158,content!$A$2:$M$2029,9,FALSE),"")</f>
        <v/>
      </c>
      <c r="M158" s="31" t="str">
        <f t="shared" si="12"/>
        <v>insert into question (created_at,created_by,company_id,is_active,name,content_id,order_item) values(getdate(),76,1,0,'',,);</v>
      </c>
    </row>
    <row r="159" spans="2:13" x14ac:dyDescent="0.25">
      <c r="B159" s="26" t="s">
        <v>394</v>
      </c>
      <c r="C159" s="26">
        <v>77</v>
      </c>
      <c r="D159" s="27">
        <v>1</v>
      </c>
      <c r="E159" s="27">
        <v>0</v>
      </c>
      <c r="H159" t="str">
        <f>IF(G159&gt;0,VLOOKUP(G159,content!$A$2:$M$2029,6,FALSE),"")</f>
        <v/>
      </c>
      <c r="I159" t="str">
        <f>IF(G159&gt;0,VLOOKUP(G159,content!$A$2:$M$2029,8,FALSE),"")</f>
        <v/>
      </c>
      <c r="J159" t="str">
        <f>IF(G159&gt;0,VLOOKUP(G159,content!$A$2:$M$2029,9,FALSE),"")</f>
        <v/>
      </c>
      <c r="M159" s="31" t="str">
        <f t="shared" si="12"/>
        <v>insert into question (created_at,created_by,company_id,is_active,name,content_id,order_item) values(getdate(),77,1,0,'',,);</v>
      </c>
    </row>
    <row r="160" spans="2:13" x14ac:dyDescent="0.25">
      <c r="B160" s="26" t="s">
        <v>394</v>
      </c>
      <c r="C160" s="26">
        <v>78</v>
      </c>
      <c r="D160" s="27">
        <v>1</v>
      </c>
      <c r="E160" s="27">
        <v>0</v>
      </c>
      <c r="H160" t="str">
        <f>IF(G160&gt;0,VLOOKUP(G160,content!$A$2:$M$2029,6,FALSE),"")</f>
        <v/>
      </c>
      <c r="I160" t="str">
        <f>IF(G160&gt;0,VLOOKUP(G160,content!$A$2:$M$2029,8,FALSE),"")</f>
        <v/>
      </c>
      <c r="J160" t="str">
        <f>IF(G160&gt;0,VLOOKUP(G160,content!$A$2:$M$2029,9,FALSE),"")</f>
        <v/>
      </c>
      <c r="M160" s="31" t="str">
        <f t="shared" si="12"/>
        <v>insert into question (created_at,created_by,company_id,is_active,name,content_id,order_item) values(getdate(),78,1,0,'',,);</v>
      </c>
    </row>
    <row r="161" spans="2:13" x14ac:dyDescent="0.25">
      <c r="B161" s="26" t="s">
        <v>394</v>
      </c>
      <c r="C161" s="26">
        <v>79</v>
      </c>
      <c r="D161" s="27">
        <v>1</v>
      </c>
      <c r="E161" s="27">
        <v>0</v>
      </c>
      <c r="H161" t="str">
        <f>IF(G161&gt;0,VLOOKUP(G161,content!$A$2:$M$2029,6,FALSE),"")</f>
        <v/>
      </c>
      <c r="I161" t="str">
        <f>IF(G161&gt;0,VLOOKUP(G161,content!$A$2:$M$2029,8,FALSE),"")</f>
        <v/>
      </c>
      <c r="J161" t="str">
        <f>IF(G161&gt;0,VLOOKUP(G161,content!$A$2:$M$2029,9,FALSE),"")</f>
        <v/>
      </c>
      <c r="M161" s="31" t="str">
        <f t="shared" si="12"/>
        <v>insert into question (created_at,created_by,company_id,is_active,name,content_id,order_item) values(getdate(),79,1,0,'',,);</v>
      </c>
    </row>
    <row r="162" spans="2:13" x14ac:dyDescent="0.25">
      <c r="B162" s="26" t="s">
        <v>394</v>
      </c>
      <c r="C162" s="26">
        <v>80</v>
      </c>
      <c r="D162" s="27">
        <v>1</v>
      </c>
      <c r="E162" s="27">
        <v>0</v>
      </c>
      <c r="H162" t="str">
        <f>IF(G162&gt;0,VLOOKUP(G162,content!$A$2:$M$2029,6,FALSE),"")</f>
        <v/>
      </c>
      <c r="I162" t="str">
        <f>IF(G162&gt;0,VLOOKUP(G162,content!$A$2:$M$2029,8,FALSE),"")</f>
        <v/>
      </c>
      <c r="J162" t="str">
        <f>IF(G162&gt;0,VLOOKUP(G162,content!$A$2:$M$2029,9,FALSE),"")</f>
        <v/>
      </c>
      <c r="M162" s="31" t="str">
        <f t="shared" si="12"/>
        <v>insert into question (created_at,created_by,company_id,is_active,name,content_id,order_item) values(getdate(),80,1,0,'',,);</v>
      </c>
    </row>
    <row r="163" spans="2:13" x14ac:dyDescent="0.25">
      <c r="B163" s="26" t="s">
        <v>394</v>
      </c>
      <c r="C163" s="26">
        <v>81</v>
      </c>
      <c r="D163" s="27">
        <v>1</v>
      </c>
      <c r="E163" s="27">
        <v>0</v>
      </c>
      <c r="H163" t="str">
        <f>IF(G163&gt;0,VLOOKUP(G163,content!$A$2:$M$2029,6,FALSE),"")</f>
        <v/>
      </c>
      <c r="I163" t="str">
        <f>IF(G163&gt;0,VLOOKUP(G163,content!$A$2:$M$2029,8,FALSE),"")</f>
        <v/>
      </c>
      <c r="J163" t="str">
        <f>IF(G163&gt;0,VLOOKUP(G163,content!$A$2:$M$2029,9,FALSE),"")</f>
        <v/>
      </c>
      <c r="M163" s="31" t="str">
        <f t="shared" si="12"/>
        <v>insert into question (created_at,created_by,company_id,is_active,name,content_id,order_item) values(getdate(),81,1,0,'',,);</v>
      </c>
    </row>
    <row r="164" spans="2:13" x14ac:dyDescent="0.25">
      <c r="B164" s="26" t="s">
        <v>394</v>
      </c>
      <c r="C164" s="26">
        <v>82</v>
      </c>
      <c r="D164" s="27">
        <v>1</v>
      </c>
      <c r="E164" s="27">
        <v>0</v>
      </c>
      <c r="H164" t="str">
        <f>IF(G164&gt;0,VLOOKUP(G164,content!$A$2:$M$2029,6,FALSE),"")</f>
        <v/>
      </c>
      <c r="I164" t="str">
        <f>IF(G164&gt;0,VLOOKUP(G164,content!$A$2:$M$2029,8,FALSE),"")</f>
        <v/>
      </c>
      <c r="J164" t="str">
        <f>IF(G164&gt;0,VLOOKUP(G164,content!$A$2:$M$2029,9,FALSE),"")</f>
        <v/>
      </c>
      <c r="M164" s="31" t="str">
        <f t="shared" si="12"/>
        <v>insert into question (created_at,created_by,company_id,is_active,name,content_id,order_item) values(getdate(),82,1,0,'',,);</v>
      </c>
    </row>
    <row r="165" spans="2:13" x14ac:dyDescent="0.25">
      <c r="B165" s="26" t="s">
        <v>394</v>
      </c>
      <c r="C165" s="26">
        <v>83</v>
      </c>
      <c r="D165" s="27">
        <v>1</v>
      </c>
      <c r="E165" s="27">
        <v>0</v>
      </c>
      <c r="H165" t="str">
        <f>IF(G165&gt;0,VLOOKUP(G165,content!$A$2:$M$2029,6,FALSE),"")</f>
        <v/>
      </c>
      <c r="I165" t="str">
        <f>IF(G165&gt;0,VLOOKUP(G165,content!$A$2:$M$2029,8,FALSE),"")</f>
        <v/>
      </c>
      <c r="J165" t="str">
        <f>IF(G165&gt;0,VLOOKUP(G165,content!$A$2:$M$2029,9,FALSE),"")</f>
        <v/>
      </c>
      <c r="M165" s="31" t="str">
        <f t="shared" si="12"/>
        <v>insert into question (created_at,created_by,company_id,is_active,name,content_id,order_item) values(getdate(),83,1,0,'',,);</v>
      </c>
    </row>
    <row r="166" spans="2:13" x14ac:dyDescent="0.25">
      <c r="B166" s="26" t="s">
        <v>394</v>
      </c>
      <c r="C166" s="26">
        <v>84</v>
      </c>
      <c r="D166" s="27">
        <v>1</v>
      </c>
      <c r="E166" s="27">
        <v>0</v>
      </c>
      <c r="H166" t="str">
        <f>IF(G166&gt;0,VLOOKUP(G166,content!$A$2:$M$2029,6,FALSE),"")</f>
        <v/>
      </c>
      <c r="I166" t="str">
        <f>IF(G166&gt;0,VLOOKUP(G166,content!$A$2:$M$2029,8,FALSE),"")</f>
        <v/>
      </c>
      <c r="J166" t="str">
        <f>IF(G166&gt;0,VLOOKUP(G166,content!$A$2:$M$2029,9,FALSE),"")</f>
        <v/>
      </c>
      <c r="M166" s="31" t="str">
        <f t="shared" si="12"/>
        <v>insert into question (created_at,created_by,company_id,is_active,name,content_id,order_item) values(getdate(),84,1,0,'',,);</v>
      </c>
    </row>
    <row r="167" spans="2:13" x14ac:dyDescent="0.25">
      <c r="B167" s="26" t="s">
        <v>394</v>
      </c>
      <c r="C167" s="26">
        <v>85</v>
      </c>
      <c r="D167" s="27">
        <v>1</v>
      </c>
      <c r="E167" s="27">
        <v>0</v>
      </c>
      <c r="H167" t="str">
        <f>IF(G167&gt;0,VLOOKUP(G167,content!$A$2:$M$2029,6,FALSE),"")</f>
        <v/>
      </c>
      <c r="I167" t="str">
        <f>IF(G167&gt;0,VLOOKUP(G167,content!$A$2:$M$2029,8,FALSE),"")</f>
        <v/>
      </c>
      <c r="J167" t="str">
        <f>IF(G167&gt;0,VLOOKUP(G167,content!$A$2:$M$2029,9,FALSE),"")</f>
        <v/>
      </c>
      <c r="M167" s="31" t="str">
        <f t="shared" si="12"/>
        <v>insert into question (created_at,created_by,company_id,is_active,name,content_id,order_item) values(getdate(),85,1,0,'',,);</v>
      </c>
    </row>
    <row r="168" spans="2:13" x14ac:dyDescent="0.25">
      <c r="B168" s="26" t="s">
        <v>394</v>
      </c>
      <c r="C168" s="26">
        <v>86</v>
      </c>
      <c r="D168" s="27">
        <v>1</v>
      </c>
      <c r="E168" s="27">
        <v>0</v>
      </c>
      <c r="H168" t="str">
        <f>IF(G168&gt;0,VLOOKUP(G168,content!$A$2:$M$2029,6,FALSE),"")</f>
        <v/>
      </c>
      <c r="I168" t="str">
        <f>IF(G168&gt;0,VLOOKUP(G168,content!$A$2:$M$2029,8,FALSE),"")</f>
        <v/>
      </c>
      <c r="J168" t="str">
        <f>IF(G168&gt;0,VLOOKUP(G168,content!$A$2:$M$2029,9,FALSE),"")</f>
        <v/>
      </c>
      <c r="M168" s="31" t="str">
        <f t="shared" si="12"/>
        <v>insert into question (created_at,created_by,company_id,is_active,name,content_id,order_item) values(getdate(),86,1,0,'',,);</v>
      </c>
    </row>
    <row r="169" spans="2:13" x14ac:dyDescent="0.25">
      <c r="B169" s="26" t="s">
        <v>394</v>
      </c>
      <c r="C169" s="26">
        <v>87</v>
      </c>
      <c r="D169" s="27">
        <v>1</v>
      </c>
      <c r="E169" s="27">
        <v>0</v>
      </c>
      <c r="H169" t="str">
        <f>IF(G169&gt;0,VLOOKUP(G169,content!$A$2:$M$2029,6,FALSE),"")</f>
        <v/>
      </c>
      <c r="I169" t="str">
        <f>IF(G169&gt;0,VLOOKUP(G169,content!$A$2:$M$2029,8,FALSE),"")</f>
        <v/>
      </c>
      <c r="J169" t="str">
        <f>IF(G169&gt;0,VLOOKUP(G169,content!$A$2:$M$2029,9,FALSE),"")</f>
        <v/>
      </c>
      <c r="M169" s="31" t="str">
        <f t="shared" si="12"/>
        <v>insert into question (created_at,created_by,company_id,is_active,name,content_id,order_item) values(getdate(),87,1,0,'',,);</v>
      </c>
    </row>
    <row r="170" spans="2:13" x14ac:dyDescent="0.25">
      <c r="B170" s="26" t="s">
        <v>394</v>
      </c>
      <c r="C170" s="26">
        <v>88</v>
      </c>
      <c r="D170" s="27">
        <v>1</v>
      </c>
      <c r="E170" s="27">
        <v>0</v>
      </c>
      <c r="H170" t="str">
        <f>IF(G170&gt;0,VLOOKUP(G170,content!$A$2:$M$2029,6,FALSE),"")</f>
        <v/>
      </c>
      <c r="I170" t="str">
        <f>IF(G170&gt;0,VLOOKUP(G170,content!$A$2:$M$2029,8,FALSE),"")</f>
        <v/>
      </c>
      <c r="J170" t="str">
        <f>IF(G170&gt;0,VLOOKUP(G170,content!$A$2:$M$2029,9,FALSE),"")</f>
        <v/>
      </c>
      <c r="M170" s="31" t="str">
        <f t="shared" si="12"/>
        <v>insert into question (created_at,created_by,company_id,is_active,name,content_id,order_item) values(getdate(),88,1,0,'',,);</v>
      </c>
    </row>
    <row r="171" spans="2:13" x14ac:dyDescent="0.25">
      <c r="B171" s="26" t="s">
        <v>394</v>
      </c>
      <c r="C171" s="26">
        <v>89</v>
      </c>
      <c r="D171" s="27">
        <v>1</v>
      </c>
      <c r="E171" s="27">
        <v>0</v>
      </c>
      <c r="H171" t="str">
        <f>IF(G171&gt;0,VLOOKUP(G171,content!$A$2:$M$2029,6,FALSE),"")</f>
        <v/>
      </c>
      <c r="I171" t="str">
        <f>IF(G171&gt;0,VLOOKUP(G171,content!$A$2:$M$2029,8,FALSE),"")</f>
        <v/>
      </c>
      <c r="J171" t="str">
        <f>IF(G171&gt;0,VLOOKUP(G171,content!$A$2:$M$2029,9,FALSE),"")</f>
        <v/>
      </c>
      <c r="M171" s="31" t="str">
        <f t="shared" si="12"/>
        <v>insert into question (created_at,created_by,company_id,is_active,name,content_id,order_item) values(getdate(),89,1,0,'',,);</v>
      </c>
    </row>
    <row r="172" spans="2:13" x14ac:dyDescent="0.25">
      <c r="B172" s="26" t="s">
        <v>394</v>
      </c>
      <c r="C172" s="26">
        <v>90</v>
      </c>
      <c r="D172" s="27">
        <v>1</v>
      </c>
      <c r="E172" s="27">
        <v>0</v>
      </c>
      <c r="H172" t="str">
        <f>IF(G172&gt;0,VLOOKUP(G172,content!$A$2:$M$2029,6,FALSE),"")</f>
        <v/>
      </c>
      <c r="I172" t="str">
        <f>IF(G172&gt;0,VLOOKUP(G172,content!$A$2:$M$2029,8,FALSE),"")</f>
        <v/>
      </c>
      <c r="J172" t="str">
        <f>IF(G172&gt;0,VLOOKUP(G172,content!$A$2:$M$2029,9,FALSE),"")</f>
        <v/>
      </c>
      <c r="M172" s="31" t="str">
        <f t="shared" si="12"/>
        <v>insert into question (created_at,created_by,company_id,is_active,name,content_id,order_item) values(getdate(),90,1,0,'',,);</v>
      </c>
    </row>
    <row r="204" spans="6:7" x14ac:dyDescent="0.25">
      <c r="F204" s="8">
        <v>37</v>
      </c>
      <c r="G204">
        <v>1</v>
      </c>
    </row>
    <row r="205" spans="6:7" x14ac:dyDescent="0.25">
      <c r="F205" s="8">
        <v>36</v>
      </c>
    </row>
    <row r="206" spans="6:7" x14ac:dyDescent="0.25">
      <c r="F206" s="8">
        <v>35</v>
      </c>
    </row>
    <row r="207" spans="6:7" x14ac:dyDescent="0.25">
      <c r="F207" s="8">
        <v>34</v>
      </c>
    </row>
    <row r="208" spans="6:7" x14ac:dyDescent="0.25">
      <c r="F208" s="8">
        <v>34</v>
      </c>
    </row>
    <row r="209" spans="6:7" x14ac:dyDescent="0.25">
      <c r="F209" s="8">
        <v>33</v>
      </c>
      <c r="G209">
        <v>1</v>
      </c>
    </row>
    <row r="210" spans="6:7" x14ac:dyDescent="0.25">
      <c r="F210" s="8">
        <v>35</v>
      </c>
    </row>
    <row r="211" spans="6:7" x14ac:dyDescent="0.25">
      <c r="F211" s="8">
        <v>36</v>
      </c>
    </row>
    <row r="212" spans="6:7" x14ac:dyDescent="0.25">
      <c r="F212" s="8">
        <v>30</v>
      </c>
    </row>
    <row r="213" spans="6:7" x14ac:dyDescent="0.25">
      <c r="F213" s="8">
        <v>31</v>
      </c>
    </row>
    <row r="214" spans="6:7" x14ac:dyDescent="0.25">
      <c r="F214" s="8">
        <v>32</v>
      </c>
    </row>
    <row r="215" spans="6:7" x14ac:dyDescent="0.25">
      <c r="F215" s="8">
        <v>35</v>
      </c>
      <c r="G215">
        <v>1</v>
      </c>
    </row>
    <row r="216" spans="6:7" x14ac:dyDescent="0.25">
      <c r="F216" s="8">
        <v>31</v>
      </c>
    </row>
    <row r="217" spans="6:7" x14ac:dyDescent="0.25">
      <c r="F217" s="8">
        <v>32</v>
      </c>
      <c r="G217">
        <v>1</v>
      </c>
    </row>
    <row r="218" spans="6:7" x14ac:dyDescent="0.25">
      <c r="F218" s="8">
        <v>33</v>
      </c>
    </row>
    <row r="219" spans="6:7" x14ac:dyDescent="0.25">
      <c r="F219" s="8">
        <v>34</v>
      </c>
    </row>
    <row r="220" spans="6:7" x14ac:dyDescent="0.25">
      <c r="F220" s="8">
        <v>39</v>
      </c>
    </row>
    <row r="221" spans="6:7" x14ac:dyDescent="0.25">
      <c r="F221" s="8">
        <v>38</v>
      </c>
    </row>
    <row r="222" spans="6:7" x14ac:dyDescent="0.25">
      <c r="F222" s="8">
        <v>34</v>
      </c>
      <c r="G222">
        <v>1</v>
      </c>
    </row>
    <row r="223" spans="6:7" x14ac:dyDescent="0.25">
      <c r="F223" s="8">
        <v>31</v>
      </c>
    </row>
    <row r="224" spans="6:7" x14ac:dyDescent="0.25">
      <c r="F224" s="8">
        <v>35</v>
      </c>
    </row>
    <row r="225" spans="6:7" x14ac:dyDescent="0.25">
      <c r="F225" s="8">
        <v>37</v>
      </c>
    </row>
    <row r="226" spans="6:7" x14ac:dyDescent="0.25">
      <c r="F226" s="8">
        <v>39</v>
      </c>
    </row>
    <row r="227" spans="6:7" x14ac:dyDescent="0.25">
      <c r="F227" s="8">
        <v>36</v>
      </c>
      <c r="G227">
        <v>1</v>
      </c>
    </row>
    <row r="228" spans="6:7" x14ac:dyDescent="0.25">
      <c r="F228" s="8">
        <v>37</v>
      </c>
    </row>
    <row r="229" spans="6:7" x14ac:dyDescent="0.25">
      <c r="F229" s="8">
        <v>38</v>
      </c>
    </row>
    <row r="230" spans="6:7" x14ac:dyDescent="0.25">
      <c r="F230" s="8">
        <v>39</v>
      </c>
      <c r="G230">
        <v>1</v>
      </c>
    </row>
    <row r="231" spans="6:7" x14ac:dyDescent="0.25">
      <c r="F231" s="8">
        <v>36</v>
      </c>
    </row>
    <row r="232" spans="6:7" x14ac:dyDescent="0.25">
      <c r="F232" s="8">
        <v>31</v>
      </c>
    </row>
    <row r="233" spans="6:7" x14ac:dyDescent="0.25">
      <c r="F233" s="8">
        <v>35</v>
      </c>
    </row>
    <row r="234" spans="6:7" x14ac:dyDescent="0.25">
      <c r="F234" s="8">
        <v>30</v>
      </c>
      <c r="G234">
        <v>1</v>
      </c>
    </row>
    <row r="235" spans="6:7" x14ac:dyDescent="0.25">
      <c r="F235" s="8">
        <v>36</v>
      </c>
    </row>
    <row r="236" spans="6:7" x14ac:dyDescent="0.25">
      <c r="F236" s="8">
        <v>30</v>
      </c>
    </row>
    <row r="237" spans="6:7" x14ac:dyDescent="0.25">
      <c r="F237" s="8">
        <v>31</v>
      </c>
      <c r="G237">
        <v>1</v>
      </c>
    </row>
    <row r="238" spans="6:7" x14ac:dyDescent="0.25">
      <c r="F238" s="8">
        <v>32</v>
      </c>
    </row>
    <row r="239" spans="6:7" x14ac:dyDescent="0.25">
      <c r="F239" s="8">
        <v>33</v>
      </c>
    </row>
    <row r="240" spans="6:7" x14ac:dyDescent="0.25">
      <c r="F240" s="8">
        <v>36</v>
      </c>
    </row>
    <row r="241" spans="6:7" x14ac:dyDescent="0.25">
      <c r="F241" s="8">
        <v>37</v>
      </c>
    </row>
    <row r="242" spans="6:7" x14ac:dyDescent="0.25">
      <c r="F242" s="8">
        <v>38</v>
      </c>
      <c r="G242">
        <v>1</v>
      </c>
    </row>
    <row r="243" spans="6:7" x14ac:dyDescent="0.25">
      <c r="F243" s="8">
        <v>39</v>
      </c>
    </row>
  </sheetData>
  <hyperlinks>
    <hyperlink ref="N2" r:id="rId1" xr:uid="{00000000-0004-0000-0F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20"/>
  <sheetViews>
    <sheetView tabSelected="1" topLeftCell="J1" zoomScaleNormal="100" workbookViewId="0">
      <pane ySplit="1" topLeftCell="A262" activePane="bottomLeft" state="frozen"/>
      <selection activeCell="L56" sqref="L56"/>
      <selection pane="bottomLeft" activeCell="M210" sqref="M210:M289"/>
    </sheetView>
  </sheetViews>
  <sheetFormatPr defaultRowHeight="15" x14ac:dyDescent="0.25"/>
  <cols>
    <col min="2" max="2" width="12.7109375" bestFit="1" customWidth="1"/>
    <col min="3" max="3" width="13.140625" bestFit="1" customWidth="1"/>
    <col min="4" max="5" width="13.140625" customWidth="1"/>
    <col min="6" max="6" width="54.5703125" style="24" customWidth="1"/>
    <col min="7" max="7" width="11.85546875" bestFit="1" customWidth="1"/>
    <col min="8" max="8" width="13.85546875" bestFit="1" customWidth="1"/>
    <col min="9" max="9" width="58.5703125" customWidth="1"/>
    <col min="10" max="10" width="29" customWidth="1"/>
    <col min="11" max="12" width="38.5703125" customWidth="1"/>
    <col min="13" max="13" width="76.28515625" style="35" customWidth="1"/>
    <col min="14" max="14" width="24.42578125" customWidth="1"/>
    <col min="15" max="15" width="33.28515625" customWidth="1"/>
    <col min="16" max="16" width="15.7109375" customWidth="1"/>
  </cols>
  <sheetData>
    <row r="1" spans="1:14" s="26" customFormat="1" x14ac:dyDescent="0.25">
      <c r="A1" s="26" t="s">
        <v>198</v>
      </c>
      <c r="B1" s="27" t="s">
        <v>388</v>
      </c>
      <c r="C1" s="27" t="s">
        <v>389</v>
      </c>
      <c r="D1" s="27" t="s">
        <v>392</v>
      </c>
      <c r="E1" s="28" t="s">
        <v>384</v>
      </c>
      <c r="F1" s="28" t="s">
        <v>383</v>
      </c>
      <c r="G1" s="26" t="s">
        <v>524</v>
      </c>
      <c r="H1" s="26" t="s">
        <v>527</v>
      </c>
      <c r="I1" s="22" t="s">
        <v>528</v>
      </c>
      <c r="J1" s="22" t="s">
        <v>526</v>
      </c>
      <c r="K1" s="22" t="s">
        <v>466</v>
      </c>
      <c r="L1" s="22" t="s">
        <v>442</v>
      </c>
      <c r="M1" s="31" t="s">
        <v>393</v>
      </c>
      <c r="N1" s="26" t="s">
        <v>203</v>
      </c>
    </row>
    <row r="2" spans="1:14" ht="26.25" x14ac:dyDescent="0.25">
      <c r="A2">
        <v>1</v>
      </c>
      <c r="B2" s="27" t="s">
        <v>394</v>
      </c>
      <c r="C2" s="27">
        <v>1</v>
      </c>
      <c r="D2" s="27">
        <v>1</v>
      </c>
      <c r="E2" s="27">
        <v>1</v>
      </c>
      <c r="F2" s="28" t="s">
        <v>486</v>
      </c>
      <c r="G2" s="26">
        <v>0</v>
      </c>
      <c r="H2" s="26">
        <v>1</v>
      </c>
      <c r="I2" s="36" t="str">
        <f>+VLOOKUP(H2,question!$A$2:$L$5081,6,FALSE)</f>
        <v>¿Se basa en dotar al funcionamiento de las aplicaciones de un comportamiento inteligente similar al humano?</v>
      </c>
      <c r="J2" s="27" t="str">
        <f>+VLOOKUP(H2,question!$A$2:$L$5081,8,FALSE)</f>
        <v>Inteligencia Artificial</v>
      </c>
      <c r="K2" s="27" t="str">
        <f>+VLOOKUP(H2,question!$A$2:$L$5081,9,FALSE)</f>
        <v>Unidad 1: Introducción</v>
      </c>
      <c r="L2" s="27" t="str">
        <f>+VLOOKUP(H2,question!$A$2:$L$5081,10,FALSE)</f>
        <v>Inteligencia Artificial</v>
      </c>
      <c r="M2" s="31" t="str">
        <f>CONCATENATE("insert into question_answer (",$B$1,",",$C$1,",",$D$1,",",$E$1,",",$F$1,",",$G$1,",",$H$1,") values (",B2,",",C2,",",D2,",",E2,",'",F2,"',",G2,",",H2,");")</f>
        <v>insert into question_answer (created_at,created_by,company_id,is_active,name,is_correct,question_id) values (getdate(),1,1,1,'Machine learning',0,1);</v>
      </c>
      <c r="N2" s="1" t="s">
        <v>520</v>
      </c>
    </row>
    <row r="3" spans="1:14" ht="26.25" x14ac:dyDescent="0.25">
      <c r="A3">
        <f>+A2+1</f>
        <v>2</v>
      </c>
      <c r="B3" s="27" t="s">
        <v>394</v>
      </c>
      <c r="C3" s="27">
        <v>1</v>
      </c>
      <c r="D3" s="27">
        <v>1</v>
      </c>
      <c r="E3" s="27">
        <v>1</v>
      </c>
      <c r="F3" s="28" t="s">
        <v>487</v>
      </c>
      <c r="G3" s="26">
        <v>1</v>
      </c>
      <c r="H3" s="26">
        <v>1</v>
      </c>
      <c r="I3" s="36" t="str">
        <f>+VLOOKUP(H3,question!$A$2:$L$5081,6,FALSE)</f>
        <v>¿Se basa en dotar al funcionamiento de las aplicaciones de un comportamiento inteligente similar al humano?</v>
      </c>
      <c r="J3" s="27" t="str">
        <f>+VLOOKUP(H3,question!$A$2:$L$5081,8,FALSE)</f>
        <v>Inteligencia Artificial</v>
      </c>
      <c r="K3" s="27" t="str">
        <f>+VLOOKUP(H3,question!$A$2:$L$5081,9,FALSE)</f>
        <v>Unidad 1: Introducción</v>
      </c>
      <c r="L3" s="27" t="str">
        <f>+VLOOKUP(H3,question!$A$2:$L$5081,10,FALSE)</f>
        <v>Inteligencia Artificial</v>
      </c>
      <c r="M3" s="31" t="str">
        <f t="shared" ref="M3:M66" si="0">CONCATENATE("insert into question_answer (",$B$1,",",$C$1,",",$D$1,",",$E$1,",",$F$1,",",$G$1,",",$H$1,") values (",B3,",",C3,",",D3,",",E3,",'",F3,"',",G3,",",H3,");")</f>
        <v>insert into question_answer (created_at,created_by,company_id,is_active,name,is_correct,question_id) values (getdate(),1,1,1,'Inteligencia Artificial -AI',1,1);</v>
      </c>
      <c r="N3" s="1"/>
    </row>
    <row r="4" spans="1:14" ht="26.25" x14ac:dyDescent="0.25">
      <c r="A4">
        <f t="shared" ref="A4:A419" si="1">+A3+1</f>
        <v>3</v>
      </c>
      <c r="B4" s="27" t="s">
        <v>394</v>
      </c>
      <c r="C4" s="27">
        <v>1</v>
      </c>
      <c r="D4" s="27">
        <v>1</v>
      </c>
      <c r="E4" s="27">
        <v>1</v>
      </c>
      <c r="F4" s="28" t="s">
        <v>90</v>
      </c>
      <c r="G4" s="26">
        <v>0</v>
      </c>
      <c r="H4" s="26">
        <v>1</v>
      </c>
      <c r="I4" s="36" t="str">
        <f>+VLOOKUP(H4,question!$A$2:$L$5081,6,FALSE)</f>
        <v>¿Se basa en dotar al funcionamiento de las aplicaciones de un comportamiento inteligente similar al humano?</v>
      </c>
      <c r="J4" s="27" t="str">
        <f>+VLOOKUP(H4,question!$A$2:$L$5081,8,FALSE)</f>
        <v>Inteligencia Artificial</v>
      </c>
      <c r="K4" s="27" t="str">
        <f>+VLOOKUP(H4,question!$A$2:$L$5081,9,FALSE)</f>
        <v>Unidad 1: Introducción</v>
      </c>
      <c r="L4" s="27" t="str">
        <f>+VLOOKUP(H4,question!$A$2:$L$5081,10,FALSE)</f>
        <v>Inteligencia Artificial</v>
      </c>
      <c r="M4" s="31" t="str">
        <f t="shared" si="0"/>
        <v>insert into question_answer (created_at,created_by,company_id,is_active,name,is_correct,question_id) values (getdate(),1,1,1,'Matemáticas',0,1);</v>
      </c>
      <c r="N4" s="1"/>
    </row>
    <row r="5" spans="1:14" ht="26.25" x14ac:dyDescent="0.25">
      <c r="A5">
        <f t="shared" si="1"/>
        <v>4</v>
      </c>
      <c r="B5" s="27" t="s">
        <v>394</v>
      </c>
      <c r="C5" s="27">
        <v>1</v>
      </c>
      <c r="D5" s="27">
        <v>1</v>
      </c>
      <c r="E5" s="27">
        <v>1</v>
      </c>
      <c r="F5" s="28" t="s">
        <v>488</v>
      </c>
      <c r="G5" s="26">
        <v>0</v>
      </c>
      <c r="H5" s="26">
        <v>1</v>
      </c>
      <c r="I5" s="36" t="str">
        <f>+VLOOKUP(H5,question!$A$2:$L$5081,6,FALSE)</f>
        <v>¿Se basa en dotar al funcionamiento de las aplicaciones de un comportamiento inteligente similar al humano?</v>
      </c>
      <c r="J5" s="27" t="str">
        <f>+VLOOKUP(H5,question!$A$2:$L$5081,8,FALSE)</f>
        <v>Inteligencia Artificial</v>
      </c>
      <c r="K5" s="27" t="str">
        <f>+VLOOKUP(H5,question!$A$2:$L$5081,9,FALSE)</f>
        <v>Unidad 1: Introducción</v>
      </c>
      <c r="L5" s="27" t="str">
        <f>+VLOOKUP(H5,question!$A$2:$L$5081,10,FALSE)</f>
        <v>Inteligencia Artificial</v>
      </c>
      <c r="M5" s="31" t="str">
        <f t="shared" si="0"/>
        <v>insert into question_answer (created_at,created_by,company_id,is_active,name,is_correct,question_id) values (getdate(),1,1,1,'Algoritmo inteligente',0,1);</v>
      </c>
      <c r="N5" s="1"/>
    </row>
    <row r="6" spans="1:14" x14ac:dyDescent="0.25">
      <c r="A6">
        <f t="shared" si="1"/>
        <v>5</v>
      </c>
      <c r="B6" s="27" t="s">
        <v>394</v>
      </c>
      <c r="C6" s="27">
        <v>1</v>
      </c>
      <c r="D6" s="27">
        <v>1</v>
      </c>
      <c r="E6" s="27">
        <v>1</v>
      </c>
      <c r="F6" s="28" t="s">
        <v>486</v>
      </c>
      <c r="G6" s="26">
        <v>0</v>
      </c>
      <c r="H6" s="26">
        <f>+H2+1</f>
        <v>2</v>
      </c>
      <c r="I6" s="36" t="str">
        <f>+VLOOKUP(H6,question!$A$2:$L$5081,6,FALSE)</f>
        <v>¿Ademas del razonamiento, la IA que intenta simular?</v>
      </c>
      <c r="J6" s="27" t="str">
        <f>+VLOOKUP(H6,question!$A$2:$L$5081,8,FALSE)</f>
        <v>Inteligencia Artificial</v>
      </c>
      <c r="K6" s="27" t="str">
        <f>+VLOOKUP(H6,question!$A$2:$L$5081,9,FALSE)</f>
        <v>Unidad 1: Introducción</v>
      </c>
      <c r="L6" s="27" t="str">
        <f>+VLOOKUP(H6,question!$A$2:$L$5081,10,FALSE)</f>
        <v>Inteligencia Artificial</v>
      </c>
      <c r="M6" s="31" t="str">
        <f t="shared" si="0"/>
        <v>insert into question_answer (created_at,created_by,company_id,is_active,name,is_correct,question_id) values (getdate(),1,1,1,'Machine learning',0,2);</v>
      </c>
    </row>
    <row r="7" spans="1:14" x14ac:dyDescent="0.25">
      <c r="A7">
        <f t="shared" si="1"/>
        <v>6</v>
      </c>
      <c r="B7" s="27" t="s">
        <v>394</v>
      </c>
      <c r="C7" s="27">
        <v>1</v>
      </c>
      <c r="D7" s="27">
        <v>1</v>
      </c>
      <c r="E7" s="27">
        <v>1</v>
      </c>
      <c r="F7" s="28" t="s">
        <v>489</v>
      </c>
      <c r="G7" s="26">
        <v>0</v>
      </c>
      <c r="H7" s="26">
        <f t="shared" ref="H7:H9" si="2">+H3+1</f>
        <v>2</v>
      </c>
      <c r="I7" s="36" t="str">
        <f>+VLOOKUP(H7,question!$A$2:$L$5081,6,FALSE)</f>
        <v>¿Ademas del razonamiento, la IA que intenta simular?</v>
      </c>
      <c r="J7" s="27" t="str">
        <f>+VLOOKUP(H7,question!$A$2:$L$5081,8,FALSE)</f>
        <v>Inteligencia Artificial</v>
      </c>
      <c r="K7" s="27" t="str">
        <f>+VLOOKUP(H7,question!$A$2:$L$5081,9,FALSE)</f>
        <v>Unidad 1: Introducción</v>
      </c>
      <c r="L7" s="27" t="str">
        <f>+VLOOKUP(H7,question!$A$2:$L$5081,10,FALSE)</f>
        <v>Inteligencia Artificial</v>
      </c>
      <c r="M7" s="31" t="str">
        <f t="shared" si="0"/>
        <v>insert into question_answer (created_at,created_by,company_id,is_active,name,is_correct,question_id) values (getdate(),1,1,1,'Sabiduria',0,2);</v>
      </c>
    </row>
    <row r="8" spans="1:14" x14ac:dyDescent="0.25">
      <c r="A8">
        <f t="shared" si="1"/>
        <v>7</v>
      </c>
      <c r="B8" s="27" t="s">
        <v>394</v>
      </c>
      <c r="C8" s="27">
        <v>1</v>
      </c>
      <c r="D8" s="27">
        <v>1</v>
      </c>
      <c r="E8" s="27">
        <v>1</v>
      </c>
      <c r="F8" s="28" t="s">
        <v>490</v>
      </c>
      <c r="G8" s="26">
        <v>1</v>
      </c>
      <c r="H8" s="26">
        <f t="shared" si="2"/>
        <v>2</v>
      </c>
      <c r="I8" s="36" t="str">
        <f>+VLOOKUP(H8,question!$A$2:$L$5081,6,FALSE)</f>
        <v>¿Ademas del razonamiento, la IA que intenta simular?</v>
      </c>
      <c r="J8" s="27" t="str">
        <f>+VLOOKUP(H8,question!$A$2:$L$5081,8,FALSE)</f>
        <v>Inteligencia Artificial</v>
      </c>
      <c r="K8" s="27" t="str">
        <f>+VLOOKUP(H8,question!$A$2:$L$5081,9,FALSE)</f>
        <v>Unidad 1: Introducción</v>
      </c>
      <c r="L8" s="27" t="str">
        <f>+VLOOKUP(H8,question!$A$2:$L$5081,10,FALSE)</f>
        <v>Inteligencia Artificial</v>
      </c>
      <c r="M8" s="31" t="str">
        <f t="shared" si="0"/>
        <v>insert into question_answer (created_at,created_by,company_id,is_active,name,is_correct,question_id) values (getdate(),1,1,1,'Creatividad',1,2);</v>
      </c>
    </row>
    <row r="9" spans="1:14" x14ac:dyDescent="0.25">
      <c r="A9">
        <f t="shared" si="1"/>
        <v>8</v>
      </c>
      <c r="B9" s="27" t="s">
        <v>394</v>
      </c>
      <c r="C9" s="27">
        <v>1</v>
      </c>
      <c r="D9" s="27">
        <v>1</v>
      </c>
      <c r="E9" s="27">
        <v>1</v>
      </c>
      <c r="F9" s="28" t="s">
        <v>491</v>
      </c>
      <c r="G9" s="26">
        <v>0</v>
      </c>
      <c r="H9" s="26">
        <f t="shared" si="2"/>
        <v>2</v>
      </c>
      <c r="I9" s="36" t="str">
        <f>+VLOOKUP(H9,question!$A$2:$L$5081,6,FALSE)</f>
        <v>¿Ademas del razonamiento, la IA que intenta simular?</v>
      </c>
      <c r="J9" s="27" t="str">
        <f>+VLOOKUP(H9,question!$A$2:$L$5081,8,FALSE)</f>
        <v>Inteligencia Artificial</v>
      </c>
      <c r="K9" s="27" t="str">
        <f>+VLOOKUP(H9,question!$A$2:$L$5081,9,FALSE)</f>
        <v>Unidad 1: Introducción</v>
      </c>
      <c r="L9" s="27" t="str">
        <f>+VLOOKUP(H9,question!$A$2:$L$5081,10,FALSE)</f>
        <v>Inteligencia Artificial</v>
      </c>
      <c r="M9" s="31" t="str">
        <f t="shared" si="0"/>
        <v>insert into question_answer (created_at,created_by,company_id,is_active,name,is_correct,question_id) values (getdate(),1,1,1,'Inteligencia',0,2);</v>
      </c>
    </row>
    <row r="10" spans="1:14" ht="26.25" x14ac:dyDescent="0.25">
      <c r="A10">
        <f t="shared" si="1"/>
        <v>9</v>
      </c>
      <c r="B10" s="27" t="s">
        <v>394</v>
      </c>
      <c r="C10" s="27">
        <v>1</v>
      </c>
      <c r="D10" s="27">
        <v>1</v>
      </c>
      <c r="E10" s="27">
        <v>1</v>
      </c>
      <c r="F10" s="28" t="s">
        <v>492</v>
      </c>
      <c r="G10" s="26">
        <v>1</v>
      </c>
      <c r="H10" s="26">
        <f>+H6+1</f>
        <v>3</v>
      </c>
      <c r="I10" s="36" t="str">
        <f>+VLOOKUP(H10,question!$A$2:$L$5081,6,FALSE)</f>
        <v>¿Son técnicas aplicadas a un problema, capaz de funcionar a pesar de los cambios del entorno?</v>
      </c>
      <c r="J10" s="27" t="str">
        <f>+VLOOKUP(H10,question!$A$2:$L$5081,8,FALSE)</f>
        <v>Inteligencia Artificial</v>
      </c>
      <c r="K10" s="27" t="str">
        <f>+VLOOKUP(H10,question!$A$2:$L$5081,9,FALSE)</f>
        <v>Unidad 1: Introducción</v>
      </c>
      <c r="L10" s="27" t="str">
        <f>+VLOOKUP(H10,question!$A$2:$L$5081,10,FALSE)</f>
        <v>Inteligencia Artificial</v>
      </c>
      <c r="M10" s="31" t="str">
        <f t="shared" si="0"/>
        <v>insert into question_answer (created_at,created_by,company_id,is_active,name,is_correct,question_id) values (getdate(),1,1,1,'Adaptativas',1,3);</v>
      </c>
    </row>
    <row r="11" spans="1:14" ht="26.25" x14ac:dyDescent="0.25">
      <c r="A11">
        <f t="shared" si="1"/>
        <v>10</v>
      </c>
      <c r="B11" s="27" t="s">
        <v>394</v>
      </c>
      <c r="C11" s="27">
        <v>1</v>
      </c>
      <c r="D11" s="27">
        <v>1</v>
      </c>
      <c r="E11" s="27">
        <v>1</v>
      </c>
      <c r="F11" s="28" t="s">
        <v>493</v>
      </c>
      <c r="G11" s="26">
        <v>0</v>
      </c>
      <c r="H11" s="26">
        <f>+H10</f>
        <v>3</v>
      </c>
      <c r="I11" s="36" t="str">
        <f>+VLOOKUP(H11,question!$A$2:$L$5081,6,FALSE)</f>
        <v>¿Son técnicas aplicadas a un problema, capaz de funcionar a pesar de los cambios del entorno?</v>
      </c>
      <c r="J11" s="27" t="str">
        <f>+VLOOKUP(H11,question!$A$2:$L$5081,8,FALSE)</f>
        <v>Inteligencia Artificial</v>
      </c>
      <c r="K11" s="27" t="str">
        <f>+VLOOKUP(H11,question!$A$2:$L$5081,9,FALSE)</f>
        <v>Unidad 1: Introducción</v>
      </c>
      <c r="L11" s="27" t="str">
        <f>+VLOOKUP(H11,question!$A$2:$L$5081,10,FALSE)</f>
        <v>Inteligencia Artificial</v>
      </c>
      <c r="M11" s="31" t="str">
        <f t="shared" si="0"/>
        <v>insert into question_answer (created_at,created_by,company_id,is_active,name,is_correct,question_id) values (getdate(),1,1,1,'Redes neuronales',0,3);</v>
      </c>
    </row>
    <row r="12" spans="1:14" ht="26.25" x14ac:dyDescent="0.25">
      <c r="A12">
        <f t="shared" si="1"/>
        <v>11</v>
      </c>
      <c r="B12" s="27" t="s">
        <v>394</v>
      </c>
      <c r="C12" s="27">
        <v>1</v>
      </c>
      <c r="D12" s="27">
        <v>1</v>
      </c>
      <c r="E12" s="27">
        <v>1</v>
      </c>
      <c r="F12" s="28" t="s">
        <v>494</v>
      </c>
      <c r="G12" s="26">
        <v>0</v>
      </c>
      <c r="H12" s="26">
        <f>+H11</f>
        <v>3</v>
      </c>
      <c r="I12" s="36" t="str">
        <f>+VLOOKUP(H12,question!$A$2:$L$5081,6,FALSE)</f>
        <v>¿Son técnicas aplicadas a un problema, capaz de funcionar a pesar de los cambios del entorno?</v>
      </c>
      <c r="J12" s="27" t="str">
        <f>+VLOOKUP(H12,question!$A$2:$L$5081,8,FALSE)</f>
        <v>Inteligencia Artificial</v>
      </c>
      <c r="K12" s="27" t="str">
        <f>+VLOOKUP(H12,question!$A$2:$L$5081,9,FALSE)</f>
        <v>Unidad 1: Introducción</v>
      </c>
      <c r="L12" s="27" t="str">
        <f>+VLOOKUP(H12,question!$A$2:$L$5081,10,FALSE)</f>
        <v>Inteligencia Artificial</v>
      </c>
      <c r="M12" s="31" t="str">
        <f t="shared" si="0"/>
        <v>insert into question_answer (created_at,created_by,company_id,is_active,name,is_correct,question_id) values (getdate(),1,1,1,'Robotica',0,3);</v>
      </c>
    </row>
    <row r="13" spans="1:14" ht="26.25" x14ac:dyDescent="0.25">
      <c r="A13">
        <f t="shared" si="1"/>
        <v>12</v>
      </c>
      <c r="B13" s="27" t="s">
        <v>394</v>
      </c>
      <c r="C13" s="27">
        <v>1</v>
      </c>
      <c r="D13" s="27">
        <v>1</v>
      </c>
      <c r="E13" s="27">
        <v>1</v>
      </c>
      <c r="F13" s="28" t="s">
        <v>491</v>
      </c>
      <c r="G13" s="26">
        <v>0</v>
      </c>
      <c r="H13" s="26">
        <f>+H12</f>
        <v>3</v>
      </c>
      <c r="I13" s="36" t="str">
        <f>+VLOOKUP(H13,question!$A$2:$L$5081,6,FALSE)</f>
        <v>¿Son técnicas aplicadas a un problema, capaz de funcionar a pesar de los cambios del entorno?</v>
      </c>
      <c r="J13" s="27" t="str">
        <f>+VLOOKUP(H13,question!$A$2:$L$5081,8,FALSE)</f>
        <v>Inteligencia Artificial</v>
      </c>
      <c r="K13" s="27" t="str">
        <f>+VLOOKUP(H13,question!$A$2:$L$5081,9,FALSE)</f>
        <v>Unidad 1: Introducción</v>
      </c>
      <c r="L13" s="27" t="str">
        <f>+VLOOKUP(H13,question!$A$2:$L$5081,10,FALSE)</f>
        <v>Inteligencia Artificial</v>
      </c>
      <c r="M13" s="31" t="str">
        <f t="shared" si="0"/>
        <v>insert into question_answer (created_at,created_by,company_id,is_active,name,is_correct,question_id) values (getdate(),1,1,1,'Inteligencia',0,3);</v>
      </c>
    </row>
    <row r="14" spans="1:14" x14ac:dyDescent="0.25">
      <c r="A14">
        <f t="shared" si="1"/>
        <v>13</v>
      </c>
      <c r="B14" s="27" t="s">
        <v>394</v>
      </c>
      <c r="C14" s="27">
        <v>1</v>
      </c>
      <c r="D14" s="27">
        <v>1</v>
      </c>
      <c r="E14" s="27">
        <v>1</v>
      </c>
      <c r="F14" s="28" t="s">
        <v>495</v>
      </c>
      <c r="G14" s="26">
        <v>0</v>
      </c>
      <c r="H14" s="26">
        <f>+H10+1</f>
        <v>4</v>
      </c>
      <c r="I14" s="36" t="str">
        <f>+VLOOKUP(H14,question!$A$2:$L$5081,6,FALSE)</f>
        <v>Maquinas con mentes (Haugeland, 1985) ¿Cual es su enfoque?</v>
      </c>
      <c r="J14" s="27" t="str">
        <f>+VLOOKUP(H14,question!$A$2:$L$5081,8,FALSE)</f>
        <v>Inteligencia Artificial</v>
      </c>
      <c r="K14" s="27" t="str">
        <f>+VLOOKUP(H14,question!$A$2:$L$5081,9,FALSE)</f>
        <v>Unidad 1: Introducción</v>
      </c>
      <c r="L14" s="27" t="str">
        <f>+VLOOKUP(H14,question!$A$2:$L$5081,10,FALSE)</f>
        <v>Inteligencia Artificial</v>
      </c>
      <c r="M14" s="31" t="str">
        <f t="shared" si="0"/>
        <v>insert into question_answer (created_at,created_by,company_id,is_active,name,is_correct,question_id) values (getdate(),1,1,1,'Sistemas inteligentes',0,4);</v>
      </c>
    </row>
    <row r="15" spans="1:14" x14ac:dyDescent="0.25">
      <c r="A15">
        <f t="shared" si="1"/>
        <v>14</v>
      </c>
      <c r="B15" s="27" t="s">
        <v>394</v>
      </c>
      <c r="C15" s="27">
        <v>1</v>
      </c>
      <c r="D15" s="27">
        <v>1</v>
      </c>
      <c r="E15" s="27">
        <v>1</v>
      </c>
      <c r="F15" s="28" t="s">
        <v>496</v>
      </c>
      <c r="G15" s="26">
        <v>0</v>
      </c>
      <c r="H15" s="26">
        <f t="shared" ref="H15:H17" si="3">+H11+1</f>
        <v>4</v>
      </c>
      <c r="I15" s="36" t="str">
        <f>+VLOOKUP(H15,question!$A$2:$L$5081,6,FALSE)</f>
        <v>Maquinas con mentes (Haugeland, 1985) ¿Cual es su enfoque?</v>
      </c>
      <c r="J15" s="27" t="str">
        <f>+VLOOKUP(H15,question!$A$2:$L$5081,8,FALSE)</f>
        <v>Inteligencia Artificial</v>
      </c>
      <c r="K15" s="27" t="str">
        <f>+VLOOKUP(H15,question!$A$2:$L$5081,9,FALSE)</f>
        <v>Unidad 1: Introducción</v>
      </c>
      <c r="L15" s="27" t="str">
        <f>+VLOOKUP(H15,question!$A$2:$L$5081,10,FALSE)</f>
        <v>Inteligencia Artificial</v>
      </c>
      <c r="M15" s="31" t="str">
        <f t="shared" si="0"/>
        <v>insert into question_answer (created_at,created_by,company_id,is_active,name,is_correct,question_id) values (getdate(),1,1,1,'Sistemas actuan racionalmente',0,4);</v>
      </c>
    </row>
    <row r="16" spans="1:14" x14ac:dyDescent="0.25">
      <c r="A16">
        <f t="shared" si="1"/>
        <v>15</v>
      </c>
      <c r="B16" s="27" t="s">
        <v>394</v>
      </c>
      <c r="C16" s="27">
        <v>1</v>
      </c>
      <c r="D16" s="27">
        <v>1</v>
      </c>
      <c r="E16" s="27">
        <v>1</v>
      </c>
      <c r="F16" s="28" t="s">
        <v>497</v>
      </c>
      <c r="G16" s="26">
        <v>0</v>
      </c>
      <c r="H16" s="26">
        <f t="shared" si="3"/>
        <v>4</v>
      </c>
      <c r="I16" s="36" t="str">
        <f>+VLOOKUP(H16,question!$A$2:$L$5081,6,FALSE)</f>
        <v>Maquinas con mentes (Haugeland, 1985) ¿Cual es su enfoque?</v>
      </c>
      <c r="J16" s="27" t="str">
        <f>+VLOOKUP(H16,question!$A$2:$L$5081,8,FALSE)</f>
        <v>Inteligencia Artificial</v>
      </c>
      <c r="K16" s="27" t="str">
        <f>+VLOOKUP(H16,question!$A$2:$L$5081,9,FALSE)</f>
        <v>Unidad 1: Introducción</v>
      </c>
      <c r="L16" s="27" t="str">
        <f>+VLOOKUP(H16,question!$A$2:$L$5081,10,FALSE)</f>
        <v>Inteligencia Artificial</v>
      </c>
      <c r="M16" s="31" t="str">
        <f t="shared" si="0"/>
        <v>insert into question_answer (created_at,created_by,company_id,is_active,name,is_correct,question_id) values (getdate(),1,1,1,'Humanos piensan como sistemas',0,4);</v>
      </c>
    </row>
    <row r="17" spans="1:13" x14ac:dyDescent="0.25">
      <c r="A17">
        <f t="shared" si="1"/>
        <v>16</v>
      </c>
      <c r="B17" s="27" t="s">
        <v>394</v>
      </c>
      <c r="C17" s="27">
        <v>1</v>
      </c>
      <c r="D17" s="27">
        <v>1</v>
      </c>
      <c r="E17" s="27">
        <v>1</v>
      </c>
      <c r="F17" s="28" t="s">
        <v>498</v>
      </c>
      <c r="G17" s="26">
        <v>1</v>
      </c>
      <c r="H17" s="26">
        <f t="shared" si="3"/>
        <v>4</v>
      </c>
      <c r="I17" s="36" t="str">
        <f>+VLOOKUP(H17,question!$A$2:$L$5081,6,FALSE)</f>
        <v>Maquinas con mentes (Haugeland, 1985) ¿Cual es su enfoque?</v>
      </c>
      <c r="J17" s="27" t="str">
        <f>+VLOOKUP(H17,question!$A$2:$L$5081,8,FALSE)</f>
        <v>Inteligencia Artificial</v>
      </c>
      <c r="K17" s="27" t="str">
        <f>+VLOOKUP(H17,question!$A$2:$L$5081,9,FALSE)</f>
        <v>Unidad 1: Introducción</v>
      </c>
      <c r="L17" s="27" t="str">
        <f>+VLOOKUP(H17,question!$A$2:$L$5081,10,FALSE)</f>
        <v>Inteligencia Artificial</v>
      </c>
      <c r="M17" s="31" t="str">
        <f t="shared" si="0"/>
        <v>insert into question_answer (created_at,created_by,company_id,is_active,name,is_correct,question_id) values (getdate(),1,1,1,'Sistemas piensan como humanos',1,4);</v>
      </c>
    </row>
    <row r="18" spans="1:13" ht="26.25" x14ac:dyDescent="0.25">
      <c r="A18">
        <f t="shared" si="1"/>
        <v>17</v>
      </c>
      <c r="B18" s="27" t="s">
        <v>394</v>
      </c>
      <c r="C18" s="27">
        <v>1</v>
      </c>
      <c r="D18" s="27">
        <v>1</v>
      </c>
      <c r="E18" s="27">
        <v>1</v>
      </c>
      <c r="F18" s="28" t="s">
        <v>499</v>
      </c>
      <c r="G18" s="26">
        <v>0</v>
      </c>
      <c r="H18" s="26">
        <f>+H14+1</f>
        <v>5</v>
      </c>
      <c r="I18" s="36" t="str">
        <f>+VLOOKUP(H18,question!$A$2:$L$5081,6,FALSE)</f>
        <v>Estudio de la facultades mentales mediante el uso de modelos computacionales (Charniak, 1985) ¿Cual es su enfoque?</v>
      </c>
      <c r="J18" s="27" t="str">
        <f>+VLOOKUP(H18,question!$A$2:$L$5081,8,FALSE)</f>
        <v>Inteligencia Artificial</v>
      </c>
      <c r="K18" s="27" t="str">
        <f>+VLOOKUP(H18,question!$A$2:$L$5081,9,FALSE)</f>
        <v>Unidad 1: Introducción</v>
      </c>
      <c r="L18" s="27" t="str">
        <f>+VLOOKUP(H18,question!$A$2:$L$5081,10,FALSE)</f>
        <v>Inteligencia Artificial</v>
      </c>
      <c r="M18" s="31" t="str">
        <f t="shared" si="0"/>
        <v>insert into question_answer (created_at,created_by,company_id,is_active,name,is_correct,question_id) values (getdate(),1,1,1,'Sistemas intuitivos',0,5);</v>
      </c>
    </row>
    <row r="19" spans="1:13" ht="26.25" x14ac:dyDescent="0.25">
      <c r="A19">
        <f t="shared" si="1"/>
        <v>18</v>
      </c>
      <c r="B19" s="27" t="s">
        <v>394</v>
      </c>
      <c r="C19" s="27">
        <v>1</v>
      </c>
      <c r="D19" s="27">
        <v>1</v>
      </c>
      <c r="E19" s="27">
        <v>1</v>
      </c>
      <c r="F19" s="28" t="s">
        <v>500</v>
      </c>
      <c r="G19" s="26">
        <v>1</v>
      </c>
      <c r="H19" s="26">
        <f>+H18</f>
        <v>5</v>
      </c>
      <c r="I19" s="36" t="str">
        <f>+VLOOKUP(H19,question!$A$2:$L$5081,6,FALSE)</f>
        <v>Estudio de la facultades mentales mediante el uso de modelos computacionales (Charniak, 1985) ¿Cual es su enfoque?</v>
      </c>
      <c r="J19" s="27" t="str">
        <f>+VLOOKUP(H19,question!$A$2:$L$5081,8,FALSE)</f>
        <v>Inteligencia Artificial</v>
      </c>
      <c r="K19" s="27" t="str">
        <f>+VLOOKUP(H19,question!$A$2:$L$5081,9,FALSE)</f>
        <v>Unidad 1: Introducción</v>
      </c>
      <c r="L19" s="27" t="str">
        <f>+VLOOKUP(H19,question!$A$2:$L$5081,10,FALSE)</f>
        <v>Inteligencia Artificial</v>
      </c>
      <c r="M19" s="31" t="str">
        <f t="shared" si="0"/>
        <v>insert into question_answer (created_at,created_by,company_id,is_active,name,is_correct,question_id) values (getdate(),1,1,1,'Sistemas que piensan racionalmente',1,5);</v>
      </c>
    </row>
    <row r="20" spans="1:13" ht="26.25" x14ac:dyDescent="0.25">
      <c r="A20">
        <f t="shared" si="1"/>
        <v>19</v>
      </c>
      <c r="B20" s="27" t="s">
        <v>394</v>
      </c>
      <c r="C20" s="27">
        <v>1</v>
      </c>
      <c r="D20" s="27">
        <v>1</v>
      </c>
      <c r="E20" s="27">
        <v>1</v>
      </c>
      <c r="F20" s="28" t="s">
        <v>497</v>
      </c>
      <c r="G20" s="26">
        <v>0</v>
      </c>
      <c r="H20" s="26">
        <f t="shared" ref="H20:H21" si="4">+H19</f>
        <v>5</v>
      </c>
      <c r="I20" s="36" t="str">
        <f>+VLOOKUP(H20,question!$A$2:$L$5081,6,FALSE)</f>
        <v>Estudio de la facultades mentales mediante el uso de modelos computacionales (Charniak, 1985) ¿Cual es su enfoque?</v>
      </c>
      <c r="J20" s="27" t="str">
        <f>+VLOOKUP(H20,question!$A$2:$L$5081,8,FALSE)</f>
        <v>Inteligencia Artificial</v>
      </c>
      <c r="K20" s="27" t="str">
        <f>+VLOOKUP(H20,question!$A$2:$L$5081,9,FALSE)</f>
        <v>Unidad 1: Introducción</v>
      </c>
      <c r="L20" s="27" t="str">
        <f>+VLOOKUP(H20,question!$A$2:$L$5081,10,FALSE)</f>
        <v>Inteligencia Artificial</v>
      </c>
      <c r="M20" s="31" t="str">
        <f t="shared" si="0"/>
        <v>insert into question_answer (created_at,created_by,company_id,is_active,name,is_correct,question_id) values (getdate(),1,1,1,'Humanos piensan como sistemas',0,5);</v>
      </c>
    </row>
    <row r="21" spans="1:13" ht="26.25" x14ac:dyDescent="0.25">
      <c r="A21">
        <f t="shared" si="1"/>
        <v>20</v>
      </c>
      <c r="B21" s="27" t="s">
        <v>394</v>
      </c>
      <c r="C21" s="27">
        <v>1</v>
      </c>
      <c r="D21" s="27">
        <v>1</v>
      </c>
      <c r="E21" s="27">
        <v>1</v>
      </c>
      <c r="F21" s="28" t="s">
        <v>498</v>
      </c>
      <c r="G21" s="26">
        <v>0</v>
      </c>
      <c r="H21" s="26">
        <f t="shared" si="4"/>
        <v>5</v>
      </c>
      <c r="I21" s="36" t="str">
        <f>+VLOOKUP(H21,question!$A$2:$L$5081,6,FALSE)</f>
        <v>Estudio de la facultades mentales mediante el uso de modelos computacionales (Charniak, 1985) ¿Cual es su enfoque?</v>
      </c>
      <c r="J21" s="27" t="str">
        <f>+VLOOKUP(H21,question!$A$2:$L$5081,8,FALSE)</f>
        <v>Inteligencia Artificial</v>
      </c>
      <c r="K21" s="27" t="str">
        <f>+VLOOKUP(H21,question!$A$2:$L$5081,9,FALSE)</f>
        <v>Unidad 1: Introducción</v>
      </c>
      <c r="L21" s="27" t="str">
        <f>+VLOOKUP(H21,question!$A$2:$L$5081,10,FALSE)</f>
        <v>Inteligencia Artificial</v>
      </c>
      <c r="M21" s="31" t="str">
        <f t="shared" si="0"/>
        <v>insert into question_answer (created_at,created_by,company_id,is_active,name,is_correct,question_id) values (getdate(),1,1,1,'Sistemas piensan como humanos',0,5);</v>
      </c>
    </row>
    <row r="22" spans="1:13" ht="26.25" x14ac:dyDescent="0.25">
      <c r="A22">
        <f t="shared" si="1"/>
        <v>21</v>
      </c>
      <c r="B22" s="27" t="s">
        <v>394</v>
      </c>
      <c r="C22" s="27">
        <v>1</v>
      </c>
      <c r="D22" s="27">
        <v>1</v>
      </c>
      <c r="E22" s="27">
        <v>1</v>
      </c>
      <c r="F22" s="28" t="s">
        <v>501</v>
      </c>
      <c r="G22" s="26">
        <v>1</v>
      </c>
      <c r="H22" s="26">
        <f>+H18+1</f>
        <v>6</v>
      </c>
      <c r="I22" s="36" t="str">
        <f>+VLOOKUP(H22,question!$A$2:$L$5081,6,FALSE)</f>
        <v>Las computadoras realizan tareas que los humanos hacen mejor (Rich y Knight, 1991) ¿Cual es su enfoque?</v>
      </c>
      <c r="J22" s="27" t="str">
        <f>+VLOOKUP(H22,question!$A$2:$L$5081,8,FALSE)</f>
        <v>Inteligencia Artificial</v>
      </c>
      <c r="K22" s="27" t="str">
        <f>+VLOOKUP(H22,question!$A$2:$L$5081,9,FALSE)</f>
        <v>Unidad 1: Introducción</v>
      </c>
      <c r="L22" s="27" t="str">
        <f>+VLOOKUP(H22,question!$A$2:$L$5081,10,FALSE)</f>
        <v>Inteligencia Artificial</v>
      </c>
      <c r="M22" s="31" t="str">
        <f t="shared" si="0"/>
        <v>insert into question_answer (created_at,created_by,company_id,is_active,name,is_correct,question_id) values (getdate(),1,1,1,'Sistemas que actuan como humanos',1,6);</v>
      </c>
    </row>
    <row r="23" spans="1:13" ht="26.25" x14ac:dyDescent="0.25">
      <c r="A23">
        <f t="shared" si="1"/>
        <v>22</v>
      </c>
      <c r="B23" s="27" t="s">
        <v>394</v>
      </c>
      <c r="C23" s="27">
        <v>1</v>
      </c>
      <c r="D23" s="27">
        <v>1</v>
      </c>
      <c r="E23" s="27">
        <v>1</v>
      </c>
      <c r="F23" s="28" t="s">
        <v>500</v>
      </c>
      <c r="G23" s="26">
        <v>0</v>
      </c>
      <c r="H23" s="26">
        <f>+H22</f>
        <v>6</v>
      </c>
      <c r="I23" s="36" t="str">
        <f>+VLOOKUP(H23,question!$A$2:$L$5081,6,FALSE)</f>
        <v>Las computadoras realizan tareas que los humanos hacen mejor (Rich y Knight, 1991) ¿Cual es su enfoque?</v>
      </c>
      <c r="J23" s="27" t="str">
        <f>+VLOOKUP(H23,question!$A$2:$L$5081,8,FALSE)</f>
        <v>Inteligencia Artificial</v>
      </c>
      <c r="K23" s="27" t="str">
        <f>+VLOOKUP(H23,question!$A$2:$L$5081,9,FALSE)</f>
        <v>Unidad 1: Introducción</v>
      </c>
      <c r="L23" s="27" t="str">
        <f>+VLOOKUP(H23,question!$A$2:$L$5081,10,FALSE)</f>
        <v>Inteligencia Artificial</v>
      </c>
      <c r="M23" s="31" t="str">
        <f t="shared" si="0"/>
        <v>insert into question_answer (created_at,created_by,company_id,is_active,name,is_correct,question_id) values (getdate(),1,1,1,'Sistemas que piensan racionalmente',0,6);</v>
      </c>
    </row>
    <row r="24" spans="1:13" ht="26.25" x14ac:dyDescent="0.25">
      <c r="A24">
        <f t="shared" si="1"/>
        <v>23</v>
      </c>
      <c r="B24" s="27" t="s">
        <v>394</v>
      </c>
      <c r="C24" s="27">
        <v>1</v>
      </c>
      <c r="D24" s="27">
        <v>1</v>
      </c>
      <c r="E24" s="27">
        <v>1</v>
      </c>
      <c r="F24" s="28" t="s">
        <v>497</v>
      </c>
      <c r="G24" s="26">
        <v>0</v>
      </c>
      <c r="H24" s="26">
        <f>+H23</f>
        <v>6</v>
      </c>
      <c r="I24" s="36" t="str">
        <f>+VLOOKUP(H24,question!$A$2:$L$5081,6,FALSE)</f>
        <v>Las computadoras realizan tareas que los humanos hacen mejor (Rich y Knight, 1991) ¿Cual es su enfoque?</v>
      </c>
      <c r="J24" s="27" t="str">
        <f>+VLOOKUP(H24,question!$A$2:$L$5081,8,FALSE)</f>
        <v>Inteligencia Artificial</v>
      </c>
      <c r="K24" s="27" t="str">
        <f>+VLOOKUP(H24,question!$A$2:$L$5081,9,FALSE)</f>
        <v>Unidad 1: Introducción</v>
      </c>
      <c r="L24" s="27" t="str">
        <f>+VLOOKUP(H24,question!$A$2:$L$5081,10,FALSE)</f>
        <v>Inteligencia Artificial</v>
      </c>
      <c r="M24" s="31" t="str">
        <f t="shared" si="0"/>
        <v>insert into question_answer (created_at,created_by,company_id,is_active,name,is_correct,question_id) values (getdate(),1,1,1,'Humanos piensan como sistemas',0,6);</v>
      </c>
    </row>
    <row r="25" spans="1:13" ht="26.25" x14ac:dyDescent="0.25">
      <c r="A25">
        <f t="shared" si="1"/>
        <v>24</v>
      </c>
      <c r="B25" s="27" t="s">
        <v>394</v>
      </c>
      <c r="C25" s="27">
        <v>1</v>
      </c>
      <c r="D25" s="27">
        <v>1</v>
      </c>
      <c r="E25" s="27">
        <v>1</v>
      </c>
      <c r="F25" s="28" t="s">
        <v>498</v>
      </c>
      <c r="G25" s="26">
        <v>0</v>
      </c>
      <c r="H25" s="26">
        <f>+H24</f>
        <v>6</v>
      </c>
      <c r="I25" s="36" t="str">
        <f>+VLOOKUP(H25,question!$A$2:$L$5081,6,FALSE)</f>
        <v>Las computadoras realizan tareas que los humanos hacen mejor (Rich y Knight, 1991) ¿Cual es su enfoque?</v>
      </c>
      <c r="J25" s="27" t="str">
        <f>+VLOOKUP(H25,question!$A$2:$L$5081,8,FALSE)</f>
        <v>Inteligencia Artificial</v>
      </c>
      <c r="K25" s="27" t="str">
        <f>+VLOOKUP(H25,question!$A$2:$L$5081,9,FALSE)</f>
        <v>Unidad 1: Introducción</v>
      </c>
      <c r="L25" s="27" t="str">
        <f>+VLOOKUP(H25,question!$A$2:$L$5081,10,FALSE)</f>
        <v>Inteligencia Artificial</v>
      </c>
      <c r="M25" s="31" t="str">
        <f t="shared" si="0"/>
        <v>insert into question_answer (created_at,created_by,company_id,is_active,name,is_correct,question_id) values (getdate(),1,1,1,'Sistemas piensan como humanos',0,6);</v>
      </c>
    </row>
    <row r="26" spans="1:13" x14ac:dyDescent="0.25">
      <c r="A26">
        <f t="shared" si="1"/>
        <v>25</v>
      </c>
      <c r="B26" s="27" t="s">
        <v>394</v>
      </c>
      <c r="C26" s="27">
        <v>1</v>
      </c>
      <c r="D26" s="27">
        <v>1</v>
      </c>
      <c r="E26" s="27">
        <v>1</v>
      </c>
      <c r="F26" s="28" t="s">
        <v>501</v>
      </c>
      <c r="G26" s="26">
        <v>0</v>
      </c>
      <c r="H26" s="26">
        <f>+H22+1</f>
        <v>7</v>
      </c>
      <c r="I26" s="36" t="str">
        <f>+VLOOKUP(H26,question!$A$2:$L$5081,6,FALSE)</f>
        <v>Se diseñan agentes inteligentes (Poole, 1998) ¿Cual es su enfoque?</v>
      </c>
      <c r="J26" s="27" t="str">
        <f>+VLOOKUP(H26,question!$A$2:$L$5081,8,FALSE)</f>
        <v>Inteligencia Artificial</v>
      </c>
      <c r="K26" s="27" t="str">
        <f>+VLOOKUP(H26,question!$A$2:$L$5081,9,FALSE)</f>
        <v>Unidad 1: Introducción</v>
      </c>
      <c r="L26" s="27" t="str">
        <f>+VLOOKUP(H26,question!$A$2:$L$5081,10,FALSE)</f>
        <v>Inteligencia Artificial</v>
      </c>
      <c r="M26" s="31" t="str">
        <f t="shared" si="0"/>
        <v>insert into question_answer (created_at,created_by,company_id,is_active,name,is_correct,question_id) values (getdate(),1,1,1,'Sistemas que actuan como humanos',0,7);</v>
      </c>
    </row>
    <row r="27" spans="1:13" x14ac:dyDescent="0.25">
      <c r="A27">
        <f t="shared" si="1"/>
        <v>26</v>
      </c>
      <c r="B27" s="27" t="s">
        <v>394</v>
      </c>
      <c r="C27" s="27">
        <v>1</v>
      </c>
      <c r="D27" s="27">
        <v>1</v>
      </c>
      <c r="E27" s="27">
        <v>1</v>
      </c>
      <c r="F27" s="28" t="s">
        <v>502</v>
      </c>
      <c r="G27" s="26">
        <v>1</v>
      </c>
      <c r="H27" s="26">
        <f>+H26</f>
        <v>7</v>
      </c>
      <c r="I27" s="36" t="str">
        <f>+VLOOKUP(H27,question!$A$2:$L$5081,6,FALSE)</f>
        <v>Se diseñan agentes inteligentes (Poole, 1998) ¿Cual es su enfoque?</v>
      </c>
      <c r="J27" s="27" t="str">
        <f>+VLOOKUP(H27,question!$A$2:$L$5081,8,FALSE)</f>
        <v>Inteligencia Artificial</v>
      </c>
      <c r="K27" s="27" t="str">
        <f>+VLOOKUP(H27,question!$A$2:$L$5081,9,FALSE)</f>
        <v>Unidad 1: Introducción</v>
      </c>
      <c r="L27" s="27" t="str">
        <f>+VLOOKUP(H27,question!$A$2:$L$5081,10,FALSE)</f>
        <v>Inteligencia Artificial</v>
      </c>
      <c r="M27" s="31" t="str">
        <f t="shared" si="0"/>
        <v>insert into question_answer (created_at,created_by,company_id,is_active,name,is_correct,question_id) values (getdate(),1,1,1,'Sistemas que actuan racionalmente',1,7);</v>
      </c>
    </row>
    <row r="28" spans="1:13" x14ac:dyDescent="0.25">
      <c r="A28">
        <f t="shared" si="1"/>
        <v>27</v>
      </c>
      <c r="B28" s="27" t="s">
        <v>394</v>
      </c>
      <c r="C28" s="27">
        <v>1</v>
      </c>
      <c r="D28" s="27">
        <v>1</v>
      </c>
      <c r="E28" s="27">
        <v>1</v>
      </c>
      <c r="F28" s="28" t="s">
        <v>497</v>
      </c>
      <c r="G28" s="26">
        <v>0</v>
      </c>
      <c r="H28" s="26">
        <f>+H27</f>
        <v>7</v>
      </c>
      <c r="I28" s="36" t="str">
        <f>+VLOOKUP(H28,question!$A$2:$L$5081,6,FALSE)</f>
        <v>Se diseñan agentes inteligentes (Poole, 1998) ¿Cual es su enfoque?</v>
      </c>
      <c r="J28" s="27" t="str">
        <f>+VLOOKUP(H28,question!$A$2:$L$5081,8,FALSE)</f>
        <v>Inteligencia Artificial</v>
      </c>
      <c r="K28" s="27" t="str">
        <f>+VLOOKUP(H28,question!$A$2:$L$5081,9,FALSE)</f>
        <v>Unidad 1: Introducción</v>
      </c>
      <c r="L28" s="27" t="str">
        <f>+VLOOKUP(H28,question!$A$2:$L$5081,10,FALSE)</f>
        <v>Inteligencia Artificial</v>
      </c>
      <c r="M28" s="31" t="str">
        <f t="shared" si="0"/>
        <v>insert into question_answer (created_at,created_by,company_id,is_active,name,is_correct,question_id) values (getdate(),1,1,1,'Humanos piensan como sistemas',0,7);</v>
      </c>
    </row>
    <row r="29" spans="1:13" x14ac:dyDescent="0.25">
      <c r="A29">
        <f t="shared" si="1"/>
        <v>28</v>
      </c>
      <c r="B29" s="27" t="s">
        <v>394</v>
      </c>
      <c r="C29" s="27">
        <v>1</v>
      </c>
      <c r="D29" s="27">
        <v>1</v>
      </c>
      <c r="E29" s="27">
        <v>1</v>
      </c>
      <c r="F29" s="28" t="s">
        <v>498</v>
      </c>
      <c r="G29" s="26">
        <v>0</v>
      </c>
      <c r="H29" s="26">
        <f>+H28</f>
        <v>7</v>
      </c>
      <c r="I29" s="36" t="str">
        <f>+VLOOKUP(H29,question!$A$2:$L$5081,6,FALSE)</f>
        <v>Se diseñan agentes inteligentes (Poole, 1998) ¿Cual es su enfoque?</v>
      </c>
      <c r="J29" s="27" t="str">
        <f>+VLOOKUP(H29,question!$A$2:$L$5081,8,FALSE)</f>
        <v>Inteligencia Artificial</v>
      </c>
      <c r="K29" s="27" t="str">
        <f>+VLOOKUP(H29,question!$A$2:$L$5081,9,FALSE)</f>
        <v>Unidad 1: Introducción</v>
      </c>
      <c r="L29" s="27" t="str">
        <f>+VLOOKUP(H29,question!$A$2:$L$5081,10,FALSE)</f>
        <v>Inteligencia Artificial</v>
      </c>
      <c r="M29" s="31" t="str">
        <f t="shared" si="0"/>
        <v>insert into question_answer (created_at,created_by,company_id,is_active,name,is_correct,question_id) values (getdate(),1,1,1,'Sistemas piensan como humanos',0,7);</v>
      </c>
    </row>
    <row r="30" spans="1:13" ht="26.25" x14ac:dyDescent="0.25">
      <c r="A30">
        <f t="shared" si="1"/>
        <v>29</v>
      </c>
      <c r="B30" s="27" t="s">
        <v>394</v>
      </c>
      <c r="C30" s="27">
        <v>1</v>
      </c>
      <c r="D30" s="27">
        <v>1</v>
      </c>
      <c r="E30" s="27">
        <v>1</v>
      </c>
      <c r="F30" s="28" t="s">
        <v>503</v>
      </c>
      <c r="G30" s="26">
        <v>0</v>
      </c>
      <c r="H30" s="26">
        <f>+H26+1</f>
        <v>8</v>
      </c>
      <c r="I30" s="36" t="str">
        <f>+VLOOKUP(H30,question!$A$2:$L$5081,6,FALSE)</f>
        <v>¿Se diseñó para proporcionar una definición operacional y satisfactoria de inteligencia?</v>
      </c>
      <c r="J30" s="27" t="str">
        <f>+VLOOKUP(H30,question!$A$2:$L$5081,8,FALSE)</f>
        <v>Inteligencia Artificial</v>
      </c>
      <c r="K30" s="27" t="str">
        <f>+VLOOKUP(H30,question!$A$2:$L$5081,9,FALSE)</f>
        <v>Unidad 1: Introducción</v>
      </c>
      <c r="L30" s="27" t="str">
        <f>+VLOOKUP(H30,question!$A$2:$L$5081,10,FALSE)</f>
        <v>Inteligencia Artificial</v>
      </c>
      <c r="M30" s="31" t="str">
        <f t="shared" si="0"/>
        <v>insert into question_answer (created_at,created_by,company_id,is_active,name,is_correct,question_id) values (getdate(),1,1,1,'Machine Learning',0,8);</v>
      </c>
    </row>
    <row r="31" spans="1:13" ht="26.25" x14ac:dyDescent="0.25">
      <c r="A31">
        <f t="shared" si="1"/>
        <v>30</v>
      </c>
      <c r="B31" s="27" t="s">
        <v>394</v>
      </c>
      <c r="C31" s="27">
        <v>1</v>
      </c>
      <c r="D31" s="27">
        <v>1</v>
      </c>
      <c r="E31" s="27">
        <v>1</v>
      </c>
      <c r="F31" s="28" t="s">
        <v>504</v>
      </c>
      <c r="G31" s="26">
        <v>0</v>
      </c>
      <c r="H31" s="26">
        <f>+H30</f>
        <v>8</v>
      </c>
      <c r="I31" s="36" t="str">
        <f>+VLOOKUP(H31,question!$A$2:$L$5081,6,FALSE)</f>
        <v>¿Se diseñó para proporcionar una definición operacional y satisfactoria de inteligencia?</v>
      </c>
      <c r="J31" s="27" t="str">
        <f>+VLOOKUP(H31,question!$A$2:$L$5081,8,FALSE)</f>
        <v>Inteligencia Artificial</v>
      </c>
      <c r="K31" s="27" t="str">
        <f>+VLOOKUP(H31,question!$A$2:$L$5081,9,FALSE)</f>
        <v>Unidad 1: Introducción</v>
      </c>
      <c r="L31" s="27" t="str">
        <f>+VLOOKUP(H31,question!$A$2:$L$5081,10,FALSE)</f>
        <v>Inteligencia Artificial</v>
      </c>
      <c r="M31" s="31" t="str">
        <f t="shared" si="0"/>
        <v>insert into question_answer (created_at,created_by,company_id,is_active,name,is_correct,question_id) values (getdate(),1,1,1,'Test informático',0,8);</v>
      </c>
    </row>
    <row r="32" spans="1:13" ht="26.25" x14ac:dyDescent="0.25">
      <c r="A32">
        <f t="shared" si="1"/>
        <v>31</v>
      </c>
      <c r="B32" s="27" t="s">
        <v>394</v>
      </c>
      <c r="C32" s="27">
        <v>1</v>
      </c>
      <c r="D32" s="27">
        <v>1</v>
      </c>
      <c r="E32" s="27">
        <v>1</v>
      </c>
      <c r="F32" s="28" t="s">
        <v>505</v>
      </c>
      <c r="G32" s="26">
        <v>1</v>
      </c>
      <c r="H32" s="26">
        <f>+H31</f>
        <v>8</v>
      </c>
      <c r="I32" s="36" t="str">
        <f>+VLOOKUP(H32,question!$A$2:$L$5081,6,FALSE)</f>
        <v>¿Se diseñó para proporcionar una definición operacional y satisfactoria de inteligencia?</v>
      </c>
      <c r="J32" s="27" t="str">
        <f>+VLOOKUP(H32,question!$A$2:$L$5081,8,FALSE)</f>
        <v>Inteligencia Artificial</v>
      </c>
      <c r="K32" s="27" t="str">
        <f>+VLOOKUP(H32,question!$A$2:$L$5081,9,FALSE)</f>
        <v>Unidad 1: Introducción</v>
      </c>
      <c r="L32" s="27" t="str">
        <f>+VLOOKUP(H32,question!$A$2:$L$5081,10,FALSE)</f>
        <v>Inteligencia Artificial</v>
      </c>
      <c r="M32" s="31" t="str">
        <f t="shared" si="0"/>
        <v>insert into question_answer (created_at,created_by,company_id,is_active,name,is_correct,question_id) values (getdate(),1,1,1,'Prueba de turing',1,8);</v>
      </c>
    </row>
    <row r="33" spans="1:13" ht="26.25" x14ac:dyDescent="0.25">
      <c r="A33">
        <f t="shared" si="1"/>
        <v>32</v>
      </c>
      <c r="B33" s="27" t="s">
        <v>394</v>
      </c>
      <c r="C33" s="27">
        <v>1</v>
      </c>
      <c r="D33" s="27">
        <v>1</v>
      </c>
      <c r="E33" s="27">
        <v>1</v>
      </c>
      <c r="F33" s="28" t="s">
        <v>506</v>
      </c>
      <c r="G33" s="26">
        <v>0</v>
      </c>
      <c r="H33" s="26">
        <f>+H32</f>
        <v>8</v>
      </c>
      <c r="I33" s="36" t="str">
        <f>+VLOOKUP(H33,question!$A$2:$L$5081,6,FALSE)</f>
        <v>¿Se diseñó para proporcionar una definición operacional y satisfactoria de inteligencia?</v>
      </c>
      <c r="J33" s="27" t="str">
        <f>+VLOOKUP(H33,question!$A$2:$L$5081,8,FALSE)</f>
        <v>Inteligencia Artificial</v>
      </c>
      <c r="K33" s="27" t="str">
        <f>+VLOOKUP(H33,question!$A$2:$L$5081,9,FALSE)</f>
        <v>Unidad 1: Introducción</v>
      </c>
      <c r="L33" s="27" t="str">
        <f>+VLOOKUP(H33,question!$A$2:$L$5081,10,FALSE)</f>
        <v>Inteligencia Artificial</v>
      </c>
      <c r="M33" s="31" t="str">
        <f t="shared" si="0"/>
        <v>insert into question_answer (created_at,created_by,company_id,is_active,name,is_correct,question_id) values (getdate(),1,1,1,'Inteligencia artificial',0,8);</v>
      </c>
    </row>
    <row r="34" spans="1:13" ht="26.25" x14ac:dyDescent="0.25">
      <c r="A34">
        <f t="shared" si="1"/>
        <v>33</v>
      </c>
      <c r="B34" s="27" t="s">
        <v>394</v>
      </c>
      <c r="C34" s="27">
        <v>1</v>
      </c>
      <c r="D34" s="27">
        <v>1</v>
      </c>
      <c r="E34" s="27">
        <v>1</v>
      </c>
      <c r="F34" s="28" t="s">
        <v>505</v>
      </c>
      <c r="G34" s="26">
        <v>1</v>
      </c>
      <c r="H34" s="26">
        <f>+H30+1</f>
        <v>9</v>
      </c>
      <c r="I34" s="36" t="str">
        <f>+VLOOKUP(H34,question!$A$2:$L$5081,6,FALSE)</f>
        <v>¿Se basa en la incapacidad de diferenciar entre entidades inteligentes y seres humanos?</v>
      </c>
      <c r="J34" s="27" t="str">
        <f>+VLOOKUP(H34,question!$A$2:$L$5081,8,FALSE)</f>
        <v>Inteligencia Artificial</v>
      </c>
      <c r="K34" s="27" t="str">
        <f>+VLOOKUP(H34,question!$A$2:$L$5081,9,FALSE)</f>
        <v>Unidad 1: Introducción</v>
      </c>
      <c r="L34" s="27" t="str">
        <f>+VLOOKUP(H34,question!$A$2:$L$5081,10,FALSE)</f>
        <v>Inteligencia Artificial</v>
      </c>
      <c r="M34" s="31" t="str">
        <f t="shared" si="0"/>
        <v>insert into question_answer (created_at,created_by,company_id,is_active,name,is_correct,question_id) values (getdate(),1,1,1,'Prueba de turing',1,9);</v>
      </c>
    </row>
    <row r="35" spans="1:13" ht="26.25" x14ac:dyDescent="0.25">
      <c r="A35">
        <f t="shared" si="1"/>
        <v>34</v>
      </c>
      <c r="B35" s="27" t="s">
        <v>394</v>
      </c>
      <c r="C35" s="27">
        <v>1</v>
      </c>
      <c r="D35" s="27">
        <v>1</v>
      </c>
      <c r="E35" s="27">
        <v>1</v>
      </c>
      <c r="F35" s="28" t="s">
        <v>503</v>
      </c>
      <c r="G35" s="26">
        <v>0</v>
      </c>
      <c r="H35" s="26">
        <f>+H34</f>
        <v>9</v>
      </c>
      <c r="I35" s="36" t="str">
        <f>+VLOOKUP(H35,question!$A$2:$L$5081,6,FALSE)</f>
        <v>¿Se basa en la incapacidad de diferenciar entre entidades inteligentes y seres humanos?</v>
      </c>
      <c r="J35" s="27" t="str">
        <f>+VLOOKUP(H35,question!$A$2:$L$5081,8,FALSE)</f>
        <v>Inteligencia Artificial</v>
      </c>
      <c r="K35" s="27" t="str">
        <f>+VLOOKUP(H35,question!$A$2:$L$5081,9,FALSE)</f>
        <v>Unidad 1: Introducción</v>
      </c>
      <c r="L35" s="27" t="str">
        <f>+VLOOKUP(H35,question!$A$2:$L$5081,10,FALSE)</f>
        <v>Inteligencia Artificial</v>
      </c>
      <c r="M35" s="31" t="str">
        <f t="shared" si="0"/>
        <v>insert into question_answer (created_at,created_by,company_id,is_active,name,is_correct,question_id) values (getdate(),1,1,1,'Machine Learning',0,9);</v>
      </c>
    </row>
    <row r="36" spans="1:13" ht="26.25" x14ac:dyDescent="0.25">
      <c r="A36">
        <f t="shared" si="1"/>
        <v>35</v>
      </c>
      <c r="B36" s="27" t="s">
        <v>394</v>
      </c>
      <c r="C36" s="27">
        <v>1</v>
      </c>
      <c r="D36" s="27">
        <v>1</v>
      </c>
      <c r="E36" s="27">
        <v>1</v>
      </c>
      <c r="F36" s="28" t="s">
        <v>494</v>
      </c>
      <c r="G36" s="26">
        <v>0</v>
      </c>
      <c r="H36" s="26">
        <f>+H35</f>
        <v>9</v>
      </c>
      <c r="I36" s="36" t="str">
        <f>+VLOOKUP(H36,question!$A$2:$L$5081,6,FALSE)</f>
        <v>¿Se basa en la incapacidad de diferenciar entre entidades inteligentes y seres humanos?</v>
      </c>
      <c r="J36" s="27" t="str">
        <f>+VLOOKUP(H36,question!$A$2:$L$5081,8,FALSE)</f>
        <v>Inteligencia Artificial</v>
      </c>
      <c r="K36" s="27" t="str">
        <f>+VLOOKUP(H36,question!$A$2:$L$5081,9,FALSE)</f>
        <v>Unidad 1: Introducción</v>
      </c>
      <c r="L36" s="27" t="str">
        <f>+VLOOKUP(H36,question!$A$2:$L$5081,10,FALSE)</f>
        <v>Inteligencia Artificial</v>
      </c>
      <c r="M36" s="31" t="str">
        <f t="shared" si="0"/>
        <v>insert into question_answer (created_at,created_by,company_id,is_active,name,is_correct,question_id) values (getdate(),1,1,1,'Robotica',0,9);</v>
      </c>
    </row>
    <row r="37" spans="1:13" ht="26.25" x14ac:dyDescent="0.25">
      <c r="A37">
        <f t="shared" si="1"/>
        <v>36</v>
      </c>
      <c r="B37" s="27" t="s">
        <v>394</v>
      </c>
      <c r="C37" s="27">
        <v>1</v>
      </c>
      <c r="D37" s="27">
        <v>1</v>
      </c>
      <c r="E37" s="27">
        <v>1</v>
      </c>
      <c r="F37" s="28" t="s">
        <v>506</v>
      </c>
      <c r="G37" s="26">
        <v>0</v>
      </c>
      <c r="H37" s="26">
        <f>+H36</f>
        <v>9</v>
      </c>
      <c r="I37" s="36" t="str">
        <f>+VLOOKUP(H37,question!$A$2:$L$5081,6,FALSE)</f>
        <v>¿Se basa en la incapacidad de diferenciar entre entidades inteligentes y seres humanos?</v>
      </c>
      <c r="J37" s="27" t="str">
        <f>+VLOOKUP(H37,question!$A$2:$L$5081,8,FALSE)</f>
        <v>Inteligencia Artificial</v>
      </c>
      <c r="K37" s="27" t="str">
        <f>+VLOOKUP(H37,question!$A$2:$L$5081,9,FALSE)</f>
        <v>Unidad 1: Introducción</v>
      </c>
      <c r="L37" s="27" t="str">
        <f>+VLOOKUP(H37,question!$A$2:$L$5081,10,FALSE)</f>
        <v>Inteligencia Artificial</v>
      </c>
      <c r="M37" s="31" t="str">
        <f t="shared" si="0"/>
        <v>insert into question_answer (created_at,created_by,company_id,is_active,name,is_correct,question_id) values (getdate(),1,1,1,'Inteligencia artificial',0,9);</v>
      </c>
    </row>
    <row r="38" spans="1:13" x14ac:dyDescent="0.25">
      <c r="A38">
        <f t="shared" si="1"/>
        <v>37</v>
      </c>
      <c r="B38" s="27" t="s">
        <v>394</v>
      </c>
      <c r="C38" s="27">
        <v>1</v>
      </c>
      <c r="D38" s="27">
        <v>1</v>
      </c>
      <c r="E38" s="27">
        <v>1</v>
      </c>
      <c r="F38" s="28" t="s">
        <v>507</v>
      </c>
      <c r="G38" s="26">
        <v>0</v>
      </c>
      <c r="H38" s="26">
        <f>+H34+1</f>
        <v>10</v>
      </c>
      <c r="I38" s="36" t="str">
        <f>+VLOOKUP(H38,question!$A$2:$L$5081,6,FALSE)</f>
        <v>¿En que se basan los investigadores del campo de la IA?</v>
      </c>
      <c r="J38" s="27" t="str">
        <f>+VLOOKUP(H38,question!$A$2:$L$5081,8,FALSE)</f>
        <v>Inteligencia Artificial</v>
      </c>
      <c r="K38" s="27" t="str">
        <f>+VLOOKUP(H38,question!$A$2:$L$5081,9,FALSE)</f>
        <v>Unidad 1: Introducción</v>
      </c>
      <c r="L38" s="27" t="str">
        <f>+VLOOKUP(H38,question!$A$2:$L$5081,10,FALSE)</f>
        <v>Inteligencia Artificial</v>
      </c>
      <c r="M38" s="31" t="str">
        <f t="shared" si="0"/>
        <v>insert into question_answer (created_at,created_by,company_id,is_active,name,is_correct,question_id) values (getdate(),1,1,1,'Evaluar un sistema con Prueba de Turing',0,10);</v>
      </c>
    </row>
    <row r="39" spans="1:13" x14ac:dyDescent="0.25">
      <c r="A39">
        <f t="shared" si="1"/>
        <v>38</v>
      </c>
      <c r="B39" s="27" t="s">
        <v>394</v>
      </c>
      <c r="C39" s="27">
        <v>1</v>
      </c>
      <c r="D39" s="27">
        <v>1</v>
      </c>
      <c r="E39" s="27">
        <v>1</v>
      </c>
      <c r="F39" s="28" t="s">
        <v>508</v>
      </c>
      <c r="G39" s="26">
        <v>1</v>
      </c>
      <c r="H39" s="26">
        <f>+H38</f>
        <v>10</v>
      </c>
      <c r="I39" s="36" t="str">
        <f>+VLOOKUP(H39,question!$A$2:$L$5081,6,FALSE)</f>
        <v>¿En que se basan los investigadores del campo de la IA?</v>
      </c>
      <c r="J39" s="27" t="str">
        <f>+VLOOKUP(H39,question!$A$2:$L$5081,8,FALSE)</f>
        <v>Inteligencia Artificial</v>
      </c>
      <c r="K39" s="27" t="str">
        <f>+VLOOKUP(H39,question!$A$2:$L$5081,9,FALSE)</f>
        <v>Unidad 1: Introducción</v>
      </c>
      <c r="L39" s="27" t="str">
        <f>+VLOOKUP(H39,question!$A$2:$L$5081,10,FALSE)</f>
        <v>Inteligencia Artificial</v>
      </c>
      <c r="M39" s="31" t="str">
        <f t="shared" si="0"/>
        <v>insert into question_answer (created_at,created_by,company_id,is_active,name,is_correct,question_id) values (getdate(),1,1,1,'Estudio de los principios',1,10);</v>
      </c>
    </row>
    <row r="40" spans="1:13" ht="30" x14ac:dyDescent="0.25">
      <c r="A40">
        <f t="shared" si="1"/>
        <v>39</v>
      </c>
      <c r="B40" s="27" t="s">
        <v>394</v>
      </c>
      <c r="C40" s="27">
        <v>1</v>
      </c>
      <c r="D40" s="27">
        <v>1</v>
      </c>
      <c r="E40" s="27">
        <v>1</v>
      </c>
      <c r="F40" t="s">
        <v>552</v>
      </c>
      <c r="G40" s="26">
        <v>1</v>
      </c>
      <c r="H40" s="27">
        <v>11</v>
      </c>
      <c r="I40" s="36" t="str">
        <f>+VLOOKUP(H40,question!$A$2:$L$5081,6,FALSE)</f>
        <v>¿Qué es ciencias naturales ?</v>
      </c>
      <c r="J40" s="27" t="str">
        <f>+VLOOKUP(H40,question!$A$2:$L$5081,8,FALSE)</f>
        <v>Introducción</v>
      </c>
      <c r="K40" s="27" t="str">
        <f>+VLOOKUP(H40,question!$A$2:$L$5081,9,FALSE)</f>
        <v>Unidad 1: Como desarrollar y utilizar la información científica</v>
      </c>
      <c r="L40" s="27" t="str">
        <f>+VLOOKUP(H40,question!$A$2:$L$5081,10,FALSE)</f>
        <v>Ciencias Naturales</v>
      </c>
      <c r="M40" s="31" t="str">
        <f t="shared" si="0"/>
        <v>insert into question_answer (created_at,created_by,company_id,is_active,name,is_correct,question_id) values (getdate(),1,1,1,'Comprenden las leyes que rigen la naturaleza',1,11);</v>
      </c>
    </row>
    <row r="41" spans="1:13" ht="30" x14ac:dyDescent="0.25">
      <c r="A41">
        <f t="shared" si="1"/>
        <v>40</v>
      </c>
      <c r="B41" s="27" t="s">
        <v>394</v>
      </c>
      <c r="C41" s="27">
        <v>1</v>
      </c>
      <c r="D41" s="27">
        <v>1</v>
      </c>
      <c r="E41" s="27">
        <v>1</v>
      </c>
      <c r="F41" t="s">
        <v>551</v>
      </c>
      <c r="G41" s="26">
        <v>0</v>
      </c>
      <c r="H41" s="27">
        <v>11</v>
      </c>
      <c r="I41" s="36" t="str">
        <f>+VLOOKUP(H41,question!$A$2:$L$5081,6,FALSE)</f>
        <v>¿Qué es ciencias naturales ?</v>
      </c>
      <c r="J41" s="27" t="str">
        <f>+VLOOKUP(H41,question!$A$2:$L$5081,8,FALSE)</f>
        <v>Introducción</v>
      </c>
      <c r="K41" s="27" t="str">
        <f>+VLOOKUP(H41,question!$A$2:$L$5081,9,FALSE)</f>
        <v>Unidad 1: Como desarrollar y utilizar la información científica</v>
      </c>
      <c r="L41" s="27" t="str">
        <f>+VLOOKUP(H41,question!$A$2:$L$5081,10,FALSE)</f>
        <v>Ciencias Naturales</v>
      </c>
      <c r="M41" s="31" t="str">
        <f t="shared" si="0"/>
        <v>insert into question_answer (created_at,created_by,company_id,is_active,name,is_correct,question_id) values (getdate(),1,1,1,'Comprenden las leyes que rigen el mundo',0,11);</v>
      </c>
    </row>
    <row r="42" spans="1:13" ht="30" x14ac:dyDescent="0.25">
      <c r="A42">
        <f t="shared" si="1"/>
        <v>41</v>
      </c>
      <c r="B42" s="27" t="s">
        <v>394</v>
      </c>
      <c r="C42" s="27">
        <v>1</v>
      </c>
      <c r="D42" s="27">
        <v>1</v>
      </c>
      <c r="E42" s="27">
        <v>1</v>
      </c>
      <c r="F42" s="33" t="s">
        <v>545</v>
      </c>
      <c r="G42" s="26">
        <v>0</v>
      </c>
      <c r="H42" s="27">
        <v>12</v>
      </c>
      <c r="I42" s="36" t="str">
        <f>+VLOOKUP(H42,question!$A$2:$L$5081,6,FALSE)</f>
        <v>¿Qué es celula?</v>
      </c>
      <c r="J42" s="27" t="str">
        <f>+VLOOKUP(H42,question!$A$2:$L$5081,8,FALSE)</f>
        <v>Introducción</v>
      </c>
      <c r="K42" s="27" t="str">
        <f>+VLOOKUP(H42,question!$A$2:$L$5081,9,FALSE)</f>
        <v>Unidad 1: Como desarrollar y utilizar la información científica</v>
      </c>
      <c r="L42" s="27" t="str">
        <f>+VLOOKUP(H42,question!$A$2:$L$5081,10,FALSE)</f>
        <v>Ciencias Naturales</v>
      </c>
      <c r="M42" s="31" t="str">
        <f t="shared" si="0"/>
        <v>insert into question_answer (created_at,created_by,company_id,is_active,name,is_correct,question_id) values (getdate(),1,1,1,'Unidad de sociales',0,12);</v>
      </c>
    </row>
    <row r="43" spans="1:13" ht="30" x14ac:dyDescent="0.25">
      <c r="A43">
        <f t="shared" si="1"/>
        <v>42</v>
      </c>
      <c r="B43" s="27" t="s">
        <v>394</v>
      </c>
      <c r="C43" s="27">
        <v>1</v>
      </c>
      <c r="D43" s="27">
        <v>1</v>
      </c>
      <c r="E43" s="27">
        <v>1</v>
      </c>
      <c r="F43" t="s">
        <v>544</v>
      </c>
      <c r="G43" s="26">
        <v>1</v>
      </c>
      <c r="H43" s="27">
        <v>12</v>
      </c>
      <c r="I43" s="36" t="str">
        <f>+VLOOKUP(H43,question!$A$2:$L$5081,6,FALSE)</f>
        <v>¿Qué es celula?</v>
      </c>
      <c r="J43" s="27" t="str">
        <f>+VLOOKUP(H43,question!$A$2:$L$5081,8,FALSE)</f>
        <v>Introducción</v>
      </c>
      <c r="K43" s="27" t="str">
        <f>+VLOOKUP(H43,question!$A$2:$L$5081,9,FALSE)</f>
        <v>Unidad 1: Como desarrollar y utilizar la información científica</v>
      </c>
      <c r="L43" s="27" t="str">
        <f>+VLOOKUP(H43,question!$A$2:$L$5081,10,FALSE)</f>
        <v>Ciencias Naturales</v>
      </c>
      <c r="M43" s="31" t="str">
        <f t="shared" si="0"/>
        <v>insert into question_answer (created_at,created_by,company_id,is_active,name,is_correct,question_id) values (getdate(),1,1,1,'Unidad fundamental de la vida.',1,12);</v>
      </c>
    </row>
    <row r="44" spans="1:13" ht="30" x14ac:dyDescent="0.25">
      <c r="A44">
        <f t="shared" si="1"/>
        <v>43</v>
      </c>
      <c r="B44" s="27" t="s">
        <v>394</v>
      </c>
      <c r="C44" s="27">
        <v>1</v>
      </c>
      <c r="D44" s="27">
        <v>1</v>
      </c>
      <c r="E44" s="27">
        <v>1</v>
      </c>
      <c r="F44" t="s">
        <v>550</v>
      </c>
      <c r="G44" s="26">
        <v>1</v>
      </c>
      <c r="H44" s="27">
        <v>13</v>
      </c>
      <c r="I44" s="36" t="str">
        <f>+VLOOKUP(H44,question!$A$2:$L$5081,6,FALSE)</f>
        <v>¿Cuál es la diferencia entre celula procariota y eucariota?</v>
      </c>
      <c r="J44" s="27" t="str">
        <f>+VLOOKUP(H44,question!$A$2:$L$5081,8,FALSE)</f>
        <v>Introducción</v>
      </c>
      <c r="K44" s="27" t="str">
        <f>+VLOOKUP(H44,question!$A$2:$L$5081,9,FALSE)</f>
        <v>Unidad 1: Como desarrollar y utilizar la información científica</v>
      </c>
      <c r="L44" s="27" t="str">
        <f>+VLOOKUP(H44,question!$A$2:$L$5081,10,FALSE)</f>
        <v>Ciencias Naturales</v>
      </c>
      <c r="M44" s="31" t="str">
        <f t="shared" si="0"/>
        <v>insert into question_answer (created_at,created_by,company_id,is_active,name,is_correct,question_id) values (getdate(),1,1,1,'Procariota no posee organúlo',1,13);</v>
      </c>
    </row>
    <row r="45" spans="1:13" ht="30" x14ac:dyDescent="0.25">
      <c r="A45">
        <f t="shared" si="1"/>
        <v>44</v>
      </c>
      <c r="B45" s="27" t="s">
        <v>394</v>
      </c>
      <c r="C45" s="27">
        <v>1</v>
      </c>
      <c r="D45" s="27">
        <v>1</v>
      </c>
      <c r="E45" s="27">
        <v>1</v>
      </c>
      <c r="F45" s="34" t="s">
        <v>546</v>
      </c>
      <c r="G45" s="26">
        <v>0</v>
      </c>
      <c r="H45" s="27">
        <v>13</v>
      </c>
      <c r="I45" s="36" t="str">
        <f>+VLOOKUP(H45,question!$A$2:$L$5081,6,FALSE)</f>
        <v>¿Cuál es la diferencia entre celula procariota y eucariota?</v>
      </c>
      <c r="J45" s="27" t="str">
        <f>+VLOOKUP(H45,question!$A$2:$L$5081,8,FALSE)</f>
        <v>Introducción</v>
      </c>
      <c r="K45" s="27" t="str">
        <f>+VLOOKUP(H45,question!$A$2:$L$5081,9,FALSE)</f>
        <v>Unidad 1: Como desarrollar y utilizar la información científica</v>
      </c>
      <c r="L45" s="27" t="str">
        <f>+VLOOKUP(H45,question!$A$2:$L$5081,10,FALSE)</f>
        <v>Ciencias Naturales</v>
      </c>
      <c r="M45" s="31" t="str">
        <f t="shared" si="0"/>
        <v>insert into question_answer (created_at,created_by,company_id,is_active,name,is_correct,question_id) values (getdate(),1,1,1,'Material genetico',0,13);</v>
      </c>
    </row>
    <row r="46" spans="1:13" ht="30" x14ac:dyDescent="0.25">
      <c r="A46">
        <f t="shared" si="1"/>
        <v>45</v>
      </c>
      <c r="B46" s="27" t="s">
        <v>394</v>
      </c>
      <c r="C46" s="27">
        <v>1</v>
      </c>
      <c r="D46" s="27">
        <v>1</v>
      </c>
      <c r="E46" s="27">
        <v>1</v>
      </c>
      <c r="F46" s="34" t="s">
        <v>547</v>
      </c>
      <c r="G46" s="26">
        <v>0</v>
      </c>
      <c r="H46" s="27">
        <v>14</v>
      </c>
      <c r="I46" s="36" t="str">
        <f>+VLOOKUP(H46,question!$A$2:$L$5081,6,FALSE)</f>
        <v>¿Qué es un gen?</v>
      </c>
      <c r="J46" s="27" t="str">
        <f>+VLOOKUP(H46,question!$A$2:$L$5081,8,FALSE)</f>
        <v>Introducción</v>
      </c>
      <c r="K46" s="27" t="str">
        <f>+VLOOKUP(H46,question!$A$2:$L$5081,9,FALSE)</f>
        <v>Unidad 1: Como desarrollar y utilizar la información científica</v>
      </c>
      <c r="L46" s="27" t="str">
        <f>+VLOOKUP(H46,question!$A$2:$L$5081,10,FALSE)</f>
        <v>Ciencias Naturales</v>
      </c>
      <c r="M46" s="31" t="str">
        <f t="shared" si="0"/>
        <v>insert into question_answer (created_at,created_by,company_id,is_active,name,is_correct,question_id) values (getdate(),1,1,1,'Plaquetas de celula madre',0,14);</v>
      </c>
    </row>
    <row r="47" spans="1:13" ht="30" x14ac:dyDescent="0.25">
      <c r="A47">
        <f t="shared" si="1"/>
        <v>46</v>
      </c>
      <c r="B47" s="27" t="s">
        <v>394</v>
      </c>
      <c r="C47" s="27">
        <v>1</v>
      </c>
      <c r="D47" s="27">
        <v>1</v>
      </c>
      <c r="E47" s="27">
        <v>1</v>
      </c>
      <c r="F47" s="34" t="s">
        <v>549</v>
      </c>
      <c r="G47" s="26">
        <v>1</v>
      </c>
      <c r="H47" s="27">
        <v>14</v>
      </c>
      <c r="I47" s="36" t="str">
        <f>+VLOOKUP(H47,question!$A$2:$L$5081,6,FALSE)</f>
        <v>¿Qué es un gen?</v>
      </c>
      <c r="J47" s="27" t="str">
        <f>+VLOOKUP(H47,question!$A$2:$L$5081,8,FALSE)</f>
        <v>Introducción</v>
      </c>
      <c r="K47" s="27" t="str">
        <f>+VLOOKUP(H47,question!$A$2:$L$5081,9,FALSE)</f>
        <v>Unidad 1: Como desarrollar y utilizar la información científica</v>
      </c>
      <c r="L47" s="27" t="str">
        <f>+VLOOKUP(H47,question!$A$2:$L$5081,10,FALSE)</f>
        <v>Ciencias Naturales</v>
      </c>
      <c r="M47" s="31" t="str">
        <f t="shared" si="0"/>
        <v>insert into question_answer (created_at,created_by,company_id,is_active,name,is_correct,question_id) values (getdate(),1,1,1,'Fragmento de ADN  y contiene la informacion',1,14);</v>
      </c>
    </row>
    <row r="48" spans="1:13" ht="30" x14ac:dyDescent="0.25">
      <c r="A48">
        <f t="shared" si="1"/>
        <v>47</v>
      </c>
      <c r="B48" s="27" t="s">
        <v>394</v>
      </c>
      <c r="C48" s="27">
        <v>1</v>
      </c>
      <c r="D48" s="27">
        <v>1</v>
      </c>
      <c r="E48" s="27">
        <v>1</v>
      </c>
      <c r="F48" s="34" t="s">
        <v>548</v>
      </c>
      <c r="G48" s="26">
        <v>1</v>
      </c>
      <c r="H48" s="27">
        <v>15</v>
      </c>
      <c r="I48" s="36" t="str">
        <f>+VLOOKUP(H48,question!$A$2:$L$5081,6,FALSE)</f>
        <v>¿Qué es un codigo genetico?</v>
      </c>
      <c r="J48" s="27" t="str">
        <f>+VLOOKUP(H48,question!$A$2:$L$5081,8,FALSE)</f>
        <v>Introducción</v>
      </c>
      <c r="K48" s="27" t="str">
        <f>+VLOOKUP(H48,question!$A$2:$L$5081,9,FALSE)</f>
        <v>Unidad 1: Como desarrollar y utilizar la información científica</v>
      </c>
      <c r="L48" s="27" t="str">
        <f>+VLOOKUP(H48,question!$A$2:$L$5081,10,FALSE)</f>
        <v>Ciencias Naturales</v>
      </c>
      <c r="M48" s="31" t="str">
        <f t="shared" si="0"/>
        <v>insert into question_answer (created_at,created_by,company_id,is_active,name,is_correct,question_id) values (getdate(),1,1,1,'Es el orden de los AN que forman el ADN',1,15);</v>
      </c>
    </row>
    <row r="49" spans="1:13" ht="30" x14ac:dyDescent="0.25">
      <c r="A49">
        <f t="shared" si="1"/>
        <v>48</v>
      </c>
      <c r="B49" s="27" t="s">
        <v>394</v>
      </c>
      <c r="C49" s="27">
        <v>1</v>
      </c>
      <c r="D49" s="27">
        <v>1</v>
      </c>
      <c r="E49" s="27">
        <v>1</v>
      </c>
      <c r="F49" s="34" t="s">
        <v>548</v>
      </c>
      <c r="G49" s="26">
        <v>0</v>
      </c>
      <c r="H49" s="27">
        <v>15</v>
      </c>
      <c r="I49" s="36" t="str">
        <f>+VLOOKUP(H49,question!$A$2:$L$5081,6,FALSE)</f>
        <v>¿Qué es un codigo genetico?</v>
      </c>
      <c r="J49" s="27" t="str">
        <f>+VLOOKUP(H49,question!$A$2:$L$5081,8,FALSE)</f>
        <v>Introducción</v>
      </c>
      <c r="K49" s="27" t="str">
        <f>+VLOOKUP(H49,question!$A$2:$L$5081,9,FALSE)</f>
        <v>Unidad 1: Como desarrollar y utilizar la información científica</v>
      </c>
      <c r="L49" s="27" t="str">
        <f>+VLOOKUP(H49,question!$A$2:$L$5081,10,FALSE)</f>
        <v>Ciencias Naturales</v>
      </c>
      <c r="M49" s="31" t="str">
        <f t="shared" si="0"/>
        <v>insert into question_answer (created_at,created_by,company_id,is_active,name,is_correct,question_id) values (getdate(),1,1,1,'Es el orden de los AN que forman el ADN',0,15);</v>
      </c>
    </row>
    <row r="50" spans="1:13" x14ac:dyDescent="0.25">
      <c r="A50">
        <f>+A49+1</f>
        <v>49</v>
      </c>
      <c r="B50" s="27" t="s">
        <v>394</v>
      </c>
      <c r="C50" s="27">
        <v>1</v>
      </c>
      <c r="D50" s="27">
        <v>1</v>
      </c>
      <c r="E50" s="27">
        <v>1</v>
      </c>
      <c r="F50" s="28">
        <v>4</v>
      </c>
      <c r="G50" s="27">
        <v>0</v>
      </c>
      <c r="H50" s="27">
        <v>16</v>
      </c>
      <c r="I50" s="36" t="str">
        <f>+VLOOKUP(H50,question!$A$2:$L$5081,6,FALSE)</f>
        <v>¿Cúal es el número siete?</v>
      </c>
      <c r="J50" s="27" t="str">
        <f>+VLOOKUP(H50,question!$A$2:$L$5081,8,FALSE)</f>
        <v>Números 0 al 9</v>
      </c>
      <c r="K50" s="27" t="str">
        <f>+VLOOKUP(H50,question!$A$2:$L$5081,9,FALSE)</f>
        <v>Unidad 1: Números</v>
      </c>
      <c r="L50" s="27" t="str">
        <f>+VLOOKUP(H50,question!$A$2:$L$5081,10,FALSE)</f>
        <v>Matemática</v>
      </c>
      <c r="M50" s="31" t="str">
        <f t="shared" si="0"/>
        <v>insert into question_answer (created_at,created_by,company_id,is_active,name,is_correct,question_id) values (getdate(),1,1,1,'4',0,16);</v>
      </c>
    </row>
    <row r="51" spans="1:13" x14ac:dyDescent="0.25">
      <c r="A51">
        <f t="shared" ref="A51:A89" si="5">+A50+1</f>
        <v>50</v>
      </c>
      <c r="B51" s="27" t="s">
        <v>394</v>
      </c>
      <c r="C51" s="27">
        <v>1</v>
      </c>
      <c r="D51" s="27">
        <v>1</v>
      </c>
      <c r="E51" s="27">
        <v>1</v>
      </c>
      <c r="F51" s="28">
        <v>6</v>
      </c>
      <c r="G51" s="27">
        <v>0</v>
      </c>
      <c r="H51" s="27">
        <f>+H50</f>
        <v>16</v>
      </c>
      <c r="I51" s="36" t="str">
        <f>+VLOOKUP(H51,question!$A$2:$L$5081,6,FALSE)</f>
        <v>¿Cúal es el número siete?</v>
      </c>
      <c r="J51" s="27" t="str">
        <f>+VLOOKUP(H51,question!$A$2:$L$5081,8,FALSE)</f>
        <v>Números 0 al 9</v>
      </c>
      <c r="K51" s="27" t="str">
        <f>+VLOOKUP(H51,question!$A$2:$L$5081,9,FALSE)</f>
        <v>Unidad 1: Números</v>
      </c>
      <c r="L51" s="27" t="str">
        <f>+VLOOKUP(H51,question!$A$2:$L$5081,10,FALSE)</f>
        <v>Matemática</v>
      </c>
      <c r="M51" s="31" t="str">
        <f t="shared" si="0"/>
        <v>insert into question_answer (created_at,created_by,company_id,is_active,name,is_correct,question_id) values (getdate(),1,1,1,'6',0,16);</v>
      </c>
    </row>
    <row r="52" spans="1:13" x14ac:dyDescent="0.25">
      <c r="A52">
        <f t="shared" si="5"/>
        <v>51</v>
      </c>
      <c r="B52" s="27" t="s">
        <v>394</v>
      </c>
      <c r="C52" s="27">
        <v>1</v>
      </c>
      <c r="D52" s="27">
        <v>1</v>
      </c>
      <c r="E52" s="27">
        <v>1</v>
      </c>
      <c r="F52" s="28">
        <v>7</v>
      </c>
      <c r="G52" s="27">
        <v>1</v>
      </c>
      <c r="H52" s="27">
        <f>+H51</f>
        <v>16</v>
      </c>
      <c r="I52" s="36" t="str">
        <f>+VLOOKUP(H52,question!$A$2:$L$5081,6,FALSE)</f>
        <v>¿Cúal es el número siete?</v>
      </c>
      <c r="J52" s="27" t="str">
        <f>+VLOOKUP(H52,question!$A$2:$L$5081,8,FALSE)</f>
        <v>Números 0 al 9</v>
      </c>
      <c r="K52" s="27" t="str">
        <f>+VLOOKUP(H52,question!$A$2:$L$5081,9,FALSE)</f>
        <v>Unidad 1: Números</v>
      </c>
      <c r="L52" s="27" t="str">
        <f>+VLOOKUP(H52,question!$A$2:$L$5081,10,FALSE)</f>
        <v>Matemática</v>
      </c>
      <c r="M52" s="31" t="str">
        <f t="shared" si="0"/>
        <v>insert into question_answer (created_at,created_by,company_id,is_active,name,is_correct,question_id) values (getdate(),1,1,1,'7',1,16);</v>
      </c>
    </row>
    <row r="53" spans="1:13" x14ac:dyDescent="0.25">
      <c r="A53">
        <f t="shared" si="5"/>
        <v>52</v>
      </c>
      <c r="B53" s="27" t="s">
        <v>394</v>
      </c>
      <c r="C53" s="27">
        <v>1</v>
      </c>
      <c r="D53" s="27">
        <v>1</v>
      </c>
      <c r="E53" s="27">
        <v>1</v>
      </c>
      <c r="F53" s="28">
        <v>0</v>
      </c>
      <c r="G53" s="27">
        <v>0</v>
      </c>
      <c r="H53" s="27">
        <f>+H52</f>
        <v>16</v>
      </c>
      <c r="I53" s="36" t="str">
        <f>+VLOOKUP(H53,question!$A$2:$L$5081,6,FALSE)</f>
        <v>¿Cúal es el número siete?</v>
      </c>
      <c r="J53" s="27" t="str">
        <f>+VLOOKUP(H53,question!$A$2:$L$5081,8,FALSE)</f>
        <v>Números 0 al 9</v>
      </c>
      <c r="K53" s="27" t="str">
        <f>+VLOOKUP(H53,question!$A$2:$L$5081,9,FALSE)</f>
        <v>Unidad 1: Números</v>
      </c>
      <c r="L53" s="27" t="str">
        <f>+VLOOKUP(H53,question!$A$2:$L$5081,10,FALSE)</f>
        <v>Matemática</v>
      </c>
      <c r="M53" s="31" t="str">
        <f t="shared" si="0"/>
        <v>insert into question_answer (created_at,created_by,company_id,is_active,name,is_correct,question_id) values (getdate(),1,1,1,'0',0,16);</v>
      </c>
    </row>
    <row r="54" spans="1:13" x14ac:dyDescent="0.25">
      <c r="A54">
        <f>+A53+1</f>
        <v>53</v>
      </c>
      <c r="B54" s="27" t="s">
        <v>394</v>
      </c>
      <c r="C54" s="27">
        <v>1</v>
      </c>
      <c r="D54" s="27">
        <v>1</v>
      </c>
      <c r="E54" s="27">
        <v>1</v>
      </c>
      <c r="F54" s="28">
        <v>6</v>
      </c>
      <c r="G54" s="27">
        <v>0</v>
      </c>
      <c r="H54" s="27">
        <f>+H50+1</f>
        <v>17</v>
      </c>
      <c r="I54" s="36" t="str">
        <f>+VLOOKUP(H54,question!$A$2:$L$5081,6,FALSE)</f>
        <v>¿Cúal es el número cinco?</v>
      </c>
      <c r="J54" s="27" t="str">
        <f>+VLOOKUP(H54,question!$A$2:$L$5081,8,FALSE)</f>
        <v>Números 0 al 9</v>
      </c>
      <c r="K54" s="27" t="str">
        <f>+VLOOKUP(H54,question!$A$2:$L$5081,9,FALSE)</f>
        <v>Unidad 1: Números</v>
      </c>
      <c r="L54" s="27" t="str">
        <f>+VLOOKUP(H54,question!$A$2:$L$5081,10,FALSE)</f>
        <v>Matemática</v>
      </c>
      <c r="M54" s="31" t="str">
        <f t="shared" si="0"/>
        <v>insert into question_answer (created_at,created_by,company_id,is_active,name,is_correct,question_id) values (getdate(),1,1,1,'6',0,17);</v>
      </c>
    </row>
    <row r="55" spans="1:13" x14ac:dyDescent="0.25">
      <c r="A55">
        <f t="shared" si="5"/>
        <v>54</v>
      </c>
      <c r="B55" s="27" t="s">
        <v>394</v>
      </c>
      <c r="C55" s="27">
        <v>1</v>
      </c>
      <c r="D55" s="27">
        <v>1</v>
      </c>
      <c r="E55" s="27">
        <v>1</v>
      </c>
      <c r="F55" s="28">
        <v>5</v>
      </c>
      <c r="G55" s="27">
        <v>1</v>
      </c>
      <c r="H55" s="27">
        <f>+H54</f>
        <v>17</v>
      </c>
      <c r="I55" s="36" t="str">
        <f>+VLOOKUP(H55,question!$A$2:$L$5081,6,FALSE)</f>
        <v>¿Cúal es el número cinco?</v>
      </c>
      <c r="J55" s="27" t="str">
        <f>+VLOOKUP(H55,question!$A$2:$L$5081,8,FALSE)</f>
        <v>Números 0 al 9</v>
      </c>
      <c r="K55" s="27" t="str">
        <f>+VLOOKUP(H55,question!$A$2:$L$5081,9,FALSE)</f>
        <v>Unidad 1: Números</v>
      </c>
      <c r="L55" s="27" t="str">
        <f>+VLOOKUP(H55,question!$A$2:$L$5081,10,FALSE)</f>
        <v>Matemática</v>
      </c>
      <c r="M55" s="31" t="str">
        <f t="shared" si="0"/>
        <v>insert into question_answer (created_at,created_by,company_id,is_active,name,is_correct,question_id) values (getdate(),1,1,1,'5',1,17);</v>
      </c>
    </row>
    <row r="56" spans="1:13" x14ac:dyDescent="0.25">
      <c r="A56">
        <f t="shared" si="5"/>
        <v>55</v>
      </c>
      <c r="B56" s="27" t="s">
        <v>394</v>
      </c>
      <c r="C56" s="27">
        <v>1</v>
      </c>
      <c r="D56" s="27">
        <v>1</v>
      </c>
      <c r="E56" s="27">
        <v>1</v>
      </c>
      <c r="F56" s="28">
        <v>8</v>
      </c>
      <c r="G56" s="27">
        <v>0</v>
      </c>
      <c r="H56" s="27">
        <f>+H55</f>
        <v>17</v>
      </c>
      <c r="I56" s="36" t="str">
        <f>+VLOOKUP(H56,question!$A$2:$L$5081,6,FALSE)</f>
        <v>¿Cúal es el número cinco?</v>
      </c>
      <c r="J56" s="27" t="str">
        <f>+VLOOKUP(H56,question!$A$2:$L$5081,8,FALSE)</f>
        <v>Números 0 al 9</v>
      </c>
      <c r="K56" s="27" t="str">
        <f>+VLOOKUP(H56,question!$A$2:$L$5081,9,FALSE)</f>
        <v>Unidad 1: Números</v>
      </c>
      <c r="L56" s="27" t="str">
        <f>+VLOOKUP(H56,question!$A$2:$L$5081,10,FALSE)</f>
        <v>Matemática</v>
      </c>
      <c r="M56" s="31" t="str">
        <f t="shared" si="0"/>
        <v>insert into question_answer (created_at,created_by,company_id,is_active,name,is_correct,question_id) values (getdate(),1,1,1,'8',0,17);</v>
      </c>
    </row>
    <row r="57" spans="1:13" x14ac:dyDescent="0.25">
      <c r="A57">
        <f t="shared" si="5"/>
        <v>56</v>
      </c>
      <c r="B57" s="27" t="s">
        <v>394</v>
      </c>
      <c r="C57" s="27">
        <v>1</v>
      </c>
      <c r="D57" s="27">
        <v>1</v>
      </c>
      <c r="E57" s="27">
        <v>1</v>
      </c>
      <c r="F57" s="28">
        <v>9</v>
      </c>
      <c r="G57" s="27">
        <v>0</v>
      </c>
      <c r="H57" s="27">
        <f>+H56</f>
        <v>17</v>
      </c>
      <c r="I57" s="36" t="str">
        <f>+VLOOKUP(H57,question!$A$2:$L$5081,6,FALSE)</f>
        <v>¿Cúal es el número cinco?</v>
      </c>
      <c r="J57" s="27" t="str">
        <f>+VLOOKUP(H57,question!$A$2:$L$5081,8,FALSE)</f>
        <v>Números 0 al 9</v>
      </c>
      <c r="K57" s="27" t="str">
        <f>+VLOOKUP(H57,question!$A$2:$L$5081,9,FALSE)</f>
        <v>Unidad 1: Números</v>
      </c>
      <c r="L57" s="27" t="str">
        <f>+VLOOKUP(H57,question!$A$2:$L$5081,10,FALSE)</f>
        <v>Matemática</v>
      </c>
      <c r="M57" s="31" t="str">
        <f t="shared" si="0"/>
        <v>insert into question_answer (created_at,created_by,company_id,is_active,name,is_correct,question_id) values (getdate(),1,1,1,'9',0,17);</v>
      </c>
    </row>
    <row r="58" spans="1:13" x14ac:dyDescent="0.25">
      <c r="A58">
        <f>+A57+1</f>
        <v>57</v>
      </c>
      <c r="B58" s="27" t="s">
        <v>394</v>
      </c>
      <c r="C58" s="27">
        <v>1</v>
      </c>
      <c r="D58" s="27">
        <v>1</v>
      </c>
      <c r="E58" s="27">
        <v>1</v>
      </c>
      <c r="F58" s="28">
        <v>1</v>
      </c>
      <c r="G58" s="27">
        <v>0</v>
      </c>
      <c r="H58" s="27">
        <f>+H54+1</f>
        <v>18</v>
      </c>
      <c r="I58" s="36" t="str">
        <f>+VLOOKUP(H58,question!$A$2:$L$5081,6,FALSE)</f>
        <v>¿Cúal es el número tres?</v>
      </c>
      <c r="J58" s="27" t="str">
        <f>+VLOOKUP(H58,question!$A$2:$L$5081,8,FALSE)</f>
        <v>Números 0 al 9</v>
      </c>
      <c r="K58" s="27" t="str">
        <f>+VLOOKUP(H58,question!$A$2:$L$5081,9,FALSE)</f>
        <v>Unidad 1: Números</v>
      </c>
      <c r="L58" s="27" t="str">
        <f>+VLOOKUP(H58,question!$A$2:$L$5081,10,FALSE)</f>
        <v>Matemática</v>
      </c>
      <c r="M58" s="31" t="str">
        <f t="shared" si="0"/>
        <v>insert into question_answer (created_at,created_by,company_id,is_active,name,is_correct,question_id) values (getdate(),1,1,1,'1',0,18);</v>
      </c>
    </row>
    <row r="59" spans="1:13" x14ac:dyDescent="0.25">
      <c r="A59">
        <f t="shared" si="5"/>
        <v>58</v>
      </c>
      <c r="B59" s="27" t="s">
        <v>394</v>
      </c>
      <c r="C59" s="27">
        <v>1</v>
      </c>
      <c r="D59" s="27">
        <v>1</v>
      </c>
      <c r="E59" s="27">
        <v>1</v>
      </c>
      <c r="F59" s="28">
        <v>2</v>
      </c>
      <c r="G59" s="27">
        <v>0</v>
      </c>
      <c r="H59" s="27">
        <f>+H58</f>
        <v>18</v>
      </c>
      <c r="I59" s="36" t="str">
        <f>+VLOOKUP(H59,question!$A$2:$L$5081,6,FALSE)</f>
        <v>¿Cúal es el número tres?</v>
      </c>
      <c r="J59" s="27" t="str">
        <f>+VLOOKUP(H59,question!$A$2:$L$5081,8,FALSE)</f>
        <v>Números 0 al 9</v>
      </c>
      <c r="K59" s="27" t="str">
        <f>+VLOOKUP(H59,question!$A$2:$L$5081,9,FALSE)</f>
        <v>Unidad 1: Números</v>
      </c>
      <c r="L59" s="27" t="str">
        <f>+VLOOKUP(H59,question!$A$2:$L$5081,10,FALSE)</f>
        <v>Matemática</v>
      </c>
      <c r="M59" s="31" t="str">
        <f t="shared" si="0"/>
        <v>insert into question_answer (created_at,created_by,company_id,is_active,name,is_correct,question_id) values (getdate(),1,1,1,'2',0,18);</v>
      </c>
    </row>
    <row r="60" spans="1:13" x14ac:dyDescent="0.25">
      <c r="A60">
        <f t="shared" si="5"/>
        <v>59</v>
      </c>
      <c r="B60" s="27" t="s">
        <v>394</v>
      </c>
      <c r="C60" s="27">
        <v>1</v>
      </c>
      <c r="D60" s="27">
        <v>1</v>
      </c>
      <c r="E60" s="27">
        <v>1</v>
      </c>
      <c r="F60" s="28">
        <v>3</v>
      </c>
      <c r="G60" s="27">
        <v>1</v>
      </c>
      <c r="H60" s="27">
        <f>+H59</f>
        <v>18</v>
      </c>
      <c r="I60" s="36" t="str">
        <f>+VLOOKUP(H60,question!$A$2:$L$5081,6,FALSE)</f>
        <v>¿Cúal es el número tres?</v>
      </c>
      <c r="J60" s="27" t="str">
        <f>+VLOOKUP(H60,question!$A$2:$L$5081,8,FALSE)</f>
        <v>Números 0 al 9</v>
      </c>
      <c r="K60" s="27" t="str">
        <f>+VLOOKUP(H60,question!$A$2:$L$5081,9,FALSE)</f>
        <v>Unidad 1: Números</v>
      </c>
      <c r="L60" s="27" t="str">
        <f>+VLOOKUP(H60,question!$A$2:$L$5081,10,FALSE)</f>
        <v>Matemática</v>
      </c>
      <c r="M60" s="31" t="str">
        <f t="shared" si="0"/>
        <v>insert into question_answer (created_at,created_by,company_id,is_active,name,is_correct,question_id) values (getdate(),1,1,1,'3',1,18);</v>
      </c>
    </row>
    <row r="61" spans="1:13" x14ac:dyDescent="0.25">
      <c r="A61">
        <f t="shared" si="5"/>
        <v>60</v>
      </c>
      <c r="B61" s="27" t="s">
        <v>394</v>
      </c>
      <c r="C61" s="27">
        <v>1</v>
      </c>
      <c r="D61" s="27">
        <v>1</v>
      </c>
      <c r="E61" s="27">
        <v>1</v>
      </c>
      <c r="F61" s="28">
        <v>0</v>
      </c>
      <c r="G61" s="27">
        <v>0</v>
      </c>
      <c r="H61" s="27">
        <f>+H60</f>
        <v>18</v>
      </c>
      <c r="I61" s="36" t="str">
        <f>+VLOOKUP(H61,question!$A$2:$L$5081,6,FALSE)</f>
        <v>¿Cúal es el número tres?</v>
      </c>
      <c r="J61" s="27" t="str">
        <f>+VLOOKUP(H61,question!$A$2:$L$5081,8,FALSE)</f>
        <v>Números 0 al 9</v>
      </c>
      <c r="K61" s="27" t="str">
        <f>+VLOOKUP(H61,question!$A$2:$L$5081,9,FALSE)</f>
        <v>Unidad 1: Números</v>
      </c>
      <c r="L61" s="27" t="str">
        <f>+VLOOKUP(H61,question!$A$2:$L$5081,10,FALSE)</f>
        <v>Matemática</v>
      </c>
      <c r="M61" s="31" t="str">
        <f t="shared" si="0"/>
        <v>insert into question_answer (created_at,created_by,company_id,is_active,name,is_correct,question_id) values (getdate(),1,1,1,'0',0,18);</v>
      </c>
    </row>
    <row r="62" spans="1:13" x14ac:dyDescent="0.25">
      <c r="A62">
        <f>+A61+1</f>
        <v>61</v>
      </c>
      <c r="B62" s="27" t="s">
        <v>394</v>
      </c>
      <c r="C62" s="27">
        <v>1</v>
      </c>
      <c r="D62" s="27">
        <v>1</v>
      </c>
      <c r="E62" s="27">
        <v>1</v>
      </c>
      <c r="F62" s="28">
        <v>6</v>
      </c>
      <c r="G62" s="27">
        <v>0</v>
      </c>
      <c r="H62" s="27">
        <f>+H58+1</f>
        <v>19</v>
      </c>
      <c r="I62" s="36" t="str">
        <f>+VLOOKUP(H62,question!$A$2:$L$5081,6,FALSE)</f>
        <v>¿Cúal es el número nueve?</v>
      </c>
      <c r="J62" s="27" t="str">
        <f>+VLOOKUP(H62,question!$A$2:$L$5081,8,FALSE)</f>
        <v>Números 0 al 9</v>
      </c>
      <c r="K62" s="27" t="str">
        <f>+VLOOKUP(H62,question!$A$2:$L$5081,9,FALSE)</f>
        <v>Unidad 1: Números</v>
      </c>
      <c r="L62" s="27" t="str">
        <f>+VLOOKUP(H62,question!$A$2:$L$5081,10,FALSE)</f>
        <v>Matemática</v>
      </c>
      <c r="M62" s="31" t="str">
        <f t="shared" si="0"/>
        <v>insert into question_answer (created_at,created_by,company_id,is_active,name,is_correct,question_id) values (getdate(),1,1,1,'6',0,19);</v>
      </c>
    </row>
    <row r="63" spans="1:13" x14ac:dyDescent="0.25">
      <c r="A63">
        <f t="shared" si="5"/>
        <v>62</v>
      </c>
      <c r="B63" s="27" t="s">
        <v>394</v>
      </c>
      <c r="C63" s="27">
        <v>1</v>
      </c>
      <c r="D63" s="27">
        <v>1</v>
      </c>
      <c r="E63" s="27">
        <v>1</v>
      </c>
      <c r="F63" s="28">
        <v>8</v>
      </c>
      <c r="G63" s="27">
        <v>0</v>
      </c>
      <c r="H63" s="27">
        <f>+H62</f>
        <v>19</v>
      </c>
      <c r="I63" s="36" t="str">
        <f>+VLOOKUP(H63,question!$A$2:$L$5081,6,FALSE)</f>
        <v>¿Cúal es el número nueve?</v>
      </c>
      <c r="J63" s="27" t="str">
        <f>+VLOOKUP(H63,question!$A$2:$L$5081,8,FALSE)</f>
        <v>Números 0 al 9</v>
      </c>
      <c r="K63" s="27" t="str">
        <f>+VLOOKUP(H63,question!$A$2:$L$5081,9,FALSE)</f>
        <v>Unidad 1: Números</v>
      </c>
      <c r="L63" s="27" t="str">
        <f>+VLOOKUP(H63,question!$A$2:$L$5081,10,FALSE)</f>
        <v>Matemática</v>
      </c>
      <c r="M63" s="31" t="str">
        <f t="shared" si="0"/>
        <v>insert into question_answer (created_at,created_by,company_id,is_active,name,is_correct,question_id) values (getdate(),1,1,1,'8',0,19);</v>
      </c>
    </row>
    <row r="64" spans="1:13" x14ac:dyDescent="0.25">
      <c r="A64">
        <f t="shared" si="5"/>
        <v>63</v>
      </c>
      <c r="B64" s="27" t="s">
        <v>394</v>
      </c>
      <c r="C64" s="27">
        <v>1</v>
      </c>
      <c r="D64" s="27">
        <v>1</v>
      </c>
      <c r="E64" s="27">
        <v>1</v>
      </c>
      <c r="F64" s="28">
        <v>2</v>
      </c>
      <c r="G64" s="27">
        <v>0</v>
      </c>
      <c r="H64" s="27">
        <f>+H63</f>
        <v>19</v>
      </c>
      <c r="I64" s="36" t="str">
        <f>+VLOOKUP(H64,question!$A$2:$L$5081,6,FALSE)</f>
        <v>¿Cúal es el número nueve?</v>
      </c>
      <c r="J64" s="27" t="str">
        <f>+VLOOKUP(H64,question!$A$2:$L$5081,8,FALSE)</f>
        <v>Números 0 al 9</v>
      </c>
      <c r="K64" s="27" t="str">
        <f>+VLOOKUP(H64,question!$A$2:$L$5081,9,FALSE)</f>
        <v>Unidad 1: Números</v>
      </c>
      <c r="L64" s="27" t="str">
        <f>+VLOOKUP(H64,question!$A$2:$L$5081,10,FALSE)</f>
        <v>Matemática</v>
      </c>
      <c r="M64" s="31" t="str">
        <f t="shared" si="0"/>
        <v>insert into question_answer (created_at,created_by,company_id,is_active,name,is_correct,question_id) values (getdate(),1,1,1,'2',0,19);</v>
      </c>
    </row>
    <row r="65" spans="1:13" x14ac:dyDescent="0.25">
      <c r="A65">
        <f t="shared" si="5"/>
        <v>64</v>
      </c>
      <c r="B65" s="27" t="s">
        <v>394</v>
      </c>
      <c r="C65" s="27">
        <v>1</v>
      </c>
      <c r="D65" s="27">
        <v>1</v>
      </c>
      <c r="E65" s="27">
        <v>1</v>
      </c>
      <c r="F65" s="28">
        <v>9</v>
      </c>
      <c r="G65" s="27">
        <v>1</v>
      </c>
      <c r="H65" s="27">
        <f>+H64</f>
        <v>19</v>
      </c>
      <c r="I65" s="36" t="str">
        <f>+VLOOKUP(H65,question!$A$2:$L$5081,6,FALSE)</f>
        <v>¿Cúal es el número nueve?</v>
      </c>
      <c r="J65" s="27" t="str">
        <f>+VLOOKUP(H65,question!$A$2:$L$5081,8,FALSE)</f>
        <v>Números 0 al 9</v>
      </c>
      <c r="K65" s="27" t="str">
        <f>+VLOOKUP(H65,question!$A$2:$L$5081,9,FALSE)</f>
        <v>Unidad 1: Números</v>
      </c>
      <c r="L65" s="27" t="str">
        <f>+VLOOKUP(H65,question!$A$2:$L$5081,10,FALSE)</f>
        <v>Matemática</v>
      </c>
      <c r="M65" s="31" t="str">
        <f t="shared" si="0"/>
        <v>insert into question_answer (created_at,created_by,company_id,is_active,name,is_correct,question_id) values (getdate(),1,1,1,'9',1,19);</v>
      </c>
    </row>
    <row r="66" spans="1:13" x14ac:dyDescent="0.25">
      <c r="A66">
        <f>+A65+1</f>
        <v>65</v>
      </c>
      <c r="B66" s="27" t="s">
        <v>394</v>
      </c>
      <c r="C66" s="27">
        <v>1</v>
      </c>
      <c r="D66" s="27">
        <v>1</v>
      </c>
      <c r="E66" s="27">
        <v>1</v>
      </c>
      <c r="F66" s="28">
        <v>1</v>
      </c>
      <c r="G66" s="27">
        <v>0</v>
      </c>
      <c r="H66" s="27">
        <f>+H62+1</f>
        <v>20</v>
      </c>
      <c r="I66" s="36" t="str">
        <f>+VLOOKUP(H66,question!$A$2:$L$5081,6,FALSE)</f>
        <v>¿Cúal es el número cero?</v>
      </c>
      <c r="J66" s="27" t="str">
        <f>+VLOOKUP(H66,question!$A$2:$L$5081,8,FALSE)</f>
        <v>Números 0 al 9</v>
      </c>
      <c r="K66" s="27" t="str">
        <f>+VLOOKUP(H66,question!$A$2:$L$5081,9,FALSE)</f>
        <v>Unidad 1: Números</v>
      </c>
      <c r="L66" s="27" t="str">
        <f>+VLOOKUP(H66,question!$A$2:$L$5081,10,FALSE)</f>
        <v>Matemática</v>
      </c>
      <c r="M66" s="31" t="str">
        <f t="shared" si="0"/>
        <v>insert into question_answer (created_at,created_by,company_id,is_active,name,is_correct,question_id) values (getdate(),1,1,1,'1',0,20);</v>
      </c>
    </row>
    <row r="67" spans="1:13" x14ac:dyDescent="0.25">
      <c r="A67">
        <f t="shared" si="5"/>
        <v>66</v>
      </c>
      <c r="B67" s="27" t="s">
        <v>394</v>
      </c>
      <c r="C67" s="27">
        <v>1</v>
      </c>
      <c r="D67" s="27">
        <v>1</v>
      </c>
      <c r="E67" s="27">
        <v>1</v>
      </c>
      <c r="F67" s="28">
        <v>2</v>
      </c>
      <c r="G67" s="27">
        <v>0</v>
      </c>
      <c r="H67" s="27">
        <f>+H66</f>
        <v>20</v>
      </c>
      <c r="I67" s="36" t="str">
        <f>+VLOOKUP(H67,question!$A$2:$L$5081,6,FALSE)</f>
        <v>¿Cúal es el número cero?</v>
      </c>
      <c r="J67" s="27" t="str">
        <f>+VLOOKUP(H67,question!$A$2:$L$5081,8,FALSE)</f>
        <v>Números 0 al 9</v>
      </c>
      <c r="K67" s="27" t="str">
        <f>+VLOOKUP(H67,question!$A$2:$L$5081,9,FALSE)</f>
        <v>Unidad 1: Números</v>
      </c>
      <c r="L67" s="27" t="str">
        <f>+VLOOKUP(H67,question!$A$2:$L$5081,10,FALSE)</f>
        <v>Matemática</v>
      </c>
      <c r="M67" s="31" t="str">
        <f t="shared" ref="M67:M130" si="6">CONCATENATE("insert into question_answer (",$B$1,",",$C$1,",",$D$1,",",$E$1,",",$F$1,",",$G$1,",",$H$1,") values (",B67,",",C67,",",D67,",",E67,",'",F67,"',",G67,",",H67,");")</f>
        <v>insert into question_answer (created_at,created_by,company_id,is_active,name,is_correct,question_id) values (getdate(),1,1,1,'2',0,20);</v>
      </c>
    </row>
    <row r="68" spans="1:13" x14ac:dyDescent="0.25">
      <c r="A68">
        <f t="shared" si="5"/>
        <v>67</v>
      </c>
      <c r="B68" s="27" t="s">
        <v>394</v>
      </c>
      <c r="C68" s="27">
        <v>1</v>
      </c>
      <c r="D68" s="27">
        <v>1</v>
      </c>
      <c r="E68" s="27">
        <v>1</v>
      </c>
      <c r="F68" s="28">
        <v>3</v>
      </c>
      <c r="G68" s="27">
        <v>0</v>
      </c>
      <c r="H68" s="27">
        <f>+H67</f>
        <v>20</v>
      </c>
      <c r="I68" s="36" t="str">
        <f>+VLOOKUP(H68,question!$A$2:$L$5081,6,FALSE)</f>
        <v>¿Cúal es el número cero?</v>
      </c>
      <c r="J68" s="27" t="str">
        <f>+VLOOKUP(H68,question!$A$2:$L$5081,8,FALSE)</f>
        <v>Números 0 al 9</v>
      </c>
      <c r="K68" s="27" t="str">
        <f>+VLOOKUP(H68,question!$A$2:$L$5081,9,FALSE)</f>
        <v>Unidad 1: Números</v>
      </c>
      <c r="L68" s="27" t="str">
        <f>+VLOOKUP(H68,question!$A$2:$L$5081,10,FALSE)</f>
        <v>Matemática</v>
      </c>
      <c r="M68" s="31" t="str">
        <f t="shared" si="6"/>
        <v>insert into question_answer (created_at,created_by,company_id,is_active,name,is_correct,question_id) values (getdate(),1,1,1,'3',0,20);</v>
      </c>
    </row>
    <row r="69" spans="1:13" x14ac:dyDescent="0.25">
      <c r="A69">
        <f t="shared" si="5"/>
        <v>68</v>
      </c>
      <c r="B69" s="27" t="s">
        <v>394</v>
      </c>
      <c r="C69" s="27">
        <v>1</v>
      </c>
      <c r="D69" s="27">
        <v>1</v>
      </c>
      <c r="E69" s="27">
        <v>1</v>
      </c>
      <c r="F69" s="28">
        <v>0</v>
      </c>
      <c r="G69" s="27">
        <v>1</v>
      </c>
      <c r="H69" s="27">
        <f>+H68</f>
        <v>20</v>
      </c>
      <c r="I69" s="36" t="str">
        <f>+VLOOKUP(H69,question!$A$2:$L$5081,6,FALSE)</f>
        <v>¿Cúal es el número cero?</v>
      </c>
      <c r="J69" s="27" t="str">
        <f>+VLOOKUP(H69,question!$A$2:$L$5081,8,FALSE)</f>
        <v>Números 0 al 9</v>
      </c>
      <c r="K69" s="27" t="str">
        <f>+VLOOKUP(H69,question!$A$2:$L$5081,9,FALSE)</f>
        <v>Unidad 1: Números</v>
      </c>
      <c r="L69" s="27" t="str">
        <f>+VLOOKUP(H69,question!$A$2:$L$5081,10,FALSE)</f>
        <v>Matemática</v>
      </c>
      <c r="M69" s="31" t="str">
        <f t="shared" si="6"/>
        <v>insert into question_answer (created_at,created_by,company_id,is_active,name,is_correct,question_id) values (getdate(),1,1,1,'0',1,20);</v>
      </c>
    </row>
    <row r="70" spans="1:13" x14ac:dyDescent="0.25">
      <c r="A70">
        <f>+A69+1</f>
        <v>69</v>
      </c>
      <c r="B70" s="27" t="s">
        <v>394</v>
      </c>
      <c r="C70" s="27">
        <v>1</v>
      </c>
      <c r="D70" s="27">
        <v>1</v>
      </c>
      <c r="E70" s="27">
        <v>1</v>
      </c>
      <c r="F70" s="28">
        <v>2</v>
      </c>
      <c r="G70" s="27">
        <v>1</v>
      </c>
      <c r="H70" s="27">
        <f>+H66+1</f>
        <v>21</v>
      </c>
      <c r="I70" s="36" t="str">
        <f>+VLOOKUP(H70,question!$A$2:$L$5081,6,FALSE)</f>
        <v>¿Cúal es el número dos?</v>
      </c>
      <c r="J70" s="27" t="str">
        <f>+VLOOKUP(H70,question!$A$2:$L$5081,8,FALSE)</f>
        <v>Números 0 al 9</v>
      </c>
      <c r="K70" s="27" t="str">
        <f>+VLOOKUP(H70,question!$A$2:$L$5081,9,FALSE)</f>
        <v>Unidad 1: Números</v>
      </c>
      <c r="L70" s="27" t="str">
        <f>+VLOOKUP(H70,question!$A$2:$L$5081,10,FALSE)</f>
        <v>Matemática</v>
      </c>
      <c r="M70" s="31" t="str">
        <f t="shared" si="6"/>
        <v>insert into question_answer (created_at,created_by,company_id,is_active,name,is_correct,question_id) values (getdate(),1,1,1,'2',1,21);</v>
      </c>
    </row>
    <row r="71" spans="1:13" x14ac:dyDescent="0.25">
      <c r="A71">
        <f t="shared" si="5"/>
        <v>70</v>
      </c>
      <c r="B71" s="27" t="s">
        <v>394</v>
      </c>
      <c r="C71" s="27">
        <v>1</v>
      </c>
      <c r="D71" s="27">
        <v>1</v>
      </c>
      <c r="E71" s="27">
        <v>1</v>
      </c>
      <c r="F71" s="28">
        <v>3</v>
      </c>
      <c r="G71" s="27">
        <v>0</v>
      </c>
      <c r="H71" s="27">
        <f>+H70</f>
        <v>21</v>
      </c>
      <c r="I71" s="36" t="str">
        <f>+VLOOKUP(H71,question!$A$2:$L$5081,6,FALSE)</f>
        <v>¿Cúal es el número dos?</v>
      </c>
      <c r="J71" s="27" t="str">
        <f>+VLOOKUP(H71,question!$A$2:$L$5081,8,FALSE)</f>
        <v>Números 0 al 9</v>
      </c>
      <c r="K71" s="27" t="str">
        <f>+VLOOKUP(H71,question!$A$2:$L$5081,9,FALSE)</f>
        <v>Unidad 1: Números</v>
      </c>
      <c r="L71" s="27" t="str">
        <f>+VLOOKUP(H71,question!$A$2:$L$5081,10,FALSE)</f>
        <v>Matemática</v>
      </c>
      <c r="M71" s="31" t="str">
        <f t="shared" si="6"/>
        <v>insert into question_answer (created_at,created_by,company_id,is_active,name,is_correct,question_id) values (getdate(),1,1,1,'3',0,21);</v>
      </c>
    </row>
    <row r="72" spans="1:13" x14ac:dyDescent="0.25">
      <c r="A72">
        <f t="shared" si="5"/>
        <v>71</v>
      </c>
      <c r="B72" s="27" t="s">
        <v>394</v>
      </c>
      <c r="C72" s="27">
        <v>1</v>
      </c>
      <c r="D72" s="27">
        <v>1</v>
      </c>
      <c r="E72" s="27">
        <v>1</v>
      </c>
      <c r="F72" s="28">
        <v>5</v>
      </c>
      <c r="G72" s="27">
        <v>0</v>
      </c>
      <c r="H72" s="27">
        <f>+H71</f>
        <v>21</v>
      </c>
      <c r="I72" s="36" t="str">
        <f>+VLOOKUP(H72,question!$A$2:$L$5081,6,FALSE)</f>
        <v>¿Cúal es el número dos?</v>
      </c>
      <c r="J72" s="27" t="str">
        <f>+VLOOKUP(H72,question!$A$2:$L$5081,8,FALSE)</f>
        <v>Números 0 al 9</v>
      </c>
      <c r="K72" s="27" t="str">
        <f>+VLOOKUP(H72,question!$A$2:$L$5081,9,FALSE)</f>
        <v>Unidad 1: Números</v>
      </c>
      <c r="L72" s="27" t="str">
        <f>+VLOOKUP(H72,question!$A$2:$L$5081,10,FALSE)</f>
        <v>Matemática</v>
      </c>
      <c r="M72" s="31" t="str">
        <f t="shared" si="6"/>
        <v>insert into question_answer (created_at,created_by,company_id,is_active,name,is_correct,question_id) values (getdate(),1,1,1,'5',0,21);</v>
      </c>
    </row>
    <row r="73" spans="1:13" x14ac:dyDescent="0.25">
      <c r="A73">
        <f t="shared" si="5"/>
        <v>72</v>
      </c>
      <c r="B73" s="27" t="s">
        <v>394</v>
      </c>
      <c r="C73" s="27">
        <v>1</v>
      </c>
      <c r="D73" s="27">
        <v>1</v>
      </c>
      <c r="E73" s="27">
        <v>1</v>
      </c>
      <c r="F73" s="28">
        <v>6</v>
      </c>
      <c r="G73" s="27">
        <v>0</v>
      </c>
      <c r="H73" s="27">
        <f>+H72</f>
        <v>21</v>
      </c>
      <c r="I73" s="36" t="str">
        <f>+VLOOKUP(H73,question!$A$2:$L$5081,6,FALSE)</f>
        <v>¿Cúal es el número dos?</v>
      </c>
      <c r="J73" s="27" t="str">
        <f>+VLOOKUP(H73,question!$A$2:$L$5081,8,FALSE)</f>
        <v>Números 0 al 9</v>
      </c>
      <c r="K73" s="27" t="str">
        <f>+VLOOKUP(H73,question!$A$2:$L$5081,9,FALSE)</f>
        <v>Unidad 1: Números</v>
      </c>
      <c r="L73" s="27" t="str">
        <f>+VLOOKUP(H73,question!$A$2:$L$5081,10,FALSE)</f>
        <v>Matemática</v>
      </c>
      <c r="M73" s="31" t="str">
        <f t="shared" si="6"/>
        <v>insert into question_answer (created_at,created_by,company_id,is_active,name,is_correct,question_id) values (getdate(),1,1,1,'6',0,21);</v>
      </c>
    </row>
    <row r="74" spans="1:13" x14ac:dyDescent="0.25">
      <c r="A74">
        <f>+A73+1</f>
        <v>73</v>
      </c>
      <c r="B74" s="27" t="s">
        <v>394</v>
      </c>
      <c r="C74" s="27">
        <v>1</v>
      </c>
      <c r="D74" s="27">
        <v>1</v>
      </c>
      <c r="E74" s="27">
        <v>1</v>
      </c>
      <c r="F74" s="28">
        <v>7</v>
      </c>
      <c r="G74" s="27">
        <v>0</v>
      </c>
      <c r="H74" s="27">
        <f>+H70+1</f>
        <v>22</v>
      </c>
      <c r="I74" s="36" t="str">
        <f>+VLOOKUP(H74,question!$A$2:$L$5081,6,FALSE)</f>
        <v>¿Cúal es el número ocho?</v>
      </c>
      <c r="J74" s="27" t="str">
        <f>+VLOOKUP(H74,question!$A$2:$L$5081,8,FALSE)</f>
        <v>Números 0 al 9</v>
      </c>
      <c r="K74" s="27" t="str">
        <f>+VLOOKUP(H74,question!$A$2:$L$5081,9,FALSE)</f>
        <v>Unidad 1: Números</v>
      </c>
      <c r="L74" s="27" t="str">
        <f>+VLOOKUP(H74,question!$A$2:$L$5081,10,FALSE)</f>
        <v>Matemática</v>
      </c>
      <c r="M74" s="31" t="str">
        <f t="shared" si="6"/>
        <v>insert into question_answer (created_at,created_by,company_id,is_active,name,is_correct,question_id) values (getdate(),1,1,1,'7',0,22);</v>
      </c>
    </row>
    <row r="75" spans="1:13" x14ac:dyDescent="0.25">
      <c r="A75">
        <f t="shared" si="5"/>
        <v>74</v>
      </c>
      <c r="B75" s="27" t="s">
        <v>394</v>
      </c>
      <c r="C75" s="27">
        <v>1</v>
      </c>
      <c r="D75" s="27">
        <v>1</v>
      </c>
      <c r="E75" s="27">
        <v>1</v>
      </c>
      <c r="F75" s="28">
        <v>8</v>
      </c>
      <c r="G75" s="27">
        <v>1</v>
      </c>
      <c r="H75" s="27">
        <f>+H74</f>
        <v>22</v>
      </c>
      <c r="I75" s="36" t="str">
        <f>+VLOOKUP(H75,question!$A$2:$L$5081,6,FALSE)</f>
        <v>¿Cúal es el número ocho?</v>
      </c>
      <c r="J75" s="27" t="str">
        <f>+VLOOKUP(H75,question!$A$2:$L$5081,8,FALSE)</f>
        <v>Números 0 al 9</v>
      </c>
      <c r="K75" s="27" t="str">
        <f>+VLOOKUP(H75,question!$A$2:$L$5081,9,FALSE)</f>
        <v>Unidad 1: Números</v>
      </c>
      <c r="L75" s="27" t="str">
        <f>+VLOOKUP(H75,question!$A$2:$L$5081,10,FALSE)</f>
        <v>Matemática</v>
      </c>
      <c r="M75" s="31" t="str">
        <f t="shared" si="6"/>
        <v>insert into question_answer (created_at,created_by,company_id,is_active,name,is_correct,question_id) values (getdate(),1,1,1,'8',1,22);</v>
      </c>
    </row>
    <row r="76" spans="1:13" x14ac:dyDescent="0.25">
      <c r="A76">
        <f t="shared" si="5"/>
        <v>75</v>
      </c>
      <c r="B76" s="27" t="s">
        <v>394</v>
      </c>
      <c r="C76" s="27">
        <v>1</v>
      </c>
      <c r="D76" s="27">
        <v>1</v>
      </c>
      <c r="E76" s="27">
        <v>1</v>
      </c>
      <c r="F76" s="28">
        <v>9</v>
      </c>
      <c r="G76" s="27">
        <v>0</v>
      </c>
      <c r="H76" s="27">
        <f>+H75</f>
        <v>22</v>
      </c>
      <c r="I76" s="36" t="str">
        <f>+VLOOKUP(H76,question!$A$2:$L$5081,6,FALSE)</f>
        <v>¿Cúal es el número ocho?</v>
      </c>
      <c r="J76" s="27" t="str">
        <f>+VLOOKUP(H76,question!$A$2:$L$5081,8,FALSE)</f>
        <v>Números 0 al 9</v>
      </c>
      <c r="K76" s="27" t="str">
        <f>+VLOOKUP(H76,question!$A$2:$L$5081,9,FALSE)</f>
        <v>Unidad 1: Números</v>
      </c>
      <c r="L76" s="27" t="str">
        <f>+VLOOKUP(H76,question!$A$2:$L$5081,10,FALSE)</f>
        <v>Matemática</v>
      </c>
      <c r="M76" s="31" t="str">
        <f t="shared" si="6"/>
        <v>insert into question_answer (created_at,created_by,company_id,is_active,name,is_correct,question_id) values (getdate(),1,1,1,'9',0,22);</v>
      </c>
    </row>
    <row r="77" spans="1:13" x14ac:dyDescent="0.25">
      <c r="A77">
        <f t="shared" si="5"/>
        <v>76</v>
      </c>
      <c r="B77" s="27" t="s">
        <v>394</v>
      </c>
      <c r="C77" s="27">
        <v>1</v>
      </c>
      <c r="D77" s="27">
        <v>1</v>
      </c>
      <c r="E77" s="27">
        <v>1</v>
      </c>
      <c r="F77" s="28">
        <v>6</v>
      </c>
      <c r="G77" s="27">
        <v>0</v>
      </c>
      <c r="H77" s="27">
        <f>+H76</f>
        <v>22</v>
      </c>
      <c r="I77" s="36" t="str">
        <f>+VLOOKUP(H77,question!$A$2:$L$5081,6,FALSE)</f>
        <v>¿Cúal es el número ocho?</v>
      </c>
      <c r="J77" s="27" t="str">
        <f>+VLOOKUP(H77,question!$A$2:$L$5081,8,FALSE)</f>
        <v>Números 0 al 9</v>
      </c>
      <c r="K77" s="27" t="str">
        <f>+VLOOKUP(H77,question!$A$2:$L$5081,9,FALSE)</f>
        <v>Unidad 1: Números</v>
      </c>
      <c r="L77" s="27" t="str">
        <f>+VLOOKUP(H77,question!$A$2:$L$5081,10,FALSE)</f>
        <v>Matemática</v>
      </c>
      <c r="M77" s="31" t="str">
        <f t="shared" si="6"/>
        <v>insert into question_answer (created_at,created_by,company_id,is_active,name,is_correct,question_id) values (getdate(),1,1,1,'6',0,22);</v>
      </c>
    </row>
    <row r="78" spans="1:13" x14ac:dyDescent="0.25">
      <c r="A78">
        <f>+A77+1</f>
        <v>77</v>
      </c>
      <c r="B78" s="27" t="s">
        <v>394</v>
      </c>
      <c r="C78" s="27">
        <v>1</v>
      </c>
      <c r="D78" s="27">
        <v>1</v>
      </c>
      <c r="E78" s="27">
        <v>1</v>
      </c>
      <c r="F78" s="28">
        <v>6</v>
      </c>
      <c r="G78" s="27">
        <v>0</v>
      </c>
      <c r="H78" s="27">
        <f>+H74+1</f>
        <v>23</v>
      </c>
      <c r="I78" s="36" t="str">
        <f>+VLOOKUP(H78,question!$A$2:$L$5081,6,FALSE)</f>
        <v>¿Cúal es el número cuatro?</v>
      </c>
      <c r="J78" s="27" t="str">
        <f>+VLOOKUP(H78,question!$A$2:$L$5081,8,FALSE)</f>
        <v>Números 0 al 9</v>
      </c>
      <c r="K78" s="27" t="str">
        <f>+VLOOKUP(H78,question!$A$2:$L$5081,9,FALSE)</f>
        <v>Unidad 1: Números</v>
      </c>
      <c r="L78" s="27" t="str">
        <f>+VLOOKUP(H78,question!$A$2:$L$5081,10,FALSE)</f>
        <v>Matemática</v>
      </c>
      <c r="M78" s="31" t="str">
        <f t="shared" si="6"/>
        <v>insert into question_answer (created_at,created_by,company_id,is_active,name,is_correct,question_id) values (getdate(),1,1,1,'6',0,23);</v>
      </c>
    </row>
    <row r="79" spans="1:13" x14ac:dyDescent="0.25">
      <c r="A79">
        <f t="shared" si="5"/>
        <v>78</v>
      </c>
      <c r="B79" s="27" t="s">
        <v>394</v>
      </c>
      <c r="C79" s="27">
        <v>1</v>
      </c>
      <c r="D79" s="27">
        <v>1</v>
      </c>
      <c r="E79" s="27">
        <v>1</v>
      </c>
      <c r="F79" s="28">
        <v>4</v>
      </c>
      <c r="G79" s="27">
        <v>1</v>
      </c>
      <c r="H79" s="27">
        <f>+H78</f>
        <v>23</v>
      </c>
      <c r="I79" s="36" t="str">
        <f>+VLOOKUP(H79,question!$A$2:$L$5081,6,FALSE)</f>
        <v>¿Cúal es el número cuatro?</v>
      </c>
      <c r="J79" s="27" t="str">
        <f>+VLOOKUP(H79,question!$A$2:$L$5081,8,FALSE)</f>
        <v>Números 0 al 9</v>
      </c>
      <c r="K79" s="27" t="str">
        <f>+VLOOKUP(H79,question!$A$2:$L$5081,9,FALSE)</f>
        <v>Unidad 1: Números</v>
      </c>
      <c r="L79" s="27" t="str">
        <f>+VLOOKUP(H79,question!$A$2:$L$5081,10,FALSE)</f>
        <v>Matemática</v>
      </c>
      <c r="M79" s="31" t="str">
        <f t="shared" si="6"/>
        <v>insert into question_answer (created_at,created_by,company_id,is_active,name,is_correct,question_id) values (getdate(),1,1,1,'4',1,23);</v>
      </c>
    </row>
    <row r="80" spans="1:13" x14ac:dyDescent="0.25">
      <c r="A80">
        <f t="shared" si="5"/>
        <v>79</v>
      </c>
      <c r="B80" s="27" t="s">
        <v>394</v>
      </c>
      <c r="C80" s="27">
        <v>1</v>
      </c>
      <c r="D80" s="27">
        <v>1</v>
      </c>
      <c r="E80" s="27">
        <v>1</v>
      </c>
      <c r="F80" s="28">
        <v>1</v>
      </c>
      <c r="G80" s="27">
        <v>0</v>
      </c>
      <c r="H80" s="27">
        <f>+H79</f>
        <v>23</v>
      </c>
      <c r="I80" s="36" t="str">
        <f>+VLOOKUP(H80,question!$A$2:$L$5081,6,FALSE)</f>
        <v>¿Cúal es el número cuatro?</v>
      </c>
      <c r="J80" s="27" t="str">
        <f>+VLOOKUP(H80,question!$A$2:$L$5081,8,FALSE)</f>
        <v>Números 0 al 9</v>
      </c>
      <c r="K80" s="27" t="str">
        <f>+VLOOKUP(H80,question!$A$2:$L$5081,9,FALSE)</f>
        <v>Unidad 1: Números</v>
      </c>
      <c r="L80" s="27" t="str">
        <f>+VLOOKUP(H80,question!$A$2:$L$5081,10,FALSE)</f>
        <v>Matemática</v>
      </c>
      <c r="M80" s="31" t="str">
        <f t="shared" si="6"/>
        <v>insert into question_answer (created_at,created_by,company_id,is_active,name,is_correct,question_id) values (getdate(),1,1,1,'1',0,23);</v>
      </c>
    </row>
    <row r="81" spans="1:13" x14ac:dyDescent="0.25">
      <c r="A81">
        <f t="shared" si="5"/>
        <v>80</v>
      </c>
      <c r="B81" s="27" t="s">
        <v>394</v>
      </c>
      <c r="C81" s="27">
        <v>1</v>
      </c>
      <c r="D81" s="27">
        <v>1</v>
      </c>
      <c r="E81" s="27">
        <v>1</v>
      </c>
      <c r="F81" s="28">
        <v>9</v>
      </c>
      <c r="G81" s="27">
        <v>0</v>
      </c>
      <c r="H81" s="27">
        <f>+H80</f>
        <v>23</v>
      </c>
      <c r="I81" s="36" t="str">
        <f>+VLOOKUP(H81,question!$A$2:$L$5081,6,FALSE)</f>
        <v>¿Cúal es el número cuatro?</v>
      </c>
      <c r="J81" s="27" t="str">
        <f>+VLOOKUP(H81,question!$A$2:$L$5081,8,FALSE)</f>
        <v>Números 0 al 9</v>
      </c>
      <c r="K81" s="27" t="str">
        <f>+VLOOKUP(H81,question!$A$2:$L$5081,9,FALSE)</f>
        <v>Unidad 1: Números</v>
      </c>
      <c r="L81" s="27" t="str">
        <f>+VLOOKUP(H81,question!$A$2:$L$5081,10,FALSE)</f>
        <v>Matemática</v>
      </c>
      <c r="M81" s="31" t="str">
        <f t="shared" si="6"/>
        <v>insert into question_answer (created_at,created_by,company_id,is_active,name,is_correct,question_id) values (getdate(),1,1,1,'9',0,23);</v>
      </c>
    </row>
    <row r="82" spans="1:13" x14ac:dyDescent="0.25">
      <c r="A82">
        <f>+A81+1</f>
        <v>81</v>
      </c>
      <c r="B82" s="27" t="s">
        <v>394</v>
      </c>
      <c r="C82" s="27">
        <v>1</v>
      </c>
      <c r="D82" s="27">
        <v>1</v>
      </c>
      <c r="E82" s="27">
        <v>1</v>
      </c>
      <c r="F82" s="28">
        <v>0</v>
      </c>
      <c r="G82" s="27">
        <v>0</v>
      </c>
      <c r="H82" s="27">
        <f>+H78+1</f>
        <v>24</v>
      </c>
      <c r="I82" s="36" t="str">
        <f>+VLOOKUP(H82,question!$A$2:$L$5081,6,FALSE)</f>
        <v>¿Cúal es el número uno?</v>
      </c>
      <c r="J82" s="27" t="str">
        <f>+VLOOKUP(H82,question!$A$2:$L$5081,8,FALSE)</f>
        <v>Números 0 al 9</v>
      </c>
      <c r="K82" s="27" t="str">
        <f>+VLOOKUP(H82,question!$A$2:$L$5081,9,FALSE)</f>
        <v>Unidad 1: Números</v>
      </c>
      <c r="L82" s="27" t="str">
        <f>+VLOOKUP(H82,question!$A$2:$L$5081,10,FALSE)</f>
        <v>Matemática</v>
      </c>
      <c r="M82" s="31" t="str">
        <f t="shared" si="6"/>
        <v>insert into question_answer (created_at,created_by,company_id,is_active,name,is_correct,question_id) values (getdate(),1,1,1,'0',0,24);</v>
      </c>
    </row>
    <row r="83" spans="1:13" x14ac:dyDescent="0.25">
      <c r="A83">
        <f t="shared" si="5"/>
        <v>82</v>
      </c>
      <c r="B83" s="27" t="s">
        <v>394</v>
      </c>
      <c r="C83" s="27">
        <v>1</v>
      </c>
      <c r="D83" s="27">
        <v>1</v>
      </c>
      <c r="E83" s="27">
        <v>1</v>
      </c>
      <c r="F83" s="28">
        <v>1</v>
      </c>
      <c r="G83" s="27">
        <v>1</v>
      </c>
      <c r="H83" s="27">
        <f>+H82</f>
        <v>24</v>
      </c>
      <c r="I83" s="36" t="str">
        <f>+VLOOKUP(H83,question!$A$2:$L$5081,6,FALSE)</f>
        <v>¿Cúal es el número uno?</v>
      </c>
      <c r="J83" s="27" t="str">
        <f>+VLOOKUP(H83,question!$A$2:$L$5081,8,FALSE)</f>
        <v>Números 0 al 9</v>
      </c>
      <c r="K83" s="27" t="str">
        <f>+VLOOKUP(H83,question!$A$2:$L$5081,9,FALSE)</f>
        <v>Unidad 1: Números</v>
      </c>
      <c r="L83" s="27" t="str">
        <f>+VLOOKUP(H83,question!$A$2:$L$5081,10,FALSE)</f>
        <v>Matemática</v>
      </c>
      <c r="M83" s="31" t="str">
        <f t="shared" si="6"/>
        <v>insert into question_answer (created_at,created_by,company_id,is_active,name,is_correct,question_id) values (getdate(),1,1,1,'1',1,24);</v>
      </c>
    </row>
    <row r="84" spans="1:13" x14ac:dyDescent="0.25">
      <c r="A84">
        <f t="shared" si="5"/>
        <v>83</v>
      </c>
      <c r="B84" s="27" t="s">
        <v>394</v>
      </c>
      <c r="C84" s="27">
        <v>1</v>
      </c>
      <c r="D84" s="27">
        <v>1</v>
      </c>
      <c r="E84" s="27">
        <v>1</v>
      </c>
      <c r="F84" s="28">
        <v>2</v>
      </c>
      <c r="G84" s="27">
        <v>0</v>
      </c>
      <c r="H84" s="27">
        <f>+H83</f>
        <v>24</v>
      </c>
      <c r="I84" s="36" t="str">
        <f>+VLOOKUP(H84,question!$A$2:$L$5081,6,FALSE)</f>
        <v>¿Cúal es el número uno?</v>
      </c>
      <c r="J84" s="27" t="str">
        <f>+VLOOKUP(H84,question!$A$2:$L$5081,8,FALSE)</f>
        <v>Números 0 al 9</v>
      </c>
      <c r="K84" s="27" t="str">
        <f>+VLOOKUP(H84,question!$A$2:$L$5081,9,FALSE)</f>
        <v>Unidad 1: Números</v>
      </c>
      <c r="L84" s="27" t="str">
        <f>+VLOOKUP(H84,question!$A$2:$L$5081,10,FALSE)</f>
        <v>Matemática</v>
      </c>
      <c r="M84" s="31" t="str">
        <f t="shared" si="6"/>
        <v>insert into question_answer (created_at,created_by,company_id,is_active,name,is_correct,question_id) values (getdate(),1,1,1,'2',0,24);</v>
      </c>
    </row>
    <row r="85" spans="1:13" x14ac:dyDescent="0.25">
      <c r="A85">
        <f t="shared" si="5"/>
        <v>84</v>
      </c>
      <c r="B85" s="27" t="s">
        <v>394</v>
      </c>
      <c r="C85" s="27">
        <v>1</v>
      </c>
      <c r="D85" s="27">
        <v>1</v>
      </c>
      <c r="E85" s="27">
        <v>1</v>
      </c>
      <c r="F85" s="28">
        <v>3</v>
      </c>
      <c r="G85" s="27">
        <v>0</v>
      </c>
      <c r="H85" s="27">
        <f>+H84</f>
        <v>24</v>
      </c>
      <c r="I85" s="36" t="str">
        <f>+VLOOKUP(H85,question!$A$2:$L$5081,6,FALSE)</f>
        <v>¿Cúal es el número uno?</v>
      </c>
      <c r="J85" s="27" t="str">
        <f>+VLOOKUP(H85,question!$A$2:$L$5081,8,FALSE)</f>
        <v>Números 0 al 9</v>
      </c>
      <c r="K85" s="27" t="str">
        <f>+VLOOKUP(H85,question!$A$2:$L$5081,9,FALSE)</f>
        <v>Unidad 1: Números</v>
      </c>
      <c r="L85" s="27" t="str">
        <f>+VLOOKUP(H85,question!$A$2:$L$5081,10,FALSE)</f>
        <v>Matemática</v>
      </c>
      <c r="M85" s="31" t="str">
        <f t="shared" si="6"/>
        <v>insert into question_answer (created_at,created_by,company_id,is_active,name,is_correct,question_id) values (getdate(),1,1,1,'3',0,24);</v>
      </c>
    </row>
    <row r="86" spans="1:13" x14ac:dyDescent="0.25">
      <c r="A86">
        <f>+A85+1</f>
        <v>85</v>
      </c>
      <c r="B86" s="27" t="s">
        <v>394</v>
      </c>
      <c r="C86" s="27">
        <v>1</v>
      </c>
      <c r="D86" s="27">
        <v>1</v>
      </c>
      <c r="E86" s="27">
        <v>1</v>
      </c>
      <c r="F86" s="28">
        <v>4</v>
      </c>
      <c r="G86" s="27">
        <v>0</v>
      </c>
      <c r="H86" s="27">
        <f>+H82+1</f>
        <v>25</v>
      </c>
      <c r="I86" s="36" t="str">
        <f>+VLOOKUP(H86,question!$A$2:$L$5081,6,FALSE)</f>
        <v>¿Cúal es el número seis?</v>
      </c>
      <c r="J86" s="27" t="str">
        <f>+VLOOKUP(H86,question!$A$2:$L$5081,8,FALSE)</f>
        <v>Números 0 al 9</v>
      </c>
      <c r="K86" s="27" t="str">
        <f>+VLOOKUP(H86,question!$A$2:$L$5081,9,FALSE)</f>
        <v>Unidad 1: Números</v>
      </c>
      <c r="L86" s="27" t="str">
        <f>+VLOOKUP(H86,question!$A$2:$L$5081,10,FALSE)</f>
        <v>Matemática</v>
      </c>
      <c r="M86" s="31" t="str">
        <f t="shared" si="6"/>
        <v>insert into question_answer (created_at,created_by,company_id,is_active,name,is_correct,question_id) values (getdate(),1,1,1,'4',0,25);</v>
      </c>
    </row>
    <row r="87" spans="1:13" x14ac:dyDescent="0.25">
      <c r="A87">
        <f t="shared" si="5"/>
        <v>86</v>
      </c>
      <c r="B87" s="27" t="s">
        <v>394</v>
      </c>
      <c r="C87" s="27">
        <v>1</v>
      </c>
      <c r="D87" s="27">
        <v>1</v>
      </c>
      <c r="E87" s="27">
        <v>1</v>
      </c>
      <c r="F87" s="28">
        <v>6</v>
      </c>
      <c r="G87" s="27">
        <v>1</v>
      </c>
      <c r="H87" s="27">
        <f>+H86</f>
        <v>25</v>
      </c>
      <c r="I87" s="36" t="str">
        <f>+VLOOKUP(H87,question!$A$2:$L$5081,6,FALSE)</f>
        <v>¿Cúal es el número seis?</v>
      </c>
      <c r="J87" s="27" t="str">
        <f>+VLOOKUP(H87,question!$A$2:$L$5081,8,FALSE)</f>
        <v>Números 0 al 9</v>
      </c>
      <c r="K87" s="27" t="str">
        <f>+VLOOKUP(H87,question!$A$2:$L$5081,9,FALSE)</f>
        <v>Unidad 1: Números</v>
      </c>
      <c r="L87" s="27" t="str">
        <f>+VLOOKUP(H87,question!$A$2:$L$5081,10,FALSE)</f>
        <v>Matemática</v>
      </c>
      <c r="M87" s="31" t="str">
        <f t="shared" si="6"/>
        <v>insert into question_answer (created_at,created_by,company_id,is_active,name,is_correct,question_id) values (getdate(),1,1,1,'6',1,25);</v>
      </c>
    </row>
    <row r="88" spans="1:13" x14ac:dyDescent="0.25">
      <c r="A88">
        <f t="shared" si="5"/>
        <v>87</v>
      </c>
      <c r="B88" s="27" t="s">
        <v>394</v>
      </c>
      <c r="C88" s="27">
        <v>1</v>
      </c>
      <c r="D88" s="27">
        <v>1</v>
      </c>
      <c r="E88" s="27">
        <v>1</v>
      </c>
      <c r="F88" s="28">
        <v>7</v>
      </c>
      <c r="G88" s="27">
        <v>0</v>
      </c>
      <c r="H88" s="27">
        <f>+H87</f>
        <v>25</v>
      </c>
      <c r="I88" s="36" t="str">
        <f>+VLOOKUP(H88,question!$A$2:$L$5081,6,FALSE)</f>
        <v>¿Cúal es el número seis?</v>
      </c>
      <c r="J88" s="27" t="str">
        <f>+VLOOKUP(H88,question!$A$2:$L$5081,8,FALSE)</f>
        <v>Números 0 al 9</v>
      </c>
      <c r="K88" s="27" t="str">
        <f>+VLOOKUP(H88,question!$A$2:$L$5081,9,FALSE)</f>
        <v>Unidad 1: Números</v>
      </c>
      <c r="L88" s="27" t="str">
        <f>+VLOOKUP(H88,question!$A$2:$L$5081,10,FALSE)</f>
        <v>Matemática</v>
      </c>
      <c r="M88" s="31" t="str">
        <f t="shared" si="6"/>
        <v>insert into question_answer (created_at,created_by,company_id,is_active,name,is_correct,question_id) values (getdate(),1,1,1,'7',0,25);</v>
      </c>
    </row>
    <row r="89" spans="1:13" x14ac:dyDescent="0.25">
      <c r="A89">
        <f t="shared" si="5"/>
        <v>88</v>
      </c>
      <c r="B89" s="27" t="s">
        <v>394</v>
      </c>
      <c r="C89" s="27">
        <v>1</v>
      </c>
      <c r="D89" s="27">
        <v>1</v>
      </c>
      <c r="E89" s="27">
        <v>1</v>
      </c>
      <c r="F89" s="28">
        <v>3</v>
      </c>
      <c r="G89" s="27">
        <v>0</v>
      </c>
      <c r="H89" s="27">
        <f>+H88</f>
        <v>25</v>
      </c>
      <c r="I89" s="36" t="str">
        <f>+VLOOKUP(H89,question!$A$2:$L$5081,6,FALSE)</f>
        <v>¿Cúal es el número seis?</v>
      </c>
      <c r="J89" s="27" t="str">
        <f>+VLOOKUP(H89,question!$A$2:$L$5081,8,FALSE)</f>
        <v>Números 0 al 9</v>
      </c>
      <c r="K89" s="27" t="str">
        <f>+VLOOKUP(H89,question!$A$2:$L$5081,9,FALSE)</f>
        <v>Unidad 1: Números</v>
      </c>
      <c r="L89" s="27" t="str">
        <f>+VLOOKUP(H89,question!$A$2:$L$5081,10,FALSE)</f>
        <v>Matemática</v>
      </c>
      <c r="M89" s="31" t="str">
        <f t="shared" si="6"/>
        <v>insert into question_answer (created_at,created_by,company_id,is_active,name,is_correct,question_id) values (getdate(),1,1,1,'3',0,25);</v>
      </c>
    </row>
    <row r="90" spans="1:13" x14ac:dyDescent="0.25">
      <c r="A90">
        <f t="shared" ref="A90:A129" si="7">+A89+1</f>
        <v>89</v>
      </c>
      <c r="B90" s="27" t="s">
        <v>394</v>
      </c>
      <c r="C90" s="27">
        <v>1</v>
      </c>
      <c r="D90" s="27">
        <v>1</v>
      </c>
      <c r="E90" s="27">
        <v>1</v>
      </c>
      <c r="F90" s="28">
        <v>11</v>
      </c>
      <c r="G90" s="27">
        <v>0</v>
      </c>
      <c r="H90" s="27">
        <f>+H86+1</f>
        <v>26</v>
      </c>
      <c r="I90" s="36" t="str">
        <f>+VLOOKUP(H90,question!$A$2:$L$5081,6,FALSE)</f>
        <v>¿Cúal es el número diez?</v>
      </c>
      <c r="J90" s="27" t="str">
        <f>+VLOOKUP(H90,question!$A$2:$L$5081,8,FALSE)</f>
        <v>Números 10 al 19</v>
      </c>
      <c r="K90" s="27" t="str">
        <f>+VLOOKUP(H90,question!$A$2:$L$5081,9,FALSE)</f>
        <v>Unidad 1: Números</v>
      </c>
      <c r="L90" s="27" t="str">
        <f>+VLOOKUP(H90,question!$A$2:$L$5081,10,FALSE)</f>
        <v>Matemática</v>
      </c>
      <c r="M90" s="31" t="str">
        <f t="shared" si="6"/>
        <v>insert into question_answer (created_at,created_by,company_id,is_active,name,is_correct,question_id) values (getdate(),1,1,1,'11',0,26);</v>
      </c>
    </row>
    <row r="91" spans="1:13" x14ac:dyDescent="0.25">
      <c r="A91">
        <f t="shared" si="7"/>
        <v>90</v>
      </c>
      <c r="B91" s="27" t="s">
        <v>394</v>
      </c>
      <c r="C91" s="27">
        <v>1</v>
      </c>
      <c r="D91" s="27">
        <v>1</v>
      </c>
      <c r="E91" s="27">
        <v>1</v>
      </c>
      <c r="F91" s="28">
        <v>12</v>
      </c>
      <c r="G91" s="27">
        <v>0</v>
      </c>
      <c r="H91" s="27">
        <f>+H90</f>
        <v>26</v>
      </c>
      <c r="I91" s="36" t="str">
        <f>+VLOOKUP(H91,question!$A$2:$L$5081,6,FALSE)</f>
        <v>¿Cúal es el número diez?</v>
      </c>
      <c r="J91" s="27" t="str">
        <f>+VLOOKUP(H91,question!$A$2:$L$5081,8,FALSE)</f>
        <v>Números 10 al 19</v>
      </c>
      <c r="K91" s="27" t="str">
        <f>+VLOOKUP(H91,question!$A$2:$L$5081,9,FALSE)</f>
        <v>Unidad 1: Números</v>
      </c>
      <c r="L91" s="27" t="str">
        <f>+VLOOKUP(H91,question!$A$2:$L$5081,10,FALSE)</f>
        <v>Matemática</v>
      </c>
      <c r="M91" s="31" t="str">
        <f t="shared" si="6"/>
        <v>insert into question_answer (created_at,created_by,company_id,is_active,name,is_correct,question_id) values (getdate(),1,1,1,'12',0,26);</v>
      </c>
    </row>
    <row r="92" spans="1:13" x14ac:dyDescent="0.25">
      <c r="A92">
        <f t="shared" si="7"/>
        <v>91</v>
      </c>
      <c r="B92" s="27" t="s">
        <v>394</v>
      </c>
      <c r="C92" s="27">
        <v>1</v>
      </c>
      <c r="D92" s="27">
        <v>1</v>
      </c>
      <c r="E92" s="27">
        <v>1</v>
      </c>
      <c r="F92" s="28">
        <v>13</v>
      </c>
      <c r="G92" s="27">
        <v>0</v>
      </c>
      <c r="H92" s="27">
        <f>+H91</f>
        <v>26</v>
      </c>
      <c r="I92" s="36" t="str">
        <f>+VLOOKUP(H92,question!$A$2:$L$5081,6,FALSE)</f>
        <v>¿Cúal es el número diez?</v>
      </c>
      <c r="J92" s="27" t="str">
        <f>+VLOOKUP(H92,question!$A$2:$L$5081,8,FALSE)</f>
        <v>Números 10 al 19</v>
      </c>
      <c r="K92" s="27" t="str">
        <f>+VLOOKUP(H92,question!$A$2:$L$5081,9,FALSE)</f>
        <v>Unidad 1: Números</v>
      </c>
      <c r="L92" s="27" t="str">
        <f>+VLOOKUP(H92,question!$A$2:$L$5081,10,FALSE)</f>
        <v>Matemática</v>
      </c>
      <c r="M92" s="31" t="str">
        <f t="shared" si="6"/>
        <v>insert into question_answer (created_at,created_by,company_id,is_active,name,is_correct,question_id) values (getdate(),1,1,1,'13',0,26);</v>
      </c>
    </row>
    <row r="93" spans="1:13" x14ac:dyDescent="0.25">
      <c r="A93">
        <f t="shared" si="7"/>
        <v>92</v>
      </c>
      <c r="B93" s="27" t="s">
        <v>394</v>
      </c>
      <c r="C93" s="27">
        <v>1</v>
      </c>
      <c r="D93" s="27">
        <v>1</v>
      </c>
      <c r="E93" s="27">
        <v>1</v>
      </c>
      <c r="F93" s="28">
        <v>10</v>
      </c>
      <c r="G93" s="27">
        <v>1</v>
      </c>
      <c r="H93" s="27">
        <f>+H92</f>
        <v>26</v>
      </c>
      <c r="I93" s="36" t="str">
        <f>+VLOOKUP(H93,question!$A$2:$L$5081,6,FALSE)</f>
        <v>¿Cúal es el número diez?</v>
      </c>
      <c r="J93" s="27" t="str">
        <f>+VLOOKUP(H93,question!$A$2:$L$5081,8,FALSE)</f>
        <v>Números 10 al 19</v>
      </c>
      <c r="K93" s="27" t="str">
        <f>+VLOOKUP(H93,question!$A$2:$L$5081,9,FALSE)</f>
        <v>Unidad 1: Números</v>
      </c>
      <c r="L93" s="27" t="str">
        <f>+VLOOKUP(H93,question!$A$2:$L$5081,10,FALSE)</f>
        <v>Matemática</v>
      </c>
      <c r="M93" s="31" t="str">
        <f t="shared" si="6"/>
        <v>insert into question_answer (created_at,created_by,company_id,is_active,name,is_correct,question_id) values (getdate(),1,1,1,'10',1,26);</v>
      </c>
    </row>
    <row r="94" spans="1:13" x14ac:dyDescent="0.25">
      <c r="A94">
        <f t="shared" si="7"/>
        <v>93</v>
      </c>
      <c r="B94" s="27" t="s">
        <v>394</v>
      </c>
      <c r="C94" s="27">
        <v>1</v>
      </c>
      <c r="D94" s="27">
        <v>1</v>
      </c>
      <c r="E94" s="27">
        <v>1</v>
      </c>
      <c r="F94" s="28">
        <v>19</v>
      </c>
      <c r="G94" s="27">
        <v>0</v>
      </c>
      <c r="H94" s="27">
        <f>+H90+1</f>
        <v>27</v>
      </c>
      <c r="I94" s="36" t="str">
        <f>+VLOOKUP(H94,question!$A$2:$L$5081,6,FALSE)</f>
        <v>¿Cúal es el número trece?</v>
      </c>
      <c r="J94" s="27" t="str">
        <f>+VLOOKUP(H94,question!$A$2:$L$5081,8,FALSE)</f>
        <v>Números 10 al 19</v>
      </c>
      <c r="K94" s="27" t="str">
        <f>+VLOOKUP(H94,question!$A$2:$L$5081,9,FALSE)</f>
        <v>Unidad 1: Números</v>
      </c>
      <c r="L94" s="27" t="str">
        <f>+VLOOKUP(H94,question!$A$2:$L$5081,10,FALSE)</f>
        <v>Matemática</v>
      </c>
      <c r="M94" s="31" t="str">
        <f t="shared" si="6"/>
        <v>insert into question_answer (created_at,created_by,company_id,is_active,name,is_correct,question_id) values (getdate(),1,1,1,'19',0,27);</v>
      </c>
    </row>
    <row r="95" spans="1:13" x14ac:dyDescent="0.25">
      <c r="A95">
        <f t="shared" si="7"/>
        <v>94</v>
      </c>
      <c r="B95" s="27" t="s">
        <v>394</v>
      </c>
      <c r="C95" s="27">
        <v>1</v>
      </c>
      <c r="D95" s="27">
        <v>1</v>
      </c>
      <c r="E95" s="27">
        <v>1</v>
      </c>
      <c r="F95" s="28">
        <v>18</v>
      </c>
      <c r="G95" s="27">
        <v>0</v>
      </c>
      <c r="H95" s="27">
        <f>+H94</f>
        <v>27</v>
      </c>
      <c r="I95" s="36" t="str">
        <f>+VLOOKUP(H95,question!$A$2:$L$5081,6,FALSE)</f>
        <v>¿Cúal es el número trece?</v>
      </c>
      <c r="J95" s="27" t="str">
        <f>+VLOOKUP(H95,question!$A$2:$L$5081,8,FALSE)</f>
        <v>Números 10 al 19</v>
      </c>
      <c r="K95" s="27" t="str">
        <f>+VLOOKUP(H95,question!$A$2:$L$5081,9,FALSE)</f>
        <v>Unidad 1: Números</v>
      </c>
      <c r="L95" s="27" t="str">
        <f>+VLOOKUP(H95,question!$A$2:$L$5081,10,FALSE)</f>
        <v>Matemática</v>
      </c>
      <c r="M95" s="31" t="str">
        <f t="shared" si="6"/>
        <v>insert into question_answer (created_at,created_by,company_id,is_active,name,is_correct,question_id) values (getdate(),1,1,1,'18',0,27);</v>
      </c>
    </row>
    <row r="96" spans="1:13" x14ac:dyDescent="0.25">
      <c r="A96">
        <f t="shared" si="7"/>
        <v>95</v>
      </c>
      <c r="B96" s="27" t="s">
        <v>394</v>
      </c>
      <c r="C96" s="27">
        <v>1</v>
      </c>
      <c r="D96" s="27">
        <v>1</v>
      </c>
      <c r="E96" s="27">
        <v>1</v>
      </c>
      <c r="F96" s="28">
        <v>13</v>
      </c>
      <c r="G96" s="27">
        <v>1</v>
      </c>
      <c r="H96" s="27">
        <f>+H95</f>
        <v>27</v>
      </c>
      <c r="I96" s="36" t="str">
        <f>+VLOOKUP(H96,question!$A$2:$L$5081,6,FALSE)</f>
        <v>¿Cúal es el número trece?</v>
      </c>
      <c r="J96" s="27" t="str">
        <f>+VLOOKUP(H96,question!$A$2:$L$5081,8,FALSE)</f>
        <v>Números 10 al 19</v>
      </c>
      <c r="K96" s="27" t="str">
        <f>+VLOOKUP(H96,question!$A$2:$L$5081,9,FALSE)</f>
        <v>Unidad 1: Números</v>
      </c>
      <c r="L96" s="27" t="str">
        <f>+VLOOKUP(H96,question!$A$2:$L$5081,10,FALSE)</f>
        <v>Matemática</v>
      </c>
      <c r="M96" s="31" t="str">
        <f t="shared" si="6"/>
        <v>insert into question_answer (created_at,created_by,company_id,is_active,name,is_correct,question_id) values (getdate(),1,1,1,'13',1,27);</v>
      </c>
    </row>
    <row r="97" spans="1:13" x14ac:dyDescent="0.25">
      <c r="A97">
        <f t="shared" si="7"/>
        <v>96</v>
      </c>
      <c r="B97" s="27" t="s">
        <v>394</v>
      </c>
      <c r="C97" s="27">
        <v>1</v>
      </c>
      <c r="D97" s="27">
        <v>1</v>
      </c>
      <c r="E97" s="27">
        <v>1</v>
      </c>
      <c r="F97" s="28">
        <v>17</v>
      </c>
      <c r="G97" s="27">
        <v>0</v>
      </c>
      <c r="H97" s="27">
        <f>+H96</f>
        <v>27</v>
      </c>
      <c r="I97" s="36" t="str">
        <f>+VLOOKUP(H97,question!$A$2:$L$5081,6,FALSE)</f>
        <v>¿Cúal es el número trece?</v>
      </c>
      <c r="J97" s="27" t="str">
        <f>+VLOOKUP(H97,question!$A$2:$L$5081,8,FALSE)</f>
        <v>Números 10 al 19</v>
      </c>
      <c r="K97" s="27" t="str">
        <f>+VLOOKUP(H97,question!$A$2:$L$5081,9,FALSE)</f>
        <v>Unidad 1: Números</v>
      </c>
      <c r="L97" s="27" t="str">
        <f>+VLOOKUP(H97,question!$A$2:$L$5081,10,FALSE)</f>
        <v>Matemática</v>
      </c>
      <c r="M97" s="31" t="str">
        <f t="shared" si="6"/>
        <v>insert into question_answer (created_at,created_by,company_id,is_active,name,is_correct,question_id) values (getdate(),1,1,1,'17',0,27);</v>
      </c>
    </row>
    <row r="98" spans="1:13" x14ac:dyDescent="0.25">
      <c r="A98">
        <f t="shared" si="7"/>
        <v>97</v>
      </c>
      <c r="B98" s="27" t="s">
        <v>394</v>
      </c>
      <c r="C98" s="27">
        <v>1</v>
      </c>
      <c r="D98" s="27">
        <v>1</v>
      </c>
      <c r="E98" s="27">
        <v>1</v>
      </c>
      <c r="F98" s="28">
        <v>18</v>
      </c>
      <c r="G98" s="27">
        <v>0</v>
      </c>
      <c r="H98" s="27">
        <f>+H94+1</f>
        <v>28</v>
      </c>
      <c r="I98" s="36" t="str">
        <f>+VLOOKUP(H98,question!$A$2:$L$5081,6,FALSE)</f>
        <v>¿Cúal es el número diecisiete?</v>
      </c>
      <c r="J98" s="27" t="str">
        <f>+VLOOKUP(H98,question!$A$2:$L$5081,8,FALSE)</f>
        <v>Números 10 al 19</v>
      </c>
      <c r="K98" s="27" t="str">
        <f>+VLOOKUP(H98,question!$A$2:$L$5081,9,FALSE)</f>
        <v>Unidad 1: Números</v>
      </c>
      <c r="L98" s="27" t="str">
        <f>+VLOOKUP(H98,question!$A$2:$L$5081,10,FALSE)</f>
        <v>Matemática</v>
      </c>
      <c r="M98" s="31" t="str">
        <f t="shared" si="6"/>
        <v>insert into question_answer (created_at,created_by,company_id,is_active,name,is_correct,question_id) values (getdate(),1,1,1,'18',0,28);</v>
      </c>
    </row>
    <row r="99" spans="1:13" x14ac:dyDescent="0.25">
      <c r="A99">
        <f t="shared" si="7"/>
        <v>98</v>
      </c>
      <c r="B99" s="27" t="s">
        <v>394</v>
      </c>
      <c r="C99" s="27">
        <v>1</v>
      </c>
      <c r="D99" s="27">
        <v>1</v>
      </c>
      <c r="E99" s="27">
        <v>1</v>
      </c>
      <c r="F99" s="28">
        <v>17</v>
      </c>
      <c r="G99" s="27">
        <v>1</v>
      </c>
      <c r="H99" s="27">
        <f>+H98</f>
        <v>28</v>
      </c>
      <c r="I99" s="36" t="str">
        <f>+VLOOKUP(H99,question!$A$2:$L$5081,6,FALSE)</f>
        <v>¿Cúal es el número diecisiete?</v>
      </c>
      <c r="J99" s="27" t="str">
        <f>+VLOOKUP(H99,question!$A$2:$L$5081,8,FALSE)</f>
        <v>Números 10 al 19</v>
      </c>
      <c r="K99" s="27" t="str">
        <f>+VLOOKUP(H99,question!$A$2:$L$5081,9,FALSE)</f>
        <v>Unidad 1: Números</v>
      </c>
      <c r="L99" s="27" t="str">
        <f>+VLOOKUP(H99,question!$A$2:$L$5081,10,FALSE)</f>
        <v>Matemática</v>
      </c>
      <c r="M99" s="31" t="str">
        <f t="shared" si="6"/>
        <v>insert into question_answer (created_at,created_by,company_id,is_active,name,is_correct,question_id) values (getdate(),1,1,1,'17',1,28);</v>
      </c>
    </row>
    <row r="100" spans="1:13" x14ac:dyDescent="0.25">
      <c r="A100">
        <f t="shared" si="7"/>
        <v>99</v>
      </c>
      <c r="B100" s="27" t="s">
        <v>394</v>
      </c>
      <c r="C100" s="27">
        <v>1</v>
      </c>
      <c r="D100" s="27">
        <v>1</v>
      </c>
      <c r="E100" s="27">
        <v>1</v>
      </c>
      <c r="F100" s="28">
        <v>16</v>
      </c>
      <c r="G100" s="27">
        <v>0</v>
      </c>
      <c r="H100" s="27">
        <f>+H99</f>
        <v>28</v>
      </c>
      <c r="I100" s="36" t="str">
        <f>+VLOOKUP(H100,question!$A$2:$L$5081,6,FALSE)</f>
        <v>¿Cúal es el número diecisiete?</v>
      </c>
      <c r="J100" s="27" t="str">
        <f>+VLOOKUP(H100,question!$A$2:$L$5081,8,FALSE)</f>
        <v>Números 10 al 19</v>
      </c>
      <c r="K100" s="27" t="str">
        <f>+VLOOKUP(H100,question!$A$2:$L$5081,9,FALSE)</f>
        <v>Unidad 1: Números</v>
      </c>
      <c r="L100" s="27" t="str">
        <f>+VLOOKUP(H100,question!$A$2:$L$5081,10,FALSE)</f>
        <v>Matemática</v>
      </c>
      <c r="M100" s="31" t="str">
        <f t="shared" si="6"/>
        <v>insert into question_answer (created_at,created_by,company_id,is_active,name,is_correct,question_id) values (getdate(),1,1,1,'16',0,28);</v>
      </c>
    </row>
    <row r="101" spans="1:13" x14ac:dyDescent="0.25">
      <c r="A101">
        <f t="shared" si="7"/>
        <v>100</v>
      </c>
      <c r="B101" s="27" t="s">
        <v>394</v>
      </c>
      <c r="C101" s="27">
        <v>1</v>
      </c>
      <c r="D101" s="27">
        <v>1</v>
      </c>
      <c r="E101" s="27">
        <v>1</v>
      </c>
      <c r="F101" s="28">
        <v>11</v>
      </c>
      <c r="G101" s="27">
        <v>0</v>
      </c>
      <c r="H101" s="27">
        <f>+H100</f>
        <v>28</v>
      </c>
      <c r="I101" s="36" t="str">
        <f>+VLOOKUP(H101,question!$A$2:$L$5081,6,FALSE)</f>
        <v>¿Cúal es el número diecisiete?</v>
      </c>
      <c r="J101" s="27" t="str">
        <f>+VLOOKUP(H101,question!$A$2:$L$5081,8,FALSE)</f>
        <v>Números 10 al 19</v>
      </c>
      <c r="K101" s="27" t="str">
        <f>+VLOOKUP(H101,question!$A$2:$L$5081,9,FALSE)</f>
        <v>Unidad 1: Números</v>
      </c>
      <c r="L101" s="27" t="str">
        <f>+VLOOKUP(H101,question!$A$2:$L$5081,10,FALSE)</f>
        <v>Matemática</v>
      </c>
      <c r="M101" s="31" t="str">
        <f t="shared" si="6"/>
        <v>insert into question_answer (created_at,created_by,company_id,is_active,name,is_correct,question_id) values (getdate(),1,1,1,'11',0,28);</v>
      </c>
    </row>
    <row r="102" spans="1:13" x14ac:dyDescent="0.25">
      <c r="A102">
        <f t="shared" si="7"/>
        <v>101</v>
      </c>
      <c r="B102" s="27" t="s">
        <v>394</v>
      </c>
      <c r="C102" s="27">
        <v>1</v>
      </c>
      <c r="D102" s="27">
        <v>1</v>
      </c>
      <c r="E102" s="27">
        <v>1</v>
      </c>
      <c r="F102" s="28">
        <v>14</v>
      </c>
      <c r="G102" s="27">
        <v>1</v>
      </c>
      <c r="H102" s="27">
        <f>+H98+1</f>
        <v>29</v>
      </c>
      <c r="I102" s="36" t="str">
        <f>+VLOOKUP(H102,question!$A$2:$L$5081,6,FALSE)</f>
        <v>¿Cúal es el número catorce?</v>
      </c>
      <c r="J102" s="27" t="str">
        <f>+VLOOKUP(H102,question!$A$2:$L$5081,8,FALSE)</f>
        <v>Números 10 al 19</v>
      </c>
      <c r="K102" s="27" t="str">
        <f>+VLOOKUP(H102,question!$A$2:$L$5081,9,FALSE)</f>
        <v>Unidad 1: Números</v>
      </c>
      <c r="L102" s="27" t="str">
        <f>+VLOOKUP(H102,question!$A$2:$L$5081,10,FALSE)</f>
        <v>Matemática</v>
      </c>
      <c r="M102" s="31" t="str">
        <f t="shared" si="6"/>
        <v>insert into question_answer (created_at,created_by,company_id,is_active,name,is_correct,question_id) values (getdate(),1,1,1,'14',1,29);</v>
      </c>
    </row>
    <row r="103" spans="1:13" x14ac:dyDescent="0.25">
      <c r="A103">
        <f t="shared" si="7"/>
        <v>102</v>
      </c>
      <c r="B103" s="27" t="s">
        <v>394</v>
      </c>
      <c r="C103" s="27">
        <v>1</v>
      </c>
      <c r="D103" s="27">
        <v>1</v>
      </c>
      <c r="E103" s="27">
        <v>1</v>
      </c>
      <c r="F103" s="28">
        <v>15</v>
      </c>
      <c r="G103" s="27">
        <v>0</v>
      </c>
      <c r="H103" s="27">
        <f>+H102</f>
        <v>29</v>
      </c>
      <c r="I103" s="36" t="str">
        <f>+VLOOKUP(H103,question!$A$2:$L$5081,6,FALSE)</f>
        <v>¿Cúal es el número catorce?</v>
      </c>
      <c r="J103" s="27" t="str">
        <f>+VLOOKUP(H103,question!$A$2:$L$5081,8,FALSE)</f>
        <v>Números 10 al 19</v>
      </c>
      <c r="K103" s="27" t="str">
        <f>+VLOOKUP(H103,question!$A$2:$L$5081,9,FALSE)</f>
        <v>Unidad 1: Números</v>
      </c>
      <c r="L103" s="27" t="str">
        <f>+VLOOKUP(H103,question!$A$2:$L$5081,10,FALSE)</f>
        <v>Matemática</v>
      </c>
      <c r="M103" s="31" t="str">
        <f t="shared" si="6"/>
        <v>insert into question_answer (created_at,created_by,company_id,is_active,name,is_correct,question_id) values (getdate(),1,1,1,'15',0,29);</v>
      </c>
    </row>
    <row r="104" spans="1:13" x14ac:dyDescent="0.25">
      <c r="A104">
        <f t="shared" si="7"/>
        <v>103</v>
      </c>
      <c r="B104" s="27" t="s">
        <v>394</v>
      </c>
      <c r="C104" s="27">
        <v>1</v>
      </c>
      <c r="D104" s="27">
        <v>1</v>
      </c>
      <c r="E104" s="27">
        <v>1</v>
      </c>
      <c r="F104" s="28">
        <v>18</v>
      </c>
      <c r="G104" s="27">
        <v>0</v>
      </c>
      <c r="H104" s="27">
        <f>+H103</f>
        <v>29</v>
      </c>
      <c r="I104" s="36" t="str">
        <f>+VLOOKUP(H104,question!$A$2:$L$5081,6,FALSE)</f>
        <v>¿Cúal es el número catorce?</v>
      </c>
      <c r="J104" s="27" t="str">
        <f>+VLOOKUP(H104,question!$A$2:$L$5081,8,FALSE)</f>
        <v>Números 10 al 19</v>
      </c>
      <c r="K104" s="27" t="str">
        <f>+VLOOKUP(H104,question!$A$2:$L$5081,9,FALSE)</f>
        <v>Unidad 1: Números</v>
      </c>
      <c r="L104" s="27" t="str">
        <f>+VLOOKUP(H104,question!$A$2:$L$5081,10,FALSE)</f>
        <v>Matemática</v>
      </c>
      <c r="M104" s="31" t="str">
        <f t="shared" si="6"/>
        <v>insert into question_answer (created_at,created_by,company_id,is_active,name,is_correct,question_id) values (getdate(),1,1,1,'18',0,29);</v>
      </c>
    </row>
    <row r="105" spans="1:13" x14ac:dyDescent="0.25">
      <c r="A105">
        <f t="shared" si="7"/>
        <v>104</v>
      </c>
      <c r="B105" s="27" t="s">
        <v>394</v>
      </c>
      <c r="C105" s="27">
        <v>1</v>
      </c>
      <c r="D105" s="27">
        <v>1</v>
      </c>
      <c r="E105" s="27">
        <v>1</v>
      </c>
      <c r="F105" s="28">
        <v>19</v>
      </c>
      <c r="G105" s="27">
        <v>0</v>
      </c>
      <c r="H105" s="27">
        <f>+H104</f>
        <v>29</v>
      </c>
      <c r="I105" s="36" t="str">
        <f>+VLOOKUP(H105,question!$A$2:$L$5081,6,FALSE)</f>
        <v>¿Cúal es el número catorce?</v>
      </c>
      <c r="J105" s="27" t="str">
        <f>+VLOOKUP(H105,question!$A$2:$L$5081,8,FALSE)</f>
        <v>Números 10 al 19</v>
      </c>
      <c r="K105" s="27" t="str">
        <f>+VLOOKUP(H105,question!$A$2:$L$5081,9,FALSE)</f>
        <v>Unidad 1: Números</v>
      </c>
      <c r="L105" s="27" t="str">
        <f>+VLOOKUP(H105,question!$A$2:$L$5081,10,FALSE)</f>
        <v>Matemática</v>
      </c>
      <c r="M105" s="31" t="str">
        <f t="shared" si="6"/>
        <v>insert into question_answer (created_at,created_by,company_id,is_active,name,is_correct,question_id) values (getdate(),1,1,1,'19',0,29);</v>
      </c>
    </row>
    <row r="106" spans="1:13" x14ac:dyDescent="0.25">
      <c r="A106">
        <f t="shared" si="7"/>
        <v>105</v>
      </c>
      <c r="B106" s="27" t="s">
        <v>394</v>
      </c>
      <c r="C106" s="27">
        <v>1</v>
      </c>
      <c r="D106" s="27">
        <v>1</v>
      </c>
      <c r="E106" s="27">
        <v>1</v>
      </c>
      <c r="F106" s="28">
        <v>17</v>
      </c>
      <c r="G106" s="27">
        <v>0</v>
      </c>
      <c r="H106" s="27">
        <f>+H102+1</f>
        <v>30</v>
      </c>
      <c r="I106" s="36" t="str">
        <f>+VLOOKUP(H106,question!$A$2:$L$5081,6,FALSE)</f>
        <v>¿Cúal es el número dieciséis?</v>
      </c>
      <c r="J106" s="27" t="str">
        <f>+VLOOKUP(H106,question!$A$2:$L$5081,8,FALSE)</f>
        <v>Números 10 al 19</v>
      </c>
      <c r="K106" s="27" t="str">
        <f>+VLOOKUP(H106,question!$A$2:$L$5081,9,FALSE)</f>
        <v>Unidad 1: Números</v>
      </c>
      <c r="L106" s="27" t="str">
        <f>+VLOOKUP(H106,question!$A$2:$L$5081,10,FALSE)</f>
        <v>Matemática</v>
      </c>
      <c r="M106" s="31" t="str">
        <f t="shared" si="6"/>
        <v>insert into question_answer (created_at,created_by,company_id,is_active,name,is_correct,question_id) values (getdate(),1,1,1,'17',0,30);</v>
      </c>
    </row>
    <row r="107" spans="1:13" x14ac:dyDescent="0.25">
      <c r="A107">
        <f t="shared" si="7"/>
        <v>106</v>
      </c>
      <c r="B107" s="27" t="s">
        <v>394</v>
      </c>
      <c r="C107" s="27">
        <v>1</v>
      </c>
      <c r="D107" s="27">
        <v>1</v>
      </c>
      <c r="E107" s="27">
        <v>1</v>
      </c>
      <c r="F107" s="28">
        <v>18</v>
      </c>
      <c r="G107" s="27">
        <v>0</v>
      </c>
      <c r="H107" s="27">
        <f>+H106</f>
        <v>30</v>
      </c>
      <c r="I107" s="36" t="str">
        <f>+VLOOKUP(H107,question!$A$2:$L$5081,6,FALSE)</f>
        <v>¿Cúal es el número dieciséis?</v>
      </c>
      <c r="J107" s="27" t="str">
        <f>+VLOOKUP(H107,question!$A$2:$L$5081,8,FALSE)</f>
        <v>Números 10 al 19</v>
      </c>
      <c r="K107" s="27" t="str">
        <f>+VLOOKUP(H107,question!$A$2:$L$5081,9,FALSE)</f>
        <v>Unidad 1: Números</v>
      </c>
      <c r="L107" s="27" t="str">
        <f>+VLOOKUP(H107,question!$A$2:$L$5081,10,FALSE)</f>
        <v>Matemática</v>
      </c>
      <c r="M107" s="31" t="str">
        <f t="shared" si="6"/>
        <v>insert into question_answer (created_at,created_by,company_id,is_active,name,is_correct,question_id) values (getdate(),1,1,1,'18',0,30);</v>
      </c>
    </row>
    <row r="108" spans="1:13" x14ac:dyDescent="0.25">
      <c r="A108">
        <f t="shared" si="7"/>
        <v>107</v>
      </c>
      <c r="B108" s="27" t="s">
        <v>394</v>
      </c>
      <c r="C108" s="27">
        <v>1</v>
      </c>
      <c r="D108" s="27">
        <v>1</v>
      </c>
      <c r="E108" s="27">
        <v>1</v>
      </c>
      <c r="F108" s="28">
        <v>15</v>
      </c>
      <c r="G108" s="27">
        <v>0</v>
      </c>
      <c r="H108" s="27">
        <f>+H107</f>
        <v>30</v>
      </c>
      <c r="I108" s="36" t="str">
        <f>+VLOOKUP(H108,question!$A$2:$L$5081,6,FALSE)</f>
        <v>¿Cúal es el número dieciséis?</v>
      </c>
      <c r="J108" s="27" t="str">
        <f>+VLOOKUP(H108,question!$A$2:$L$5081,8,FALSE)</f>
        <v>Números 10 al 19</v>
      </c>
      <c r="K108" s="27" t="str">
        <f>+VLOOKUP(H108,question!$A$2:$L$5081,9,FALSE)</f>
        <v>Unidad 1: Números</v>
      </c>
      <c r="L108" s="27" t="str">
        <f>+VLOOKUP(H108,question!$A$2:$L$5081,10,FALSE)</f>
        <v>Matemática</v>
      </c>
      <c r="M108" s="31" t="str">
        <f t="shared" si="6"/>
        <v>insert into question_answer (created_at,created_by,company_id,is_active,name,is_correct,question_id) values (getdate(),1,1,1,'15',0,30);</v>
      </c>
    </row>
    <row r="109" spans="1:13" x14ac:dyDescent="0.25">
      <c r="A109">
        <f t="shared" si="7"/>
        <v>108</v>
      </c>
      <c r="B109" s="27" t="s">
        <v>394</v>
      </c>
      <c r="C109" s="27">
        <v>1</v>
      </c>
      <c r="D109" s="27">
        <v>1</v>
      </c>
      <c r="E109" s="27">
        <v>1</v>
      </c>
      <c r="F109" s="28">
        <v>16</v>
      </c>
      <c r="G109" s="27">
        <v>1</v>
      </c>
      <c r="H109" s="27">
        <f>+H108</f>
        <v>30</v>
      </c>
      <c r="I109" s="36" t="str">
        <f>+VLOOKUP(H109,question!$A$2:$L$5081,6,FALSE)</f>
        <v>¿Cúal es el número dieciséis?</v>
      </c>
      <c r="J109" s="27" t="str">
        <f>+VLOOKUP(H109,question!$A$2:$L$5081,8,FALSE)</f>
        <v>Números 10 al 19</v>
      </c>
      <c r="K109" s="27" t="str">
        <f>+VLOOKUP(H109,question!$A$2:$L$5081,9,FALSE)</f>
        <v>Unidad 1: Números</v>
      </c>
      <c r="L109" s="27" t="str">
        <f>+VLOOKUP(H109,question!$A$2:$L$5081,10,FALSE)</f>
        <v>Matemática</v>
      </c>
      <c r="M109" s="31" t="str">
        <f t="shared" si="6"/>
        <v>insert into question_answer (created_at,created_by,company_id,is_active,name,is_correct,question_id) values (getdate(),1,1,1,'16',1,30);</v>
      </c>
    </row>
    <row r="110" spans="1:13" x14ac:dyDescent="0.25">
      <c r="A110">
        <f t="shared" si="7"/>
        <v>109</v>
      </c>
      <c r="B110" s="27" t="s">
        <v>394</v>
      </c>
      <c r="C110" s="27">
        <v>1</v>
      </c>
      <c r="D110" s="27">
        <v>1</v>
      </c>
      <c r="E110" s="27">
        <v>1</v>
      </c>
      <c r="F110" s="28">
        <v>10</v>
      </c>
      <c r="G110" s="27">
        <v>0</v>
      </c>
      <c r="H110" s="27">
        <f>+H106+1</f>
        <v>31</v>
      </c>
      <c r="I110" s="36" t="str">
        <f>+VLOOKUP(H110,question!$A$2:$L$5081,6,FALSE)</f>
        <v>¿Cúal es el número quince?</v>
      </c>
      <c r="J110" s="27" t="str">
        <f>+VLOOKUP(H110,question!$A$2:$L$5081,8,FALSE)</f>
        <v>Números 10 al 19</v>
      </c>
      <c r="K110" s="27" t="str">
        <f>+VLOOKUP(H110,question!$A$2:$L$5081,9,FALSE)</f>
        <v>Unidad 1: Números</v>
      </c>
      <c r="L110" s="27" t="str">
        <f>+VLOOKUP(H110,question!$A$2:$L$5081,10,FALSE)</f>
        <v>Matemática</v>
      </c>
      <c r="M110" s="31" t="str">
        <f t="shared" si="6"/>
        <v>insert into question_answer (created_at,created_by,company_id,is_active,name,is_correct,question_id) values (getdate(),1,1,1,'10',0,31);</v>
      </c>
    </row>
    <row r="111" spans="1:13" x14ac:dyDescent="0.25">
      <c r="A111">
        <f t="shared" si="7"/>
        <v>110</v>
      </c>
      <c r="B111" s="27" t="s">
        <v>394</v>
      </c>
      <c r="C111" s="27">
        <v>1</v>
      </c>
      <c r="D111" s="27">
        <v>1</v>
      </c>
      <c r="E111" s="27">
        <v>1</v>
      </c>
      <c r="F111" s="28">
        <v>11</v>
      </c>
      <c r="G111" s="27">
        <v>0</v>
      </c>
      <c r="H111" s="27">
        <f>+H110</f>
        <v>31</v>
      </c>
      <c r="I111" s="36" t="str">
        <f>+VLOOKUP(H111,question!$A$2:$L$5081,6,FALSE)</f>
        <v>¿Cúal es el número quince?</v>
      </c>
      <c r="J111" s="27" t="str">
        <f>+VLOOKUP(H111,question!$A$2:$L$5081,8,FALSE)</f>
        <v>Números 10 al 19</v>
      </c>
      <c r="K111" s="27" t="str">
        <f>+VLOOKUP(H111,question!$A$2:$L$5081,9,FALSE)</f>
        <v>Unidad 1: Números</v>
      </c>
      <c r="L111" s="27" t="str">
        <f>+VLOOKUP(H111,question!$A$2:$L$5081,10,FALSE)</f>
        <v>Matemática</v>
      </c>
      <c r="M111" s="31" t="str">
        <f t="shared" si="6"/>
        <v>insert into question_answer (created_at,created_by,company_id,is_active,name,is_correct,question_id) values (getdate(),1,1,1,'11',0,31);</v>
      </c>
    </row>
    <row r="112" spans="1:13" x14ac:dyDescent="0.25">
      <c r="A112">
        <f t="shared" si="7"/>
        <v>111</v>
      </c>
      <c r="B112" s="27" t="s">
        <v>394</v>
      </c>
      <c r="C112" s="27">
        <v>1</v>
      </c>
      <c r="D112" s="27">
        <v>1</v>
      </c>
      <c r="E112" s="27">
        <v>1</v>
      </c>
      <c r="F112" s="28">
        <v>15</v>
      </c>
      <c r="G112" s="27">
        <v>1</v>
      </c>
      <c r="H112" s="27">
        <f>+H111</f>
        <v>31</v>
      </c>
      <c r="I112" s="36" t="str">
        <f>+VLOOKUP(H112,question!$A$2:$L$5081,6,FALSE)</f>
        <v>¿Cúal es el número quince?</v>
      </c>
      <c r="J112" s="27" t="str">
        <f>+VLOOKUP(H112,question!$A$2:$L$5081,8,FALSE)</f>
        <v>Números 10 al 19</v>
      </c>
      <c r="K112" s="27" t="str">
        <f>+VLOOKUP(H112,question!$A$2:$L$5081,9,FALSE)</f>
        <v>Unidad 1: Números</v>
      </c>
      <c r="L112" s="27" t="str">
        <f>+VLOOKUP(H112,question!$A$2:$L$5081,10,FALSE)</f>
        <v>Matemática</v>
      </c>
      <c r="M112" s="31" t="str">
        <f t="shared" si="6"/>
        <v>insert into question_answer (created_at,created_by,company_id,is_active,name,is_correct,question_id) values (getdate(),1,1,1,'15',1,31);</v>
      </c>
    </row>
    <row r="113" spans="1:13" x14ac:dyDescent="0.25">
      <c r="A113">
        <f t="shared" si="7"/>
        <v>112</v>
      </c>
      <c r="B113" s="27" t="s">
        <v>394</v>
      </c>
      <c r="C113" s="27">
        <v>1</v>
      </c>
      <c r="D113" s="27">
        <v>1</v>
      </c>
      <c r="E113" s="27">
        <v>1</v>
      </c>
      <c r="F113" s="28">
        <v>17</v>
      </c>
      <c r="G113" s="27">
        <v>0</v>
      </c>
      <c r="H113" s="27">
        <f>+H112</f>
        <v>31</v>
      </c>
      <c r="I113" s="36" t="str">
        <f>+VLOOKUP(H113,question!$A$2:$L$5081,6,FALSE)</f>
        <v>¿Cúal es el número quince?</v>
      </c>
      <c r="J113" s="27" t="str">
        <f>+VLOOKUP(H113,question!$A$2:$L$5081,8,FALSE)</f>
        <v>Números 10 al 19</v>
      </c>
      <c r="K113" s="27" t="str">
        <f>+VLOOKUP(H113,question!$A$2:$L$5081,9,FALSE)</f>
        <v>Unidad 1: Números</v>
      </c>
      <c r="L113" s="27" t="str">
        <f>+VLOOKUP(H113,question!$A$2:$L$5081,10,FALSE)</f>
        <v>Matemática</v>
      </c>
      <c r="M113" s="31" t="str">
        <f t="shared" si="6"/>
        <v>insert into question_answer (created_at,created_by,company_id,is_active,name,is_correct,question_id) values (getdate(),1,1,1,'17',0,31);</v>
      </c>
    </row>
    <row r="114" spans="1:13" x14ac:dyDescent="0.25">
      <c r="A114">
        <f t="shared" si="7"/>
        <v>113</v>
      </c>
      <c r="B114" s="27" t="s">
        <v>394</v>
      </c>
      <c r="C114" s="27">
        <v>1</v>
      </c>
      <c r="D114" s="27">
        <v>1</v>
      </c>
      <c r="E114" s="27">
        <v>1</v>
      </c>
      <c r="F114" s="28">
        <v>19</v>
      </c>
      <c r="G114" s="27">
        <v>1</v>
      </c>
      <c r="H114" s="27">
        <f>+H110+1</f>
        <v>32</v>
      </c>
      <c r="I114" s="36" t="str">
        <f>+VLOOKUP(H114,question!$A$2:$L$5081,6,FALSE)</f>
        <v>¿Cúal es el número diecinueve?</v>
      </c>
      <c r="J114" s="27" t="str">
        <f>+VLOOKUP(H114,question!$A$2:$L$5081,8,FALSE)</f>
        <v>Números 10 al 19</v>
      </c>
      <c r="K114" s="27" t="str">
        <f>+VLOOKUP(H114,question!$A$2:$L$5081,9,FALSE)</f>
        <v>Unidad 1: Números</v>
      </c>
      <c r="L114" s="27" t="str">
        <f>+VLOOKUP(H114,question!$A$2:$L$5081,10,FALSE)</f>
        <v>Matemática</v>
      </c>
      <c r="M114" s="31" t="str">
        <f t="shared" si="6"/>
        <v>insert into question_answer (created_at,created_by,company_id,is_active,name,is_correct,question_id) values (getdate(),1,1,1,'19',1,32);</v>
      </c>
    </row>
    <row r="115" spans="1:13" x14ac:dyDescent="0.25">
      <c r="A115">
        <f t="shared" si="7"/>
        <v>114</v>
      </c>
      <c r="B115" s="27" t="s">
        <v>394</v>
      </c>
      <c r="C115" s="27">
        <v>1</v>
      </c>
      <c r="D115" s="27">
        <v>1</v>
      </c>
      <c r="E115" s="27">
        <v>1</v>
      </c>
      <c r="F115" s="28">
        <v>18</v>
      </c>
      <c r="G115" s="27">
        <v>0</v>
      </c>
      <c r="H115" s="27">
        <f>+H114</f>
        <v>32</v>
      </c>
      <c r="I115" s="36" t="str">
        <f>+VLOOKUP(H115,question!$A$2:$L$5081,6,FALSE)</f>
        <v>¿Cúal es el número diecinueve?</v>
      </c>
      <c r="J115" s="27" t="str">
        <f>+VLOOKUP(H115,question!$A$2:$L$5081,8,FALSE)</f>
        <v>Números 10 al 19</v>
      </c>
      <c r="K115" s="27" t="str">
        <f>+VLOOKUP(H115,question!$A$2:$L$5081,9,FALSE)</f>
        <v>Unidad 1: Números</v>
      </c>
      <c r="L115" s="27" t="str">
        <f>+VLOOKUP(H115,question!$A$2:$L$5081,10,FALSE)</f>
        <v>Matemática</v>
      </c>
      <c r="M115" s="31" t="str">
        <f t="shared" si="6"/>
        <v>insert into question_answer (created_at,created_by,company_id,is_active,name,is_correct,question_id) values (getdate(),1,1,1,'18',0,32);</v>
      </c>
    </row>
    <row r="116" spans="1:13" x14ac:dyDescent="0.25">
      <c r="A116">
        <f t="shared" si="7"/>
        <v>115</v>
      </c>
      <c r="B116" s="27" t="s">
        <v>394</v>
      </c>
      <c r="C116" s="27">
        <v>1</v>
      </c>
      <c r="D116" s="27">
        <v>1</v>
      </c>
      <c r="E116" s="27">
        <v>1</v>
      </c>
      <c r="F116" s="28">
        <v>17</v>
      </c>
      <c r="G116" s="27">
        <v>0</v>
      </c>
      <c r="H116" s="27">
        <f>+H115</f>
        <v>32</v>
      </c>
      <c r="I116" s="36" t="str">
        <f>+VLOOKUP(H116,question!$A$2:$L$5081,6,FALSE)</f>
        <v>¿Cúal es el número diecinueve?</v>
      </c>
      <c r="J116" s="27" t="str">
        <f>+VLOOKUP(H116,question!$A$2:$L$5081,8,FALSE)</f>
        <v>Números 10 al 19</v>
      </c>
      <c r="K116" s="27" t="str">
        <f>+VLOOKUP(H116,question!$A$2:$L$5081,9,FALSE)</f>
        <v>Unidad 1: Números</v>
      </c>
      <c r="L116" s="27" t="str">
        <f>+VLOOKUP(H116,question!$A$2:$L$5081,10,FALSE)</f>
        <v>Matemática</v>
      </c>
      <c r="M116" s="31" t="str">
        <f t="shared" si="6"/>
        <v>insert into question_answer (created_at,created_by,company_id,is_active,name,is_correct,question_id) values (getdate(),1,1,1,'17',0,32);</v>
      </c>
    </row>
    <row r="117" spans="1:13" x14ac:dyDescent="0.25">
      <c r="A117">
        <f t="shared" si="7"/>
        <v>116</v>
      </c>
      <c r="B117" s="27" t="s">
        <v>394</v>
      </c>
      <c r="C117" s="27">
        <v>1</v>
      </c>
      <c r="D117" s="27">
        <v>1</v>
      </c>
      <c r="E117" s="27">
        <v>1</v>
      </c>
      <c r="F117" s="28">
        <v>16</v>
      </c>
      <c r="G117" s="27">
        <v>0</v>
      </c>
      <c r="H117" s="27">
        <f>+H116</f>
        <v>32</v>
      </c>
      <c r="I117" s="36" t="str">
        <f>+VLOOKUP(H117,question!$A$2:$L$5081,6,FALSE)</f>
        <v>¿Cúal es el número diecinueve?</v>
      </c>
      <c r="J117" s="27" t="str">
        <f>+VLOOKUP(H117,question!$A$2:$L$5081,8,FALSE)</f>
        <v>Números 10 al 19</v>
      </c>
      <c r="K117" s="27" t="str">
        <f>+VLOOKUP(H117,question!$A$2:$L$5081,9,FALSE)</f>
        <v>Unidad 1: Números</v>
      </c>
      <c r="L117" s="27" t="str">
        <f>+VLOOKUP(H117,question!$A$2:$L$5081,10,FALSE)</f>
        <v>Matemática</v>
      </c>
      <c r="M117" s="31" t="str">
        <f t="shared" si="6"/>
        <v>insert into question_answer (created_at,created_by,company_id,is_active,name,is_correct,question_id) values (getdate(),1,1,1,'16',0,32);</v>
      </c>
    </row>
    <row r="118" spans="1:13" x14ac:dyDescent="0.25">
      <c r="A118">
        <f t="shared" si="7"/>
        <v>117</v>
      </c>
      <c r="B118" s="27" t="s">
        <v>394</v>
      </c>
      <c r="C118" s="27">
        <v>1</v>
      </c>
      <c r="D118" s="27">
        <v>1</v>
      </c>
      <c r="E118" s="27">
        <v>1</v>
      </c>
      <c r="F118" s="28">
        <v>10</v>
      </c>
      <c r="G118" s="27">
        <v>0</v>
      </c>
      <c r="H118" s="27">
        <f>+H114+1</f>
        <v>33</v>
      </c>
      <c r="I118" s="36" t="str">
        <f>+VLOOKUP(H118,question!$A$2:$L$5081,6,FALSE)</f>
        <v>¿Cúal es el número once?</v>
      </c>
      <c r="J118" s="27" t="str">
        <f>+VLOOKUP(H118,question!$A$2:$L$5081,8,FALSE)</f>
        <v>Números 10 al 19</v>
      </c>
      <c r="K118" s="27" t="str">
        <f>+VLOOKUP(H118,question!$A$2:$L$5081,9,FALSE)</f>
        <v>Unidad 1: Números</v>
      </c>
      <c r="L118" s="27" t="str">
        <f>+VLOOKUP(H118,question!$A$2:$L$5081,10,FALSE)</f>
        <v>Matemática</v>
      </c>
      <c r="M118" s="31" t="str">
        <f t="shared" si="6"/>
        <v>insert into question_answer (created_at,created_by,company_id,is_active,name,is_correct,question_id) values (getdate(),1,1,1,'10',0,33);</v>
      </c>
    </row>
    <row r="119" spans="1:13" x14ac:dyDescent="0.25">
      <c r="A119">
        <f t="shared" si="7"/>
        <v>118</v>
      </c>
      <c r="B119" s="27" t="s">
        <v>394</v>
      </c>
      <c r="C119" s="27">
        <v>1</v>
      </c>
      <c r="D119" s="27">
        <v>1</v>
      </c>
      <c r="E119" s="27">
        <v>1</v>
      </c>
      <c r="F119" s="28">
        <v>11</v>
      </c>
      <c r="G119" s="27">
        <v>1</v>
      </c>
      <c r="H119" s="27">
        <f>+H118</f>
        <v>33</v>
      </c>
      <c r="I119" s="36" t="str">
        <f>+VLOOKUP(H119,question!$A$2:$L$5081,6,FALSE)</f>
        <v>¿Cúal es el número once?</v>
      </c>
      <c r="J119" s="27" t="str">
        <f>+VLOOKUP(H119,question!$A$2:$L$5081,8,FALSE)</f>
        <v>Números 10 al 19</v>
      </c>
      <c r="K119" s="27" t="str">
        <f>+VLOOKUP(H119,question!$A$2:$L$5081,9,FALSE)</f>
        <v>Unidad 1: Números</v>
      </c>
      <c r="L119" s="27" t="str">
        <f>+VLOOKUP(H119,question!$A$2:$L$5081,10,FALSE)</f>
        <v>Matemática</v>
      </c>
      <c r="M119" s="31" t="str">
        <f t="shared" si="6"/>
        <v>insert into question_answer (created_at,created_by,company_id,is_active,name,is_correct,question_id) values (getdate(),1,1,1,'11',1,33);</v>
      </c>
    </row>
    <row r="120" spans="1:13" x14ac:dyDescent="0.25">
      <c r="A120">
        <f t="shared" si="7"/>
        <v>119</v>
      </c>
      <c r="B120" s="27" t="s">
        <v>394</v>
      </c>
      <c r="C120" s="27">
        <v>1</v>
      </c>
      <c r="D120" s="27">
        <v>1</v>
      </c>
      <c r="E120" s="27">
        <v>1</v>
      </c>
      <c r="F120" s="28">
        <v>12</v>
      </c>
      <c r="G120" s="27">
        <v>0</v>
      </c>
      <c r="H120" s="27">
        <f>+H119</f>
        <v>33</v>
      </c>
      <c r="I120" s="36" t="str">
        <f>+VLOOKUP(H120,question!$A$2:$L$5081,6,FALSE)</f>
        <v>¿Cúal es el número once?</v>
      </c>
      <c r="J120" s="27" t="str">
        <f>+VLOOKUP(H120,question!$A$2:$L$5081,8,FALSE)</f>
        <v>Números 10 al 19</v>
      </c>
      <c r="K120" s="27" t="str">
        <f>+VLOOKUP(H120,question!$A$2:$L$5081,9,FALSE)</f>
        <v>Unidad 1: Números</v>
      </c>
      <c r="L120" s="27" t="str">
        <f>+VLOOKUP(H120,question!$A$2:$L$5081,10,FALSE)</f>
        <v>Matemática</v>
      </c>
      <c r="M120" s="31" t="str">
        <f t="shared" si="6"/>
        <v>insert into question_answer (created_at,created_by,company_id,is_active,name,is_correct,question_id) values (getdate(),1,1,1,'12',0,33);</v>
      </c>
    </row>
    <row r="121" spans="1:13" x14ac:dyDescent="0.25">
      <c r="A121">
        <f t="shared" si="7"/>
        <v>120</v>
      </c>
      <c r="B121" s="27" t="s">
        <v>394</v>
      </c>
      <c r="C121" s="27">
        <v>1</v>
      </c>
      <c r="D121" s="27">
        <v>1</v>
      </c>
      <c r="E121" s="27">
        <v>1</v>
      </c>
      <c r="F121" s="28">
        <v>13</v>
      </c>
      <c r="G121" s="27">
        <v>0</v>
      </c>
      <c r="H121" s="27">
        <f>+H120</f>
        <v>33</v>
      </c>
      <c r="I121" s="36" t="str">
        <f>+VLOOKUP(H121,question!$A$2:$L$5081,6,FALSE)</f>
        <v>¿Cúal es el número once?</v>
      </c>
      <c r="J121" s="27" t="str">
        <f>+VLOOKUP(H121,question!$A$2:$L$5081,8,FALSE)</f>
        <v>Números 10 al 19</v>
      </c>
      <c r="K121" s="27" t="str">
        <f>+VLOOKUP(H121,question!$A$2:$L$5081,9,FALSE)</f>
        <v>Unidad 1: Números</v>
      </c>
      <c r="L121" s="27" t="str">
        <f>+VLOOKUP(H121,question!$A$2:$L$5081,10,FALSE)</f>
        <v>Matemática</v>
      </c>
      <c r="M121" s="31" t="str">
        <f t="shared" si="6"/>
        <v>insert into question_answer (created_at,created_by,company_id,is_active,name,is_correct,question_id) values (getdate(),1,1,1,'13',0,33);</v>
      </c>
    </row>
    <row r="122" spans="1:13" x14ac:dyDescent="0.25">
      <c r="A122">
        <f t="shared" si="7"/>
        <v>121</v>
      </c>
      <c r="B122" s="27" t="s">
        <v>394</v>
      </c>
      <c r="C122" s="27">
        <v>1</v>
      </c>
      <c r="D122" s="27">
        <v>1</v>
      </c>
      <c r="E122" s="27">
        <v>1</v>
      </c>
      <c r="F122" s="28">
        <v>16</v>
      </c>
      <c r="G122" s="27">
        <v>0</v>
      </c>
      <c r="H122" s="27">
        <f>+H118+1</f>
        <v>34</v>
      </c>
      <c r="I122" s="36" t="str">
        <f>+VLOOKUP(H122,question!$A$2:$L$5081,6,FALSE)</f>
        <v>¿Cúal es el número dieciocho?</v>
      </c>
      <c r="J122" s="27" t="str">
        <f>+VLOOKUP(H122,question!$A$2:$L$5081,8,FALSE)</f>
        <v>Números 10 al 19</v>
      </c>
      <c r="K122" s="27" t="str">
        <f>+VLOOKUP(H122,question!$A$2:$L$5081,9,FALSE)</f>
        <v>Unidad 1: Números</v>
      </c>
      <c r="L122" s="27" t="str">
        <f>+VLOOKUP(H122,question!$A$2:$L$5081,10,FALSE)</f>
        <v>Matemática</v>
      </c>
      <c r="M122" s="31" t="str">
        <f t="shared" si="6"/>
        <v>insert into question_answer (created_at,created_by,company_id,is_active,name,is_correct,question_id) values (getdate(),1,1,1,'16',0,34);</v>
      </c>
    </row>
    <row r="123" spans="1:13" x14ac:dyDescent="0.25">
      <c r="A123">
        <f t="shared" si="7"/>
        <v>122</v>
      </c>
      <c r="B123" s="27" t="s">
        <v>394</v>
      </c>
      <c r="C123" s="27">
        <v>1</v>
      </c>
      <c r="D123" s="27">
        <v>1</v>
      </c>
      <c r="E123" s="27">
        <v>1</v>
      </c>
      <c r="F123" s="28">
        <v>17</v>
      </c>
      <c r="G123" s="27">
        <v>0</v>
      </c>
      <c r="H123" s="27">
        <f>+H122</f>
        <v>34</v>
      </c>
      <c r="I123" s="36" t="str">
        <f>+VLOOKUP(H123,question!$A$2:$L$5081,6,FALSE)</f>
        <v>¿Cúal es el número dieciocho?</v>
      </c>
      <c r="J123" s="27" t="str">
        <f>+VLOOKUP(H123,question!$A$2:$L$5081,8,FALSE)</f>
        <v>Números 10 al 19</v>
      </c>
      <c r="K123" s="27" t="str">
        <f>+VLOOKUP(H123,question!$A$2:$L$5081,9,FALSE)</f>
        <v>Unidad 1: Números</v>
      </c>
      <c r="L123" s="27" t="str">
        <f>+VLOOKUP(H123,question!$A$2:$L$5081,10,FALSE)</f>
        <v>Matemática</v>
      </c>
      <c r="M123" s="31" t="str">
        <f t="shared" si="6"/>
        <v>insert into question_answer (created_at,created_by,company_id,is_active,name,is_correct,question_id) values (getdate(),1,1,1,'17',0,34);</v>
      </c>
    </row>
    <row r="124" spans="1:13" x14ac:dyDescent="0.25">
      <c r="A124">
        <f t="shared" si="7"/>
        <v>123</v>
      </c>
      <c r="B124" s="27" t="s">
        <v>394</v>
      </c>
      <c r="C124" s="27">
        <v>1</v>
      </c>
      <c r="D124" s="27">
        <v>1</v>
      </c>
      <c r="E124" s="27">
        <v>1</v>
      </c>
      <c r="F124" s="28">
        <v>18</v>
      </c>
      <c r="G124" s="27">
        <v>1</v>
      </c>
      <c r="H124" s="27">
        <f>+H123</f>
        <v>34</v>
      </c>
      <c r="I124" s="36" t="str">
        <f>+VLOOKUP(H124,question!$A$2:$L$5081,6,FALSE)</f>
        <v>¿Cúal es el número dieciocho?</v>
      </c>
      <c r="J124" s="27" t="str">
        <f>+VLOOKUP(H124,question!$A$2:$L$5081,8,FALSE)</f>
        <v>Números 10 al 19</v>
      </c>
      <c r="K124" s="27" t="str">
        <f>+VLOOKUP(H124,question!$A$2:$L$5081,9,FALSE)</f>
        <v>Unidad 1: Números</v>
      </c>
      <c r="L124" s="27" t="str">
        <f>+VLOOKUP(H124,question!$A$2:$L$5081,10,FALSE)</f>
        <v>Matemática</v>
      </c>
      <c r="M124" s="31" t="str">
        <f t="shared" si="6"/>
        <v>insert into question_answer (created_at,created_by,company_id,is_active,name,is_correct,question_id) values (getdate(),1,1,1,'18',1,34);</v>
      </c>
    </row>
    <row r="125" spans="1:13" x14ac:dyDescent="0.25">
      <c r="A125">
        <f t="shared" si="7"/>
        <v>124</v>
      </c>
      <c r="B125" s="27" t="s">
        <v>394</v>
      </c>
      <c r="C125" s="27">
        <v>1</v>
      </c>
      <c r="D125" s="27">
        <v>1</v>
      </c>
      <c r="E125" s="27">
        <v>1</v>
      </c>
      <c r="F125" s="28">
        <v>19</v>
      </c>
      <c r="G125" s="27">
        <v>0</v>
      </c>
      <c r="H125" s="27">
        <f>+H124</f>
        <v>34</v>
      </c>
      <c r="I125" s="36" t="str">
        <f>+VLOOKUP(H125,question!$A$2:$L$5081,6,FALSE)</f>
        <v>¿Cúal es el número dieciocho?</v>
      </c>
      <c r="J125" s="27" t="str">
        <f>+VLOOKUP(H125,question!$A$2:$L$5081,8,FALSE)</f>
        <v>Números 10 al 19</v>
      </c>
      <c r="K125" s="27" t="str">
        <f>+VLOOKUP(H125,question!$A$2:$L$5081,9,FALSE)</f>
        <v>Unidad 1: Números</v>
      </c>
      <c r="L125" s="27" t="str">
        <f>+VLOOKUP(H125,question!$A$2:$L$5081,10,FALSE)</f>
        <v>Matemática</v>
      </c>
      <c r="M125" s="31" t="str">
        <f t="shared" si="6"/>
        <v>insert into question_answer (created_at,created_by,company_id,is_active,name,is_correct,question_id) values (getdate(),1,1,1,'19',0,34);</v>
      </c>
    </row>
    <row r="126" spans="1:13" x14ac:dyDescent="0.25">
      <c r="A126">
        <f t="shared" si="7"/>
        <v>125</v>
      </c>
      <c r="B126" s="27" t="s">
        <v>394</v>
      </c>
      <c r="C126" s="27">
        <v>1</v>
      </c>
      <c r="D126" s="27">
        <v>1</v>
      </c>
      <c r="E126" s="27">
        <v>1</v>
      </c>
      <c r="F126" s="28">
        <v>12</v>
      </c>
      <c r="G126" s="27">
        <v>1</v>
      </c>
      <c r="H126" s="27">
        <f>+H122+1</f>
        <v>35</v>
      </c>
      <c r="I126" s="36" t="str">
        <f>+VLOOKUP(H126,question!$A$2:$L$5081,6,FALSE)</f>
        <v>¿Cúal es el número doce?</v>
      </c>
      <c r="J126" s="27" t="str">
        <f>+VLOOKUP(H126,question!$A$2:$L$5081,8,FALSE)</f>
        <v>Números 10 al 19</v>
      </c>
      <c r="K126" s="27" t="str">
        <f>+VLOOKUP(H126,question!$A$2:$L$5081,9,FALSE)</f>
        <v>Unidad 1: Números</v>
      </c>
      <c r="L126" s="27" t="str">
        <f>+VLOOKUP(H126,question!$A$2:$L$5081,10,FALSE)</f>
        <v>Matemática</v>
      </c>
      <c r="M126" s="31" t="str">
        <f t="shared" si="6"/>
        <v>insert into question_answer (created_at,created_by,company_id,is_active,name,is_correct,question_id) values (getdate(),1,1,1,'12',1,35);</v>
      </c>
    </row>
    <row r="127" spans="1:13" x14ac:dyDescent="0.25">
      <c r="A127">
        <f t="shared" si="7"/>
        <v>126</v>
      </c>
      <c r="B127" s="27" t="s">
        <v>394</v>
      </c>
      <c r="C127" s="27">
        <v>1</v>
      </c>
      <c r="D127" s="27">
        <v>1</v>
      </c>
      <c r="E127" s="27">
        <v>1</v>
      </c>
      <c r="F127" s="28">
        <v>11</v>
      </c>
      <c r="G127" s="27">
        <v>0</v>
      </c>
      <c r="H127" s="27">
        <f>+H126</f>
        <v>35</v>
      </c>
      <c r="I127" s="36" t="str">
        <f>+VLOOKUP(H127,question!$A$2:$L$5081,6,FALSE)</f>
        <v>¿Cúal es el número doce?</v>
      </c>
      <c r="J127" s="27" t="str">
        <f>+VLOOKUP(H127,question!$A$2:$L$5081,8,FALSE)</f>
        <v>Números 10 al 19</v>
      </c>
      <c r="K127" s="27" t="str">
        <f>+VLOOKUP(H127,question!$A$2:$L$5081,9,FALSE)</f>
        <v>Unidad 1: Números</v>
      </c>
      <c r="L127" s="27" t="str">
        <f>+VLOOKUP(H127,question!$A$2:$L$5081,10,FALSE)</f>
        <v>Matemática</v>
      </c>
      <c r="M127" s="31" t="str">
        <f t="shared" si="6"/>
        <v>insert into question_answer (created_at,created_by,company_id,is_active,name,is_correct,question_id) values (getdate(),1,1,1,'11',0,35);</v>
      </c>
    </row>
    <row r="128" spans="1:13" x14ac:dyDescent="0.25">
      <c r="A128">
        <f t="shared" si="7"/>
        <v>127</v>
      </c>
      <c r="B128" s="27" t="s">
        <v>394</v>
      </c>
      <c r="C128" s="27">
        <v>1</v>
      </c>
      <c r="D128" s="27">
        <v>1</v>
      </c>
      <c r="E128" s="27">
        <v>1</v>
      </c>
      <c r="F128" s="28">
        <v>10</v>
      </c>
      <c r="G128" s="27">
        <v>0</v>
      </c>
      <c r="H128" s="27">
        <f>+H127</f>
        <v>35</v>
      </c>
      <c r="I128" s="36" t="str">
        <f>+VLOOKUP(H128,question!$A$2:$L$5081,6,FALSE)</f>
        <v>¿Cúal es el número doce?</v>
      </c>
      <c r="J128" s="27" t="str">
        <f>+VLOOKUP(H128,question!$A$2:$L$5081,8,FALSE)</f>
        <v>Números 10 al 19</v>
      </c>
      <c r="K128" s="27" t="str">
        <f>+VLOOKUP(H128,question!$A$2:$L$5081,9,FALSE)</f>
        <v>Unidad 1: Números</v>
      </c>
      <c r="L128" s="27" t="str">
        <f>+VLOOKUP(H128,question!$A$2:$L$5081,10,FALSE)</f>
        <v>Matemática</v>
      </c>
      <c r="M128" s="31" t="str">
        <f t="shared" si="6"/>
        <v>insert into question_answer (created_at,created_by,company_id,is_active,name,is_correct,question_id) values (getdate(),1,1,1,'10',0,35);</v>
      </c>
    </row>
    <row r="129" spans="1:13" x14ac:dyDescent="0.25">
      <c r="A129">
        <f t="shared" si="7"/>
        <v>128</v>
      </c>
      <c r="B129" s="27" t="s">
        <v>394</v>
      </c>
      <c r="C129" s="27">
        <v>1</v>
      </c>
      <c r="D129" s="27">
        <v>1</v>
      </c>
      <c r="E129" s="27">
        <v>1</v>
      </c>
      <c r="F129" s="28">
        <v>16</v>
      </c>
      <c r="G129" s="27">
        <v>0</v>
      </c>
      <c r="H129" s="27">
        <f>+H128</f>
        <v>35</v>
      </c>
      <c r="I129" s="36" t="str">
        <f>+VLOOKUP(H129,question!$A$2:$L$5081,6,FALSE)</f>
        <v>¿Cúal es el número doce?</v>
      </c>
      <c r="J129" s="27" t="str">
        <f>+VLOOKUP(H129,question!$A$2:$L$5081,8,FALSE)</f>
        <v>Números 10 al 19</v>
      </c>
      <c r="K129" s="27" t="str">
        <f>+VLOOKUP(H129,question!$A$2:$L$5081,9,FALSE)</f>
        <v>Unidad 1: Números</v>
      </c>
      <c r="L129" s="27" t="str">
        <f>+VLOOKUP(H129,question!$A$2:$L$5081,10,FALSE)</f>
        <v>Matemática</v>
      </c>
      <c r="M129" s="31" t="str">
        <f t="shared" si="6"/>
        <v>insert into question_answer (created_at,created_by,company_id,is_active,name,is_correct,question_id) values (getdate(),1,1,1,'16',0,35);</v>
      </c>
    </row>
    <row r="130" spans="1:13" x14ac:dyDescent="0.25">
      <c r="A130">
        <f t="shared" ref="A130:A169" si="8">+A129+1</f>
        <v>129</v>
      </c>
      <c r="B130" s="27" t="s">
        <v>394</v>
      </c>
      <c r="C130" s="27">
        <v>1</v>
      </c>
      <c r="D130" s="27">
        <v>1</v>
      </c>
      <c r="E130" s="27">
        <v>1</v>
      </c>
      <c r="F130" s="28">
        <v>28</v>
      </c>
      <c r="G130" s="27">
        <v>1</v>
      </c>
      <c r="H130" s="27">
        <f>+H126+1</f>
        <v>36</v>
      </c>
      <c r="I130" s="36" t="str">
        <f>+VLOOKUP(H130,question!$A$2:$L$5081,6,FALSE)</f>
        <v>¿Cúal es el número veintiocho?</v>
      </c>
      <c r="J130" s="27" t="str">
        <f>+VLOOKUP(H130,question!$A$2:$L$5081,8,FALSE)</f>
        <v>Números 20 al 29</v>
      </c>
      <c r="K130" s="27" t="str">
        <f>+VLOOKUP(H130,question!$A$2:$L$5081,9,FALSE)</f>
        <v>Unidad 1: Números</v>
      </c>
      <c r="L130" s="27" t="str">
        <f>+VLOOKUP(H130,question!$A$2:$L$5081,10,FALSE)</f>
        <v>Matemática</v>
      </c>
      <c r="M130" s="31" t="str">
        <f t="shared" si="6"/>
        <v>insert into question_answer (created_at,created_by,company_id,is_active,name,is_correct,question_id) values (getdate(),1,1,1,'28',1,36);</v>
      </c>
    </row>
    <row r="131" spans="1:13" x14ac:dyDescent="0.25">
      <c r="A131">
        <f t="shared" si="8"/>
        <v>130</v>
      </c>
      <c r="B131" s="27" t="s">
        <v>394</v>
      </c>
      <c r="C131" s="27">
        <v>1</v>
      </c>
      <c r="D131" s="27">
        <v>1</v>
      </c>
      <c r="E131" s="27">
        <v>1</v>
      </c>
      <c r="F131" s="28">
        <v>27</v>
      </c>
      <c r="G131" s="27">
        <v>0</v>
      </c>
      <c r="H131" s="27">
        <f>+H130</f>
        <v>36</v>
      </c>
      <c r="I131" s="36" t="str">
        <f>+VLOOKUP(H131,question!$A$2:$L$5081,6,FALSE)</f>
        <v>¿Cúal es el número veintiocho?</v>
      </c>
      <c r="J131" s="27" t="str">
        <f>+VLOOKUP(H131,question!$A$2:$L$5081,8,FALSE)</f>
        <v>Números 20 al 29</v>
      </c>
      <c r="K131" s="27" t="str">
        <f>+VLOOKUP(H131,question!$A$2:$L$5081,9,FALSE)</f>
        <v>Unidad 1: Números</v>
      </c>
      <c r="L131" s="27" t="str">
        <f>+VLOOKUP(H131,question!$A$2:$L$5081,10,FALSE)</f>
        <v>Matemática</v>
      </c>
      <c r="M131" s="31" t="str">
        <f t="shared" ref="M131:M194" si="9">CONCATENATE("insert into question_answer (",$B$1,",",$C$1,",",$D$1,",",$E$1,",",$F$1,",",$G$1,",",$H$1,") values (",B131,",",C131,",",D131,",",E131,",'",F131,"',",G131,",",H131,");")</f>
        <v>insert into question_answer (created_at,created_by,company_id,is_active,name,is_correct,question_id) values (getdate(),1,1,1,'27',0,36);</v>
      </c>
    </row>
    <row r="132" spans="1:13" x14ac:dyDescent="0.25">
      <c r="A132">
        <f t="shared" si="8"/>
        <v>131</v>
      </c>
      <c r="B132" s="27" t="s">
        <v>394</v>
      </c>
      <c r="C132" s="27">
        <v>1</v>
      </c>
      <c r="D132" s="27">
        <v>1</v>
      </c>
      <c r="E132" s="27">
        <v>1</v>
      </c>
      <c r="F132" s="28">
        <v>26</v>
      </c>
      <c r="G132" s="27">
        <v>0</v>
      </c>
      <c r="H132" s="27">
        <f>+H131</f>
        <v>36</v>
      </c>
      <c r="I132" s="36" t="str">
        <f>+VLOOKUP(H132,question!$A$2:$L$5081,6,FALSE)</f>
        <v>¿Cúal es el número veintiocho?</v>
      </c>
      <c r="J132" s="27" t="str">
        <f>+VLOOKUP(H132,question!$A$2:$L$5081,8,FALSE)</f>
        <v>Números 20 al 29</v>
      </c>
      <c r="K132" s="27" t="str">
        <f>+VLOOKUP(H132,question!$A$2:$L$5081,9,FALSE)</f>
        <v>Unidad 1: Números</v>
      </c>
      <c r="L132" s="27" t="str">
        <f>+VLOOKUP(H132,question!$A$2:$L$5081,10,FALSE)</f>
        <v>Matemática</v>
      </c>
      <c r="M132" s="31" t="str">
        <f t="shared" si="9"/>
        <v>insert into question_answer (created_at,created_by,company_id,is_active,name,is_correct,question_id) values (getdate(),1,1,1,'26',0,36);</v>
      </c>
    </row>
    <row r="133" spans="1:13" x14ac:dyDescent="0.25">
      <c r="A133">
        <f t="shared" si="8"/>
        <v>132</v>
      </c>
      <c r="B133" s="27" t="s">
        <v>394</v>
      </c>
      <c r="C133" s="27">
        <v>1</v>
      </c>
      <c r="D133" s="27">
        <v>1</v>
      </c>
      <c r="E133" s="27">
        <v>1</v>
      </c>
      <c r="F133" s="28">
        <v>25</v>
      </c>
      <c r="G133" s="27">
        <v>0</v>
      </c>
      <c r="H133" s="27">
        <f>+H132</f>
        <v>36</v>
      </c>
      <c r="I133" s="36" t="str">
        <f>+VLOOKUP(H133,question!$A$2:$L$5081,6,FALSE)</f>
        <v>¿Cúal es el número veintiocho?</v>
      </c>
      <c r="J133" s="27" t="str">
        <f>+VLOOKUP(H133,question!$A$2:$L$5081,8,FALSE)</f>
        <v>Números 20 al 29</v>
      </c>
      <c r="K133" s="27" t="str">
        <f>+VLOOKUP(H133,question!$A$2:$L$5081,9,FALSE)</f>
        <v>Unidad 1: Números</v>
      </c>
      <c r="L133" s="27" t="str">
        <f>+VLOOKUP(H133,question!$A$2:$L$5081,10,FALSE)</f>
        <v>Matemática</v>
      </c>
      <c r="M133" s="31" t="str">
        <f t="shared" si="9"/>
        <v>insert into question_answer (created_at,created_by,company_id,is_active,name,is_correct,question_id) values (getdate(),1,1,1,'25',0,36);</v>
      </c>
    </row>
    <row r="134" spans="1:13" x14ac:dyDescent="0.25">
      <c r="A134">
        <f t="shared" si="8"/>
        <v>133</v>
      </c>
      <c r="B134" s="27" t="s">
        <v>394</v>
      </c>
      <c r="C134" s="27">
        <v>1</v>
      </c>
      <c r="D134" s="27">
        <v>1</v>
      </c>
      <c r="E134" s="27">
        <v>1</v>
      </c>
      <c r="F134" s="28">
        <v>20</v>
      </c>
      <c r="G134" s="27">
        <v>0</v>
      </c>
      <c r="H134" s="27">
        <f>+H130+1</f>
        <v>37</v>
      </c>
      <c r="I134" s="36" t="str">
        <f>+VLOOKUP(H134,question!$A$2:$L$5081,6,FALSE)</f>
        <v>¿Cúal es el número veintiuno?</v>
      </c>
      <c r="J134" s="27" t="str">
        <f>+VLOOKUP(H134,question!$A$2:$L$5081,8,FALSE)</f>
        <v>Números 20 al 29</v>
      </c>
      <c r="K134" s="27" t="str">
        <f>+VLOOKUP(H134,question!$A$2:$L$5081,9,FALSE)</f>
        <v>Unidad 1: Números</v>
      </c>
      <c r="L134" s="27" t="str">
        <f>+VLOOKUP(H134,question!$A$2:$L$5081,10,FALSE)</f>
        <v>Matemática</v>
      </c>
      <c r="M134" s="31" t="str">
        <f t="shared" si="9"/>
        <v>insert into question_answer (created_at,created_by,company_id,is_active,name,is_correct,question_id) values (getdate(),1,1,1,'20',0,37);</v>
      </c>
    </row>
    <row r="135" spans="1:13" x14ac:dyDescent="0.25">
      <c r="A135">
        <f t="shared" si="8"/>
        <v>134</v>
      </c>
      <c r="B135" s="27" t="s">
        <v>394</v>
      </c>
      <c r="C135" s="27">
        <v>1</v>
      </c>
      <c r="D135" s="27">
        <v>1</v>
      </c>
      <c r="E135" s="27">
        <v>1</v>
      </c>
      <c r="F135" s="28">
        <v>21</v>
      </c>
      <c r="G135" s="27">
        <v>1</v>
      </c>
      <c r="H135" s="27">
        <f>+H134</f>
        <v>37</v>
      </c>
      <c r="I135" s="36" t="str">
        <f>+VLOOKUP(H135,question!$A$2:$L$5081,6,FALSE)</f>
        <v>¿Cúal es el número veintiuno?</v>
      </c>
      <c r="J135" s="27" t="str">
        <f>+VLOOKUP(H135,question!$A$2:$L$5081,8,FALSE)</f>
        <v>Números 20 al 29</v>
      </c>
      <c r="K135" s="27" t="str">
        <f>+VLOOKUP(H135,question!$A$2:$L$5081,9,FALSE)</f>
        <v>Unidad 1: Números</v>
      </c>
      <c r="L135" s="27" t="str">
        <f>+VLOOKUP(H135,question!$A$2:$L$5081,10,FALSE)</f>
        <v>Matemática</v>
      </c>
      <c r="M135" s="31" t="str">
        <f t="shared" si="9"/>
        <v>insert into question_answer (created_at,created_by,company_id,is_active,name,is_correct,question_id) values (getdate(),1,1,1,'21',1,37);</v>
      </c>
    </row>
    <row r="136" spans="1:13" x14ac:dyDescent="0.25">
      <c r="A136">
        <f t="shared" si="8"/>
        <v>135</v>
      </c>
      <c r="B136" s="27" t="s">
        <v>394</v>
      </c>
      <c r="C136" s="27">
        <v>1</v>
      </c>
      <c r="D136" s="27">
        <v>1</v>
      </c>
      <c r="E136" s="27">
        <v>1</v>
      </c>
      <c r="F136" s="28">
        <v>25</v>
      </c>
      <c r="G136" s="27">
        <v>0</v>
      </c>
      <c r="H136" s="27">
        <f>+H135</f>
        <v>37</v>
      </c>
      <c r="I136" s="36" t="str">
        <f>+VLOOKUP(H136,question!$A$2:$L$5081,6,FALSE)</f>
        <v>¿Cúal es el número veintiuno?</v>
      </c>
      <c r="J136" s="27" t="str">
        <f>+VLOOKUP(H136,question!$A$2:$L$5081,8,FALSE)</f>
        <v>Números 20 al 29</v>
      </c>
      <c r="K136" s="27" t="str">
        <f>+VLOOKUP(H136,question!$A$2:$L$5081,9,FALSE)</f>
        <v>Unidad 1: Números</v>
      </c>
      <c r="L136" s="27" t="str">
        <f>+VLOOKUP(H136,question!$A$2:$L$5081,10,FALSE)</f>
        <v>Matemática</v>
      </c>
      <c r="M136" s="31" t="str">
        <f t="shared" si="9"/>
        <v>insert into question_answer (created_at,created_by,company_id,is_active,name,is_correct,question_id) values (getdate(),1,1,1,'25',0,37);</v>
      </c>
    </row>
    <row r="137" spans="1:13" x14ac:dyDescent="0.25">
      <c r="A137">
        <f t="shared" si="8"/>
        <v>136</v>
      </c>
      <c r="B137" s="27" t="s">
        <v>394</v>
      </c>
      <c r="C137" s="27">
        <v>1</v>
      </c>
      <c r="D137" s="27">
        <v>1</v>
      </c>
      <c r="E137" s="27">
        <v>1</v>
      </c>
      <c r="F137" s="28">
        <v>26</v>
      </c>
      <c r="G137" s="27">
        <v>0</v>
      </c>
      <c r="H137" s="27">
        <f>+H136</f>
        <v>37</v>
      </c>
      <c r="I137" s="36" t="str">
        <f>+VLOOKUP(H137,question!$A$2:$L$5081,6,FALSE)</f>
        <v>¿Cúal es el número veintiuno?</v>
      </c>
      <c r="J137" s="27" t="str">
        <f>+VLOOKUP(H137,question!$A$2:$L$5081,8,FALSE)</f>
        <v>Números 20 al 29</v>
      </c>
      <c r="K137" s="27" t="str">
        <f>+VLOOKUP(H137,question!$A$2:$L$5081,9,FALSE)</f>
        <v>Unidad 1: Números</v>
      </c>
      <c r="L137" s="27" t="str">
        <f>+VLOOKUP(H137,question!$A$2:$L$5081,10,FALSE)</f>
        <v>Matemática</v>
      </c>
      <c r="M137" s="31" t="str">
        <f t="shared" si="9"/>
        <v>insert into question_answer (created_at,created_by,company_id,is_active,name,is_correct,question_id) values (getdate(),1,1,1,'26',0,37);</v>
      </c>
    </row>
    <row r="138" spans="1:13" x14ac:dyDescent="0.25">
      <c r="A138">
        <f t="shared" si="8"/>
        <v>137</v>
      </c>
      <c r="B138" s="27" t="s">
        <v>394</v>
      </c>
      <c r="C138" s="27">
        <v>1</v>
      </c>
      <c r="D138" s="27">
        <v>1</v>
      </c>
      <c r="E138" s="27">
        <v>1</v>
      </c>
      <c r="F138" s="28">
        <v>21</v>
      </c>
      <c r="G138" s="27">
        <v>0</v>
      </c>
      <c r="H138" s="27">
        <f>+H134+1</f>
        <v>38</v>
      </c>
      <c r="I138" s="36" t="str">
        <f>+VLOOKUP(H138,question!$A$2:$L$5081,6,FALSE)</f>
        <v>¿Cúal es el número veintiseis?</v>
      </c>
      <c r="J138" s="27" t="str">
        <f>+VLOOKUP(H138,question!$A$2:$L$5081,8,FALSE)</f>
        <v>Números 20 al 29</v>
      </c>
      <c r="K138" s="27" t="str">
        <f>+VLOOKUP(H138,question!$A$2:$L$5081,9,FALSE)</f>
        <v>Unidad 1: Números</v>
      </c>
      <c r="L138" s="27" t="str">
        <f>+VLOOKUP(H138,question!$A$2:$L$5081,10,FALSE)</f>
        <v>Matemática</v>
      </c>
      <c r="M138" s="31" t="str">
        <f t="shared" si="9"/>
        <v>insert into question_answer (created_at,created_by,company_id,is_active,name,is_correct,question_id) values (getdate(),1,1,1,'21',0,38);</v>
      </c>
    </row>
    <row r="139" spans="1:13" x14ac:dyDescent="0.25">
      <c r="A139">
        <f t="shared" si="8"/>
        <v>138</v>
      </c>
      <c r="B139" s="27" t="s">
        <v>394</v>
      </c>
      <c r="C139" s="27">
        <v>1</v>
      </c>
      <c r="D139" s="27">
        <v>1</v>
      </c>
      <c r="E139" s="27">
        <v>1</v>
      </c>
      <c r="F139" s="28">
        <v>22</v>
      </c>
      <c r="G139" s="27">
        <v>0</v>
      </c>
      <c r="H139" s="27">
        <f>+H138</f>
        <v>38</v>
      </c>
      <c r="I139" s="36" t="str">
        <f>+VLOOKUP(H139,question!$A$2:$L$5081,6,FALSE)</f>
        <v>¿Cúal es el número veintiseis?</v>
      </c>
      <c r="J139" s="27" t="str">
        <f>+VLOOKUP(H139,question!$A$2:$L$5081,8,FALSE)</f>
        <v>Números 20 al 29</v>
      </c>
      <c r="K139" s="27" t="str">
        <f>+VLOOKUP(H139,question!$A$2:$L$5081,9,FALSE)</f>
        <v>Unidad 1: Números</v>
      </c>
      <c r="L139" s="27" t="str">
        <f>+VLOOKUP(H139,question!$A$2:$L$5081,10,FALSE)</f>
        <v>Matemática</v>
      </c>
      <c r="M139" s="31" t="str">
        <f t="shared" si="9"/>
        <v>insert into question_answer (created_at,created_by,company_id,is_active,name,is_correct,question_id) values (getdate(),1,1,1,'22',0,38);</v>
      </c>
    </row>
    <row r="140" spans="1:13" x14ac:dyDescent="0.25">
      <c r="A140">
        <f t="shared" si="8"/>
        <v>139</v>
      </c>
      <c r="B140" s="27" t="s">
        <v>394</v>
      </c>
      <c r="C140" s="27">
        <v>1</v>
      </c>
      <c r="D140" s="27">
        <v>1</v>
      </c>
      <c r="E140" s="27">
        <v>1</v>
      </c>
      <c r="F140" s="28">
        <v>29</v>
      </c>
      <c r="G140" s="27">
        <v>0</v>
      </c>
      <c r="H140" s="27">
        <f>+H139</f>
        <v>38</v>
      </c>
      <c r="I140" s="36" t="str">
        <f>+VLOOKUP(H140,question!$A$2:$L$5081,6,FALSE)</f>
        <v>¿Cúal es el número veintiseis?</v>
      </c>
      <c r="J140" s="27" t="str">
        <f>+VLOOKUP(H140,question!$A$2:$L$5081,8,FALSE)</f>
        <v>Números 20 al 29</v>
      </c>
      <c r="K140" s="27" t="str">
        <f>+VLOOKUP(H140,question!$A$2:$L$5081,9,FALSE)</f>
        <v>Unidad 1: Números</v>
      </c>
      <c r="L140" s="27" t="str">
        <f>+VLOOKUP(H140,question!$A$2:$L$5081,10,FALSE)</f>
        <v>Matemática</v>
      </c>
      <c r="M140" s="31" t="str">
        <f t="shared" si="9"/>
        <v>insert into question_answer (created_at,created_by,company_id,is_active,name,is_correct,question_id) values (getdate(),1,1,1,'29',0,38);</v>
      </c>
    </row>
    <row r="141" spans="1:13" x14ac:dyDescent="0.25">
      <c r="A141">
        <f t="shared" si="8"/>
        <v>140</v>
      </c>
      <c r="B141" s="27" t="s">
        <v>394</v>
      </c>
      <c r="C141" s="27">
        <v>1</v>
      </c>
      <c r="D141" s="27">
        <v>1</v>
      </c>
      <c r="E141" s="27">
        <v>1</v>
      </c>
      <c r="F141" s="28">
        <v>26</v>
      </c>
      <c r="G141" s="27">
        <v>1</v>
      </c>
      <c r="H141" s="27">
        <f>+H140</f>
        <v>38</v>
      </c>
      <c r="I141" s="36" t="str">
        <f>+VLOOKUP(H141,question!$A$2:$L$5081,6,FALSE)</f>
        <v>¿Cúal es el número veintiseis?</v>
      </c>
      <c r="J141" s="27" t="str">
        <f>+VLOOKUP(H141,question!$A$2:$L$5081,8,FALSE)</f>
        <v>Números 20 al 29</v>
      </c>
      <c r="K141" s="27" t="str">
        <f>+VLOOKUP(H141,question!$A$2:$L$5081,9,FALSE)</f>
        <v>Unidad 1: Números</v>
      </c>
      <c r="L141" s="27" t="str">
        <f>+VLOOKUP(H141,question!$A$2:$L$5081,10,FALSE)</f>
        <v>Matemática</v>
      </c>
      <c r="M141" s="31" t="str">
        <f t="shared" si="9"/>
        <v>insert into question_answer (created_at,created_by,company_id,is_active,name,is_correct,question_id) values (getdate(),1,1,1,'26',1,38);</v>
      </c>
    </row>
    <row r="142" spans="1:13" x14ac:dyDescent="0.25">
      <c r="A142">
        <f t="shared" si="8"/>
        <v>141</v>
      </c>
      <c r="B142" s="27" t="s">
        <v>394</v>
      </c>
      <c r="C142" s="27">
        <v>1</v>
      </c>
      <c r="D142" s="27">
        <v>1</v>
      </c>
      <c r="E142" s="27">
        <v>1</v>
      </c>
      <c r="F142" s="28">
        <v>23</v>
      </c>
      <c r="G142" s="27">
        <v>1</v>
      </c>
      <c r="H142" s="27">
        <f>+H138+1</f>
        <v>39</v>
      </c>
      <c r="I142" s="36" t="str">
        <f>+VLOOKUP(H142,question!$A$2:$L$5081,6,FALSE)</f>
        <v>¿Cúal es el número veintitres?</v>
      </c>
      <c r="J142" s="27" t="str">
        <f>+VLOOKUP(H142,question!$A$2:$L$5081,8,FALSE)</f>
        <v>Números 20 al 29</v>
      </c>
      <c r="K142" s="27" t="str">
        <f>+VLOOKUP(H142,question!$A$2:$L$5081,9,FALSE)</f>
        <v>Unidad 1: Números</v>
      </c>
      <c r="L142" s="27" t="str">
        <f>+VLOOKUP(H142,question!$A$2:$L$5081,10,FALSE)</f>
        <v>Matemática</v>
      </c>
      <c r="M142" s="31" t="str">
        <f t="shared" si="9"/>
        <v>insert into question_answer (created_at,created_by,company_id,is_active,name,is_correct,question_id) values (getdate(),1,1,1,'23',1,39);</v>
      </c>
    </row>
    <row r="143" spans="1:13" x14ac:dyDescent="0.25">
      <c r="A143">
        <f t="shared" si="8"/>
        <v>142</v>
      </c>
      <c r="B143" s="27" t="s">
        <v>394</v>
      </c>
      <c r="C143" s="27">
        <v>1</v>
      </c>
      <c r="D143" s="27">
        <v>1</v>
      </c>
      <c r="E143" s="27">
        <v>1</v>
      </c>
      <c r="F143" s="28">
        <v>29</v>
      </c>
      <c r="G143" s="27">
        <v>0</v>
      </c>
      <c r="H143" s="27">
        <f>+H142</f>
        <v>39</v>
      </c>
      <c r="I143" s="36" t="str">
        <f>+VLOOKUP(H143,question!$A$2:$L$5081,6,FALSE)</f>
        <v>¿Cúal es el número veintitres?</v>
      </c>
      <c r="J143" s="27" t="str">
        <f>+VLOOKUP(H143,question!$A$2:$L$5081,8,FALSE)</f>
        <v>Números 20 al 29</v>
      </c>
      <c r="K143" s="27" t="str">
        <f>+VLOOKUP(H143,question!$A$2:$L$5081,9,FALSE)</f>
        <v>Unidad 1: Números</v>
      </c>
      <c r="L143" s="27" t="str">
        <f>+VLOOKUP(H143,question!$A$2:$L$5081,10,FALSE)</f>
        <v>Matemática</v>
      </c>
      <c r="M143" s="31" t="str">
        <f t="shared" si="9"/>
        <v>insert into question_answer (created_at,created_by,company_id,is_active,name,is_correct,question_id) values (getdate(),1,1,1,'29',0,39);</v>
      </c>
    </row>
    <row r="144" spans="1:13" x14ac:dyDescent="0.25">
      <c r="A144">
        <f t="shared" si="8"/>
        <v>143</v>
      </c>
      <c r="B144" s="27" t="s">
        <v>394</v>
      </c>
      <c r="C144" s="27">
        <v>1</v>
      </c>
      <c r="D144" s="27">
        <v>1</v>
      </c>
      <c r="E144" s="27">
        <v>1</v>
      </c>
      <c r="F144" s="28">
        <v>27</v>
      </c>
      <c r="G144" s="27">
        <v>0</v>
      </c>
      <c r="H144" s="27">
        <f>+H143</f>
        <v>39</v>
      </c>
      <c r="I144" s="36" t="str">
        <f>+VLOOKUP(H144,question!$A$2:$L$5081,6,FALSE)</f>
        <v>¿Cúal es el número veintitres?</v>
      </c>
      <c r="J144" s="27" t="str">
        <f>+VLOOKUP(H144,question!$A$2:$L$5081,8,FALSE)</f>
        <v>Números 20 al 29</v>
      </c>
      <c r="K144" s="27" t="str">
        <f>+VLOOKUP(H144,question!$A$2:$L$5081,9,FALSE)</f>
        <v>Unidad 1: Números</v>
      </c>
      <c r="L144" s="27" t="str">
        <f>+VLOOKUP(H144,question!$A$2:$L$5081,10,FALSE)</f>
        <v>Matemática</v>
      </c>
      <c r="M144" s="31" t="str">
        <f t="shared" si="9"/>
        <v>insert into question_answer (created_at,created_by,company_id,is_active,name,is_correct,question_id) values (getdate(),1,1,1,'27',0,39);</v>
      </c>
    </row>
    <row r="145" spans="1:13" x14ac:dyDescent="0.25">
      <c r="A145">
        <f t="shared" si="8"/>
        <v>144</v>
      </c>
      <c r="B145" s="27" t="s">
        <v>394</v>
      </c>
      <c r="C145" s="27">
        <v>1</v>
      </c>
      <c r="D145" s="27">
        <v>1</v>
      </c>
      <c r="E145" s="27">
        <v>1</v>
      </c>
      <c r="F145" s="28">
        <v>22</v>
      </c>
      <c r="G145" s="27">
        <v>0</v>
      </c>
      <c r="H145" s="27">
        <f>+H144</f>
        <v>39</v>
      </c>
      <c r="I145" s="36" t="str">
        <f>+VLOOKUP(H145,question!$A$2:$L$5081,6,FALSE)</f>
        <v>¿Cúal es el número veintitres?</v>
      </c>
      <c r="J145" s="27" t="str">
        <f>+VLOOKUP(H145,question!$A$2:$L$5081,8,FALSE)</f>
        <v>Números 20 al 29</v>
      </c>
      <c r="K145" s="27" t="str">
        <f>+VLOOKUP(H145,question!$A$2:$L$5081,9,FALSE)</f>
        <v>Unidad 1: Números</v>
      </c>
      <c r="L145" s="27" t="str">
        <f>+VLOOKUP(H145,question!$A$2:$L$5081,10,FALSE)</f>
        <v>Matemática</v>
      </c>
      <c r="M145" s="31" t="str">
        <f t="shared" si="9"/>
        <v>insert into question_answer (created_at,created_by,company_id,is_active,name,is_correct,question_id) values (getdate(),1,1,1,'22',0,39);</v>
      </c>
    </row>
    <row r="146" spans="1:13" x14ac:dyDescent="0.25">
      <c r="A146">
        <f t="shared" si="8"/>
        <v>145</v>
      </c>
      <c r="B146" s="27" t="s">
        <v>394</v>
      </c>
      <c r="C146" s="27">
        <v>1</v>
      </c>
      <c r="D146" s="27">
        <v>1</v>
      </c>
      <c r="E146" s="27">
        <v>1</v>
      </c>
      <c r="F146" s="28">
        <v>23</v>
      </c>
      <c r="G146" s="27">
        <v>0</v>
      </c>
      <c r="H146" s="27">
        <f>+H142+1</f>
        <v>40</v>
      </c>
      <c r="I146" s="36" t="str">
        <f>+VLOOKUP(H146,question!$A$2:$L$5081,6,FALSE)</f>
        <v>¿Cúal es el número veinticinco?</v>
      </c>
      <c r="J146" s="27" t="str">
        <f>+VLOOKUP(H146,question!$A$2:$L$5081,8,FALSE)</f>
        <v>Números 20 al 29</v>
      </c>
      <c r="K146" s="27" t="str">
        <f>+VLOOKUP(H146,question!$A$2:$L$5081,9,FALSE)</f>
        <v>Unidad 1: Números</v>
      </c>
      <c r="L146" s="27" t="str">
        <f>+VLOOKUP(H146,question!$A$2:$L$5081,10,FALSE)</f>
        <v>Matemática</v>
      </c>
      <c r="M146" s="31" t="str">
        <f t="shared" si="9"/>
        <v>insert into question_answer (created_at,created_by,company_id,is_active,name,is_correct,question_id) values (getdate(),1,1,1,'23',0,40);</v>
      </c>
    </row>
    <row r="147" spans="1:13" x14ac:dyDescent="0.25">
      <c r="A147">
        <f t="shared" si="8"/>
        <v>146</v>
      </c>
      <c r="B147" s="27" t="s">
        <v>394</v>
      </c>
      <c r="C147" s="27">
        <v>1</v>
      </c>
      <c r="D147" s="27">
        <v>1</v>
      </c>
      <c r="E147" s="27">
        <v>1</v>
      </c>
      <c r="F147" s="28">
        <v>24</v>
      </c>
      <c r="G147" s="27">
        <v>0</v>
      </c>
      <c r="H147" s="27">
        <f>+H146</f>
        <v>40</v>
      </c>
      <c r="I147" s="36" t="str">
        <f>+VLOOKUP(H147,question!$A$2:$L$5081,6,FALSE)</f>
        <v>¿Cúal es el número veinticinco?</v>
      </c>
      <c r="J147" s="27" t="str">
        <f>+VLOOKUP(H147,question!$A$2:$L$5081,8,FALSE)</f>
        <v>Números 20 al 29</v>
      </c>
      <c r="K147" s="27" t="str">
        <f>+VLOOKUP(H147,question!$A$2:$L$5081,9,FALSE)</f>
        <v>Unidad 1: Números</v>
      </c>
      <c r="L147" s="27" t="str">
        <f>+VLOOKUP(H147,question!$A$2:$L$5081,10,FALSE)</f>
        <v>Matemática</v>
      </c>
      <c r="M147" s="31" t="str">
        <f t="shared" si="9"/>
        <v>insert into question_answer (created_at,created_by,company_id,is_active,name,is_correct,question_id) values (getdate(),1,1,1,'24',0,40);</v>
      </c>
    </row>
    <row r="148" spans="1:13" x14ac:dyDescent="0.25">
      <c r="A148">
        <f t="shared" si="8"/>
        <v>147</v>
      </c>
      <c r="B148" s="27" t="s">
        <v>394</v>
      </c>
      <c r="C148" s="27">
        <v>1</v>
      </c>
      <c r="D148" s="27">
        <v>1</v>
      </c>
      <c r="E148" s="27">
        <v>1</v>
      </c>
      <c r="F148" s="28">
        <v>25</v>
      </c>
      <c r="G148" s="27">
        <v>1</v>
      </c>
      <c r="H148" s="27">
        <f>+H147</f>
        <v>40</v>
      </c>
      <c r="I148" s="36" t="str">
        <f>+VLOOKUP(H148,question!$A$2:$L$5081,6,FALSE)</f>
        <v>¿Cúal es el número veinticinco?</v>
      </c>
      <c r="J148" s="27" t="str">
        <f>+VLOOKUP(H148,question!$A$2:$L$5081,8,FALSE)</f>
        <v>Números 20 al 29</v>
      </c>
      <c r="K148" s="27" t="str">
        <f>+VLOOKUP(H148,question!$A$2:$L$5081,9,FALSE)</f>
        <v>Unidad 1: Números</v>
      </c>
      <c r="L148" s="27" t="str">
        <f>+VLOOKUP(H148,question!$A$2:$L$5081,10,FALSE)</f>
        <v>Matemática</v>
      </c>
      <c r="M148" s="31" t="str">
        <f t="shared" si="9"/>
        <v>insert into question_answer (created_at,created_by,company_id,is_active,name,is_correct,question_id) values (getdate(),1,1,1,'25',1,40);</v>
      </c>
    </row>
    <row r="149" spans="1:13" x14ac:dyDescent="0.25">
      <c r="A149">
        <f t="shared" si="8"/>
        <v>148</v>
      </c>
      <c r="B149" s="27" t="s">
        <v>394</v>
      </c>
      <c r="C149" s="27">
        <v>1</v>
      </c>
      <c r="D149" s="27">
        <v>1</v>
      </c>
      <c r="E149" s="27">
        <v>1</v>
      </c>
      <c r="F149" s="28">
        <v>26</v>
      </c>
      <c r="G149" s="27">
        <v>0</v>
      </c>
      <c r="H149" s="27">
        <f>+H148</f>
        <v>40</v>
      </c>
      <c r="I149" s="36" t="str">
        <f>+VLOOKUP(H149,question!$A$2:$L$5081,6,FALSE)</f>
        <v>¿Cúal es el número veinticinco?</v>
      </c>
      <c r="J149" s="27" t="str">
        <f>+VLOOKUP(H149,question!$A$2:$L$5081,8,FALSE)</f>
        <v>Números 20 al 29</v>
      </c>
      <c r="K149" s="27" t="str">
        <f>+VLOOKUP(H149,question!$A$2:$L$5081,9,FALSE)</f>
        <v>Unidad 1: Números</v>
      </c>
      <c r="L149" s="27" t="str">
        <f>+VLOOKUP(H149,question!$A$2:$L$5081,10,FALSE)</f>
        <v>Matemática</v>
      </c>
      <c r="M149" s="31" t="str">
        <f t="shared" si="9"/>
        <v>insert into question_answer (created_at,created_by,company_id,is_active,name,is_correct,question_id) values (getdate(),1,1,1,'26',0,40);</v>
      </c>
    </row>
    <row r="150" spans="1:13" x14ac:dyDescent="0.25">
      <c r="A150">
        <f t="shared" si="8"/>
        <v>149</v>
      </c>
      <c r="B150" s="27" t="s">
        <v>394</v>
      </c>
      <c r="C150" s="27">
        <v>1</v>
      </c>
      <c r="D150" s="27">
        <v>1</v>
      </c>
      <c r="E150" s="27">
        <v>1</v>
      </c>
      <c r="F150" s="28">
        <v>23</v>
      </c>
      <c r="G150" s="27">
        <v>0</v>
      </c>
      <c r="H150" s="27">
        <f>+H146+1</f>
        <v>41</v>
      </c>
      <c r="I150" s="36" t="str">
        <f>+VLOOKUP(H150,question!$A$2:$L$5081,6,FALSE)</f>
        <v>¿Cúal es el número veinticuatro?</v>
      </c>
      <c r="J150" s="27" t="str">
        <f>+VLOOKUP(H150,question!$A$2:$L$5081,8,FALSE)</f>
        <v>Números 20 al 29</v>
      </c>
      <c r="K150" s="27" t="str">
        <f>+VLOOKUP(H150,question!$A$2:$L$5081,9,FALSE)</f>
        <v>Unidad 1: Números</v>
      </c>
      <c r="L150" s="27" t="str">
        <f>+VLOOKUP(H150,question!$A$2:$L$5081,10,FALSE)</f>
        <v>Matemática</v>
      </c>
      <c r="M150" s="31" t="str">
        <f t="shared" si="9"/>
        <v>insert into question_answer (created_at,created_by,company_id,is_active,name,is_correct,question_id) values (getdate(),1,1,1,'23',0,41);</v>
      </c>
    </row>
    <row r="151" spans="1:13" x14ac:dyDescent="0.25">
      <c r="A151">
        <f t="shared" si="8"/>
        <v>150</v>
      </c>
      <c r="B151" s="27" t="s">
        <v>394</v>
      </c>
      <c r="C151" s="27">
        <v>1</v>
      </c>
      <c r="D151" s="27">
        <v>1</v>
      </c>
      <c r="E151" s="27">
        <v>1</v>
      </c>
      <c r="F151" s="28">
        <v>24</v>
      </c>
      <c r="G151" s="27">
        <v>1</v>
      </c>
      <c r="H151" s="27">
        <f>+H150</f>
        <v>41</v>
      </c>
      <c r="I151" s="36" t="str">
        <f>+VLOOKUP(H151,question!$A$2:$L$5081,6,FALSE)</f>
        <v>¿Cúal es el número veinticuatro?</v>
      </c>
      <c r="J151" s="27" t="str">
        <f>+VLOOKUP(H151,question!$A$2:$L$5081,8,FALSE)</f>
        <v>Números 20 al 29</v>
      </c>
      <c r="K151" s="27" t="str">
        <f>+VLOOKUP(H151,question!$A$2:$L$5081,9,FALSE)</f>
        <v>Unidad 1: Números</v>
      </c>
      <c r="L151" s="27" t="str">
        <f>+VLOOKUP(H151,question!$A$2:$L$5081,10,FALSE)</f>
        <v>Matemática</v>
      </c>
      <c r="M151" s="31" t="str">
        <f t="shared" si="9"/>
        <v>insert into question_answer (created_at,created_by,company_id,is_active,name,is_correct,question_id) values (getdate(),1,1,1,'24',1,41);</v>
      </c>
    </row>
    <row r="152" spans="1:13" x14ac:dyDescent="0.25">
      <c r="A152">
        <f t="shared" si="8"/>
        <v>151</v>
      </c>
      <c r="B152" s="27" t="s">
        <v>394</v>
      </c>
      <c r="C152" s="27">
        <v>1</v>
      </c>
      <c r="D152" s="27">
        <v>1</v>
      </c>
      <c r="E152" s="27">
        <v>1</v>
      </c>
      <c r="F152" s="28">
        <v>25</v>
      </c>
      <c r="G152" s="27">
        <v>0</v>
      </c>
      <c r="H152" s="27">
        <f>+H151</f>
        <v>41</v>
      </c>
      <c r="I152" s="36" t="str">
        <f>+VLOOKUP(H152,question!$A$2:$L$5081,6,FALSE)</f>
        <v>¿Cúal es el número veinticuatro?</v>
      </c>
      <c r="J152" s="27" t="str">
        <f>+VLOOKUP(H152,question!$A$2:$L$5081,8,FALSE)</f>
        <v>Números 20 al 29</v>
      </c>
      <c r="K152" s="27" t="str">
        <f>+VLOOKUP(H152,question!$A$2:$L$5081,9,FALSE)</f>
        <v>Unidad 1: Números</v>
      </c>
      <c r="L152" s="27" t="str">
        <f>+VLOOKUP(H152,question!$A$2:$L$5081,10,FALSE)</f>
        <v>Matemática</v>
      </c>
      <c r="M152" s="31" t="str">
        <f t="shared" si="9"/>
        <v>insert into question_answer (created_at,created_by,company_id,is_active,name,is_correct,question_id) values (getdate(),1,1,1,'25',0,41);</v>
      </c>
    </row>
    <row r="153" spans="1:13" x14ac:dyDescent="0.25">
      <c r="A153">
        <f t="shared" si="8"/>
        <v>152</v>
      </c>
      <c r="B153" s="27" t="s">
        <v>394</v>
      </c>
      <c r="C153" s="27">
        <v>1</v>
      </c>
      <c r="D153" s="27">
        <v>1</v>
      </c>
      <c r="E153" s="27">
        <v>1</v>
      </c>
      <c r="F153" s="28">
        <v>26</v>
      </c>
      <c r="G153" s="27">
        <v>0</v>
      </c>
      <c r="H153" s="27">
        <f>+H152</f>
        <v>41</v>
      </c>
      <c r="I153" s="36" t="str">
        <f>+VLOOKUP(H153,question!$A$2:$L$5081,6,FALSE)</f>
        <v>¿Cúal es el número veinticuatro?</v>
      </c>
      <c r="J153" s="27" t="str">
        <f>+VLOOKUP(H153,question!$A$2:$L$5081,8,FALSE)</f>
        <v>Números 20 al 29</v>
      </c>
      <c r="K153" s="27" t="str">
        <f>+VLOOKUP(H153,question!$A$2:$L$5081,9,FALSE)</f>
        <v>Unidad 1: Números</v>
      </c>
      <c r="L153" s="27" t="str">
        <f>+VLOOKUP(H153,question!$A$2:$L$5081,10,FALSE)</f>
        <v>Matemática</v>
      </c>
      <c r="M153" s="31" t="str">
        <f t="shared" si="9"/>
        <v>insert into question_answer (created_at,created_by,company_id,is_active,name,is_correct,question_id) values (getdate(),1,1,1,'26',0,41);</v>
      </c>
    </row>
    <row r="154" spans="1:13" x14ac:dyDescent="0.25">
      <c r="A154">
        <f t="shared" si="8"/>
        <v>153</v>
      </c>
      <c r="B154" s="27" t="s">
        <v>394</v>
      </c>
      <c r="C154" s="27">
        <v>1</v>
      </c>
      <c r="D154" s="27">
        <v>1</v>
      </c>
      <c r="E154" s="27">
        <v>1</v>
      </c>
      <c r="F154" s="28">
        <v>23</v>
      </c>
      <c r="G154" s="27">
        <v>0</v>
      </c>
      <c r="H154" s="27">
        <f>+H150+1</f>
        <v>42</v>
      </c>
      <c r="I154" s="36" t="str">
        <f>+VLOOKUP(H154,question!$A$2:$L$5081,6,FALSE)</f>
        <v>¿Cúal es el número veintidos?</v>
      </c>
      <c r="J154" s="27" t="str">
        <f>+VLOOKUP(H154,question!$A$2:$L$5081,8,FALSE)</f>
        <v>Números 20 al 29</v>
      </c>
      <c r="K154" s="27" t="str">
        <f>+VLOOKUP(H154,question!$A$2:$L$5081,9,FALSE)</f>
        <v>Unidad 1: Números</v>
      </c>
      <c r="L154" s="27" t="str">
        <f>+VLOOKUP(H154,question!$A$2:$L$5081,10,FALSE)</f>
        <v>Matemática</v>
      </c>
      <c r="M154" s="31" t="str">
        <f t="shared" si="9"/>
        <v>insert into question_answer (created_at,created_by,company_id,is_active,name,is_correct,question_id) values (getdate(),1,1,1,'23',0,42);</v>
      </c>
    </row>
    <row r="155" spans="1:13" x14ac:dyDescent="0.25">
      <c r="A155">
        <f t="shared" si="8"/>
        <v>154</v>
      </c>
      <c r="B155" s="27" t="s">
        <v>394</v>
      </c>
      <c r="C155" s="27">
        <v>1</v>
      </c>
      <c r="D155" s="27">
        <v>1</v>
      </c>
      <c r="E155" s="27">
        <v>1</v>
      </c>
      <c r="F155" s="28">
        <v>24</v>
      </c>
      <c r="G155" s="27">
        <v>0</v>
      </c>
      <c r="H155" s="27">
        <f>+H154</f>
        <v>42</v>
      </c>
      <c r="I155" s="36" t="str">
        <f>+VLOOKUP(H155,question!$A$2:$L$5081,6,FALSE)</f>
        <v>¿Cúal es el número veintidos?</v>
      </c>
      <c r="J155" s="27" t="str">
        <f>+VLOOKUP(H155,question!$A$2:$L$5081,8,FALSE)</f>
        <v>Números 20 al 29</v>
      </c>
      <c r="K155" s="27" t="str">
        <f>+VLOOKUP(H155,question!$A$2:$L$5081,9,FALSE)</f>
        <v>Unidad 1: Números</v>
      </c>
      <c r="L155" s="27" t="str">
        <f>+VLOOKUP(H155,question!$A$2:$L$5081,10,FALSE)</f>
        <v>Matemática</v>
      </c>
      <c r="M155" s="31" t="str">
        <f t="shared" si="9"/>
        <v>insert into question_answer (created_at,created_by,company_id,is_active,name,is_correct,question_id) values (getdate(),1,1,1,'24',0,42);</v>
      </c>
    </row>
    <row r="156" spans="1:13" x14ac:dyDescent="0.25">
      <c r="A156">
        <f t="shared" si="8"/>
        <v>155</v>
      </c>
      <c r="B156" s="27" t="s">
        <v>394</v>
      </c>
      <c r="C156" s="27">
        <v>1</v>
      </c>
      <c r="D156" s="27">
        <v>1</v>
      </c>
      <c r="E156" s="27">
        <v>1</v>
      </c>
      <c r="F156" s="28">
        <v>22</v>
      </c>
      <c r="G156" s="27">
        <v>1</v>
      </c>
      <c r="H156" s="27">
        <f>+H155</f>
        <v>42</v>
      </c>
      <c r="I156" s="36" t="str">
        <f>+VLOOKUP(H156,question!$A$2:$L$5081,6,FALSE)</f>
        <v>¿Cúal es el número veintidos?</v>
      </c>
      <c r="J156" s="27" t="str">
        <f>+VLOOKUP(H156,question!$A$2:$L$5081,8,FALSE)</f>
        <v>Números 20 al 29</v>
      </c>
      <c r="K156" s="27" t="str">
        <f>+VLOOKUP(H156,question!$A$2:$L$5081,9,FALSE)</f>
        <v>Unidad 1: Números</v>
      </c>
      <c r="L156" s="27" t="str">
        <f>+VLOOKUP(H156,question!$A$2:$L$5081,10,FALSE)</f>
        <v>Matemática</v>
      </c>
      <c r="M156" s="31" t="str">
        <f t="shared" si="9"/>
        <v>insert into question_answer (created_at,created_by,company_id,is_active,name,is_correct,question_id) values (getdate(),1,1,1,'22',1,42);</v>
      </c>
    </row>
    <row r="157" spans="1:13" x14ac:dyDescent="0.25">
      <c r="A157">
        <f t="shared" si="8"/>
        <v>156</v>
      </c>
      <c r="B157" s="27" t="s">
        <v>394</v>
      </c>
      <c r="C157" s="27">
        <v>1</v>
      </c>
      <c r="D157" s="27">
        <v>1</v>
      </c>
      <c r="E157" s="27">
        <v>1</v>
      </c>
      <c r="F157" s="28">
        <v>28</v>
      </c>
      <c r="G157" s="27">
        <v>0</v>
      </c>
      <c r="H157" s="27">
        <f>+H156</f>
        <v>42</v>
      </c>
      <c r="I157" s="36" t="str">
        <f>+VLOOKUP(H157,question!$A$2:$L$5081,6,FALSE)</f>
        <v>¿Cúal es el número veintidos?</v>
      </c>
      <c r="J157" s="27" t="str">
        <f>+VLOOKUP(H157,question!$A$2:$L$5081,8,FALSE)</f>
        <v>Números 20 al 29</v>
      </c>
      <c r="K157" s="27" t="str">
        <f>+VLOOKUP(H157,question!$A$2:$L$5081,9,FALSE)</f>
        <v>Unidad 1: Números</v>
      </c>
      <c r="L157" s="27" t="str">
        <f>+VLOOKUP(H157,question!$A$2:$L$5081,10,FALSE)</f>
        <v>Matemática</v>
      </c>
      <c r="M157" s="31" t="str">
        <f t="shared" si="9"/>
        <v>insert into question_answer (created_at,created_by,company_id,is_active,name,is_correct,question_id) values (getdate(),1,1,1,'28',0,42);</v>
      </c>
    </row>
    <row r="158" spans="1:13" x14ac:dyDescent="0.25">
      <c r="A158">
        <f t="shared" si="8"/>
        <v>157</v>
      </c>
      <c r="B158" s="27" t="s">
        <v>394</v>
      </c>
      <c r="C158" s="27">
        <v>1</v>
      </c>
      <c r="D158" s="27">
        <v>1</v>
      </c>
      <c r="E158" s="27">
        <v>1</v>
      </c>
      <c r="F158" s="28">
        <v>29</v>
      </c>
      <c r="G158" s="27">
        <v>1</v>
      </c>
      <c r="H158" s="27">
        <f>+H154+1</f>
        <v>43</v>
      </c>
      <c r="I158" s="36" t="str">
        <f>+VLOOKUP(H158,question!$A$2:$L$5081,6,FALSE)</f>
        <v>¿Cúal es el número veintinueve?</v>
      </c>
      <c r="J158" s="27" t="str">
        <f>+VLOOKUP(H158,question!$A$2:$L$5081,8,FALSE)</f>
        <v>Números 20 al 29</v>
      </c>
      <c r="K158" s="27" t="str">
        <f>+VLOOKUP(H158,question!$A$2:$L$5081,9,FALSE)</f>
        <v>Unidad 1: Números</v>
      </c>
      <c r="L158" s="27" t="str">
        <f>+VLOOKUP(H158,question!$A$2:$L$5081,10,FALSE)</f>
        <v>Matemática</v>
      </c>
      <c r="M158" s="31" t="str">
        <f t="shared" si="9"/>
        <v>insert into question_answer (created_at,created_by,company_id,is_active,name,is_correct,question_id) values (getdate(),1,1,1,'29',1,43);</v>
      </c>
    </row>
    <row r="159" spans="1:13" x14ac:dyDescent="0.25">
      <c r="A159">
        <f t="shared" si="8"/>
        <v>158</v>
      </c>
      <c r="B159" s="27" t="s">
        <v>394</v>
      </c>
      <c r="C159" s="27">
        <v>1</v>
      </c>
      <c r="D159" s="27">
        <v>1</v>
      </c>
      <c r="E159" s="27">
        <v>1</v>
      </c>
      <c r="F159" s="28">
        <v>26</v>
      </c>
      <c r="G159" s="27">
        <v>0</v>
      </c>
      <c r="H159" s="27">
        <f>+H158</f>
        <v>43</v>
      </c>
      <c r="I159" s="36" t="str">
        <f>+VLOOKUP(H159,question!$A$2:$L$5081,6,FALSE)</f>
        <v>¿Cúal es el número veintinueve?</v>
      </c>
      <c r="J159" s="27" t="str">
        <f>+VLOOKUP(H159,question!$A$2:$L$5081,8,FALSE)</f>
        <v>Números 20 al 29</v>
      </c>
      <c r="K159" s="27" t="str">
        <f>+VLOOKUP(H159,question!$A$2:$L$5081,9,FALSE)</f>
        <v>Unidad 1: Números</v>
      </c>
      <c r="L159" s="27" t="str">
        <f>+VLOOKUP(H159,question!$A$2:$L$5081,10,FALSE)</f>
        <v>Matemática</v>
      </c>
      <c r="M159" s="31" t="str">
        <f t="shared" si="9"/>
        <v>insert into question_answer (created_at,created_by,company_id,is_active,name,is_correct,question_id) values (getdate(),1,1,1,'26',0,43);</v>
      </c>
    </row>
    <row r="160" spans="1:13" x14ac:dyDescent="0.25">
      <c r="A160">
        <f t="shared" si="8"/>
        <v>159</v>
      </c>
      <c r="B160" s="27" t="s">
        <v>394</v>
      </c>
      <c r="C160" s="27">
        <v>1</v>
      </c>
      <c r="D160" s="27">
        <v>1</v>
      </c>
      <c r="E160" s="27">
        <v>1</v>
      </c>
      <c r="F160" s="28">
        <v>22</v>
      </c>
      <c r="G160" s="27">
        <v>0</v>
      </c>
      <c r="H160" s="27">
        <f>+H159</f>
        <v>43</v>
      </c>
      <c r="I160" s="36" t="str">
        <f>+VLOOKUP(H160,question!$A$2:$L$5081,6,FALSE)</f>
        <v>¿Cúal es el número veintinueve?</v>
      </c>
      <c r="J160" s="27" t="str">
        <f>+VLOOKUP(H160,question!$A$2:$L$5081,8,FALSE)</f>
        <v>Números 20 al 29</v>
      </c>
      <c r="K160" s="27" t="str">
        <f>+VLOOKUP(H160,question!$A$2:$L$5081,9,FALSE)</f>
        <v>Unidad 1: Números</v>
      </c>
      <c r="L160" s="27" t="str">
        <f>+VLOOKUP(H160,question!$A$2:$L$5081,10,FALSE)</f>
        <v>Matemática</v>
      </c>
      <c r="M160" s="31" t="str">
        <f t="shared" si="9"/>
        <v>insert into question_answer (created_at,created_by,company_id,is_active,name,is_correct,question_id) values (getdate(),1,1,1,'22',0,43);</v>
      </c>
    </row>
    <row r="161" spans="1:13" x14ac:dyDescent="0.25">
      <c r="A161">
        <f t="shared" si="8"/>
        <v>160</v>
      </c>
      <c r="B161" s="27" t="s">
        <v>394</v>
      </c>
      <c r="C161" s="27">
        <v>1</v>
      </c>
      <c r="D161" s="27">
        <v>1</v>
      </c>
      <c r="E161" s="27">
        <v>1</v>
      </c>
      <c r="F161" s="28">
        <v>28</v>
      </c>
      <c r="G161" s="27">
        <v>0</v>
      </c>
      <c r="H161" s="27">
        <f>+H160</f>
        <v>43</v>
      </c>
      <c r="I161" s="36" t="str">
        <f>+VLOOKUP(H161,question!$A$2:$L$5081,6,FALSE)</f>
        <v>¿Cúal es el número veintinueve?</v>
      </c>
      <c r="J161" s="27" t="str">
        <f>+VLOOKUP(H161,question!$A$2:$L$5081,8,FALSE)</f>
        <v>Números 20 al 29</v>
      </c>
      <c r="K161" s="27" t="str">
        <f>+VLOOKUP(H161,question!$A$2:$L$5081,9,FALSE)</f>
        <v>Unidad 1: Números</v>
      </c>
      <c r="L161" s="27" t="str">
        <f>+VLOOKUP(H161,question!$A$2:$L$5081,10,FALSE)</f>
        <v>Matemática</v>
      </c>
      <c r="M161" s="31" t="str">
        <f t="shared" si="9"/>
        <v>insert into question_answer (created_at,created_by,company_id,is_active,name,is_correct,question_id) values (getdate(),1,1,1,'28',0,43);</v>
      </c>
    </row>
    <row r="162" spans="1:13" x14ac:dyDescent="0.25">
      <c r="A162">
        <f t="shared" si="8"/>
        <v>161</v>
      </c>
      <c r="B162" s="27" t="s">
        <v>394</v>
      </c>
      <c r="C162" s="27">
        <v>1</v>
      </c>
      <c r="D162" s="27">
        <v>1</v>
      </c>
      <c r="E162" s="27">
        <v>1</v>
      </c>
      <c r="F162" s="28">
        <v>20</v>
      </c>
      <c r="G162" s="27">
        <v>0</v>
      </c>
      <c r="H162" s="27">
        <f>+H158+1</f>
        <v>44</v>
      </c>
      <c r="I162" s="36" t="str">
        <f>+VLOOKUP(H162,question!$A$2:$L$5081,6,FALSE)</f>
        <v>¿Cúal es el número veintisiete?</v>
      </c>
      <c r="J162" s="27" t="str">
        <f>+VLOOKUP(H162,question!$A$2:$L$5081,8,FALSE)</f>
        <v>Números 20 al 29</v>
      </c>
      <c r="K162" s="27" t="str">
        <f>+VLOOKUP(H162,question!$A$2:$L$5081,9,FALSE)</f>
        <v>Unidad 1: Números</v>
      </c>
      <c r="L162" s="27" t="str">
        <f>+VLOOKUP(H162,question!$A$2:$L$5081,10,FALSE)</f>
        <v>Matemática</v>
      </c>
      <c r="M162" s="31" t="str">
        <f t="shared" si="9"/>
        <v>insert into question_answer (created_at,created_by,company_id,is_active,name,is_correct,question_id) values (getdate(),1,1,1,'20',0,44);</v>
      </c>
    </row>
    <row r="163" spans="1:13" x14ac:dyDescent="0.25">
      <c r="A163">
        <f t="shared" si="8"/>
        <v>162</v>
      </c>
      <c r="B163" s="27" t="s">
        <v>394</v>
      </c>
      <c r="C163" s="27">
        <v>1</v>
      </c>
      <c r="D163" s="27">
        <v>1</v>
      </c>
      <c r="E163" s="27">
        <v>1</v>
      </c>
      <c r="F163" s="28">
        <v>27</v>
      </c>
      <c r="G163" s="27">
        <v>1</v>
      </c>
      <c r="H163" s="27">
        <f>+H162</f>
        <v>44</v>
      </c>
      <c r="I163" s="36" t="str">
        <f>+VLOOKUP(H163,question!$A$2:$L$5081,6,FALSE)</f>
        <v>¿Cúal es el número veintisiete?</v>
      </c>
      <c r="J163" s="27" t="str">
        <f>+VLOOKUP(H163,question!$A$2:$L$5081,8,FALSE)</f>
        <v>Números 20 al 29</v>
      </c>
      <c r="K163" s="27" t="str">
        <f>+VLOOKUP(H163,question!$A$2:$L$5081,9,FALSE)</f>
        <v>Unidad 1: Números</v>
      </c>
      <c r="L163" s="27" t="str">
        <f>+VLOOKUP(H163,question!$A$2:$L$5081,10,FALSE)</f>
        <v>Matemática</v>
      </c>
      <c r="M163" s="31" t="str">
        <f t="shared" si="9"/>
        <v>insert into question_answer (created_at,created_by,company_id,is_active,name,is_correct,question_id) values (getdate(),1,1,1,'27',1,44);</v>
      </c>
    </row>
    <row r="164" spans="1:13" x14ac:dyDescent="0.25">
      <c r="A164">
        <f t="shared" si="8"/>
        <v>163</v>
      </c>
      <c r="B164" s="27" t="s">
        <v>394</v>
      </c>
      <c r="C164" s="27">
        <v>1</v>
      </c>
      <c r="D164" s="27">
        <v>1</v>
      </c>
      <c r="E164" s="27">
        <v>1</v>
      </c>
      <c r="F164" s="28">
        <v>22</v>
      </c>
      <c r="G164" s="27">
        <v>0</v>
      </c>
      <c r="H164" s="27">
        <f>+H163</f>
        <v>44</v>
      </c>
      <c r="I164" s="36" t="str">
        <f>+VLOOKUP(H164,question!$A$2:$L$5081,6,FALSE)</f>
        <v>¿Cúal es el número veintisiete?</v>
      </c>
      <c r="J164" s="27" t="str">
        <f>+VLOOKUP(H164,question!$A$2:$L$5081,8,FALSE)</f>
        <v>Números 20 al 29</v>
      </c>
      <c r="K164" s="27" t="str">
        <f>+VLOOKUP(H164,question!$A$2:$L$5081,9,FALSE)</f>
        <v>Unidad 1: Números</v>
      </c>
      <c r="L164" s="27" t="str">
        <f>+VLOOKUP(H164,question!$A$2:$L$5081,10,FALSE)</f>
        <v>Matemática</v>
      </c>
      <c r="M164" s="31" t="str">
        <f t="shared" si="9"/>
        <v>insert into question_answer (created_at,created_by,company_id,is_active,name,is_correct,question_id) values (getdate(),1,1,1,'22',0,44);</v>
      </c>
    </row>
    <row r="165" spans="1:13" x14ac:dyDescent="0.25">
      <c r="A165">
        <f t="shared" si="8"/>
        <v>164</v>
      </c>
      <c r="B165" s="27" t="s">
        <v>394</v>
      </c>
      <c r="C165" s="27">
        <v>1</v>
      </c>
      <c r="D165" s="27">
        <v>1</v>
      </c>
      <c r="E165" s="27">
        <v>1</v>
      </c>
      <c r="F165" s="28">
        <v>28</v>
      </c>
      <c r="G165" s="27">
        <v>0</v>
      </c>
      <c r="H165" s="27">
        <f>+H164</f>
        <v>44</v>
      </c>
      <c r="I165" s="36" t="str">
        <f>+VLOOKUP(H165,question!$A$2:$L$5081,6,FALSE)</f>
        <v>¿Cúal es el número veintisiete?</v>
      </c>
      <c r="J165" s="27" t="str">
        <f>+VLOOKUP(H165,question!$A$2:$L$5081,8,FALSE)</f>
        <v>Números 20 al 29</v>
      </c>
      <c r="K165" s="27" t="str">
        <f>+VLOOKUP(H165,question!$A$2:$L$5081,9,FALSE)</f>
        <v>Unidad 1: Números</v>
      </c>
      <c r="L165" s="27" t="str">
        <f>+VLOOKUP(H165,question!$A$2:$L$5081,10,FALSE)</f>
        <v>Matemática</v>
      </c>
      <c r="M165" s="31" t="str">
        <f t="shared" si="9"/>
        <v>insert into question_answer (created_at,created_by,company_id,is_active,name,is_correct,question_id) values (getdate(),1,1,1,'28',0,44);</v>
      </c>
    </row>
    <row r="166" spans="1:13" x14ac:dyDescent="0.25">
      <c r="A166">
        <f t="shared" si="8"/>
        <v>165</v>
      </c>
      <c r="B166" s="27" t="s">
        <v>394</v>
      </c>
      <c r="C166" s="27">
        <v>1</v>
      </c>
      <c r="D166" s="27">
        <v>1</v>
      </c>
      <c r="E166" s="27">
        <v>1</v>
      </c>
      <c r="F166" s="28">
        <v>20</v>
      </c>
      <c r="G166" s="27">
        <v>1</v>
      </c>
      <c r="H166" s="27">
        <f>+H162+1</f>
        <v>45</v>
      </c>
      <c r="I166" s="36" t="str">
        <f>+VLOOKUP(H166,question!$A$2:$L$5081,6,FALSE)</f>
        <v>¿Cúal es el número veinte?</v>
      </c>
      <c r="J166" s="27" t="str">
        <f>+VLOOKUP(H166,question!$A$2:$L$5081,8,FALSE)</f>
        <v>Números 20 al 29</v>
      </c>
      <c r="K166" s="27" t="str">
        <f>+VLOOKUP(H166,question!$A$2:$L$5081,9,FALSE)</f>
        <v>Unidad 1: Números</v>
      </c>
      <c r="L166" s="27" t="str">
        <f>+VLOOKUP(H166,question!$A$2:$L$5081,10,FALSE)</f>
        <v>Matemática</v>
      </c>
      <c r="M166" s="31" t="str">
        <f t="shared" si="9"/>
        <v>insert into question_answer (created_at,created_by,company_id,is_active,name,is_correct,question_id) values (getdate(),1,1,1,'20',1,45);</v>
      </c>
    </row>
    <row r="167" spans="1:13" x14ac:dyDescent="0.25">
      <c r="A167">
        <f t="shared" si="8"/>
        <v>166</v>
      </c>
      <c r="B167" s="27" t="s">
        <v>394</v>
      </c>
      <c r="C167" s="27">
        <v>1</v>
      </c>
      <c r="D167" s="27">
        <v>1</v>
      </c>
      <c r="E167" s="27">
        <v>1</v>
      </c>
      <c r="F167" s="28">
        <v>27</v>
      </c>
      <c r="G167" s="27">
        <v>0</v>
      </c>
      <c r="H167" s="27">
        <f>+H166</f>
        <v>45</v>
      </c>
      <c r="I167" s="36" t="str">
        <f>+VLOOKUP(H167,question!$A$2:$L$5081,6,FALSE)</f>
        <v>¿Cúal es el número veinte?</v>
      </c>
      <c r="J167" s="27" t="str">
        <f>+VLOOKUP(H167,question!$A$2:$L$5081,8,FALSE)</f>
        <v>Números 20 al 29</v>
      </c>
      <c r="K167" s="27" t="str">
        <f>+VLOOKUP(H167,question!$A$2:$L$5081,9,FALSE)</f>
        <v>Unidad 1: Números</v>
      </c>
      <c r="L167" s="27" t="str">
        <f>+VLOOKUP(H167,question!$A$2:$L$5081,10,FALSE)</f>
        <v>Matemática</v>
      </c>
      <c r="M167" s="31" t="str">
        <f t="shared" si="9"/>
        <v>insert into question_answer (created_at,created_by,company_id,is_active,name,is_correct,question_id) values (getdate(),1,1,1,'27',0,45);</v>
      </c>
    </row>
    <row r="168" spans="1:13" x14ac:dyDescent="0.25">
      <c r="A168">
        <f t="shared" si="8"/>
        <v>167</v>
      </c>
      <c r="B168" s="27" t="s">
        <v>394</v>
      </c>
      <c r="C168" s="27">
        <v>1</v>
      </c>
      <c r="D168" s="27">
        <v>1</v>
      </c>
      <c r="E168" s="27">
        <v>1</v>
      </c>
      <c r="F168" s="28">
        <v>22</v>
      </c>
      <c r="G168" s="27">
        <v>0</v>
      </c>
      <c r="H168" s="27">
        <f>+H167</f>
        <v>45</v>
      </c>
      <c r="I168" s="36" t="str">
        <f>+VLOOKUP(H168,question!$A$2:$L$5081,6,FALSE)</f>
        <v>¿Cúal es el número veinte?</v>
      </c>
      <c r="J168" s="27" t="str">
        <f>+VLOOKUP(H168,question!$A$2:$L$5081,8,FALSE)</f>
        <v>Números 20 al 29</v>
      </c>
      <c r="K168" s="27" t="str">
        <f>+VLOOKUP(H168,question!$A$2:$L$5081,9,FALSE)</f>
        <v>Unidad 1: Números</v>
      </c>
      <c r="L168" s="27" t="str">
        <f>+VLOOKUP(H168,question!$A$2:$L$5081,10,FALSE)</f>
        <v>Matemática</v>
      </c>
      <c r="M168" s="31" t="str">
        <f t="shared" si="9"/>
        <v>insert into question_answer (created_at,created_by,company_id,is_active,name,is_correct,question_id) values (getdate(),1,1,1,'22',0,45);</v>
      </c>
    </row>
    <row r="169" spans="1:13" x14ac:dyDescent="0.25">
      <c r="A169">
        <f t="shared" si="8"/>
        <v>168</v>
      </c>
      <c r="B169" s="27" t="s">
        <v>394</v>
      </c>
      <c r="C169" s="27">
        <v>1</v>
      </c>
      <c r="D169" s="27">
        <v>1</v>
      </c>
      <c r="E169" s="27">
        <v>1</v>
      </c>
      <c r="F169" s="28">
        <v>28</v>
      </c>
      <c r="G169" s="27">
        <v>0</v>
      </c>
      <c r="H169" s="27">
        <f>+H168</f>
        <v>45</v>
      </c>
      <c r="I169" s="36" t="str">
        <f>+VLOOKUP(H169,question!$A$2:$L$5081,6,FALSE)</f>
        <v>¿Cúal es el número veinte?</v>
      </c>
      <c r="J169" s="27" t="str">
        <f>+VLOOKUP(H169,question!$A$2:$L$5081,8,FALSE)</f>
        <v>Números 20 al 29</v>
      </c>
      <c r="K169" s="27" t="str">
        <f>+VLOOKUP(H169,question!$A$2:$L$5081,9,FALSE)</f>
        <v>Unidad 1: Números</v>
      </c>
      <c r="L169" s="27" t="str">
        <f>+VLOOKUP(H169,question!$A$2:$L$5081,10,FALSE)</f>
        <v>Matemática</v>
      </c>
      <c r="M169" s="31" t="str">
        <f t="shared" si="9"/>
        <v>insert into question_answer (created_at,created_by,company_id,is_active,name,is_correct,question_id) values (getdate(),1,1,1,'28',0,45);</v>
      </c>
    </row>
    <row r="170" spans="1:13" x14ac:dyDescent="0.25">
      <c r="A170">
        <f t="shared" ref="A170:A209" si="10">+A169+1</f>
        <v>169</v>
      </c>
      <c r="B170" s="27" t="s">
        <v>394</v>
      </c>
      <c r="C170" s="27">
        <v>1</v>
      </c>
      <c r="D170" s="27">
        <v>1</v>
      </c>
      <c r="E170" s="27">
        <v>1</v>
      </c>
      <c r="F170" s="28">
        <v>37</v>
      </c>
      <c r="G170" s="27">
        <v>1</v>
      </c>
      <c r="H170" s="27">
        <f>+H166+1</f>
        <v>46</v>
      </c>
      <c r="I170" s="36" t="str">
        <f>+VLOOKUP(H170,question!$A$2:$L$5081,6,FALSE)</f>
        <v>¿Cúal es el número treinta y siete?</v>
      </c>
      <c r="J170" s="27" t="str">
        <f>+VLOOKUP(H170,question!$A$2:$L$5081,8,FALSE)</f>
        <v>Números 30 al 39</v>
      </c>
      <c r="K170" s="27" t="str">
        <f>+VLOOKUP(H170,question!$A$2:$L$5081,9,FALSE)</f>
        <v>Unidad 1: Números</v>
      </c>
      <c r="L170" s="27" t="str">
        <f>+VLOOKUP(H170,question!$A$2:$L$5081,10,FALSE)</f>
        <v>Matemática</v>
      </c>
      <c r="M170" s="31" t="str">
        <f t="shared" si="9"/>
        <v>insert into question_answer (created_at,created_by,company_id,is_active,name,is_correct,question_id) values (getdate(),1,1,1,'37',1,46);</v>
      </c>
    </row>
    <row r="171" spans="1:13" x14ac:dyDescent="0.25">
      <c r="A171">
        <f t="shared" si="10"/>
        <v>170</v>
      </c>
      <c r="B171" s="27" t="s">
        <v>394</v>
      </c>
      <c r="C171" s="27">
        <v>1</v>
      </c>
      <c r="D171" s="27">
        <v>1</v>
      </c>
      <c r="E171" s="27">
        <v>1</v>
      </c>
      <c r="F171" s="28">
        <v>36</v>
      </c>
      <c r="G171" s="27">
        <v>0</v>
      </c>
      <c r="H171" s="27">
        <f>+H170</f>
        <v>46</v>
      </c>
      <c r="I171" s="36" t="str">
        <f>+VLOOKUP(H171,question!$A$2:$L$5081,6,FALSE)</f>
        <v>¿Cúal es el número treinta y siete?</v>
      </c>
      <c r="J171" s="27" t="str">
        <f>+VLOOKUP(H171,question!$A$2:$L$5081,8,FALSE)</f>
        <v>Números 30 al 39</v>
      </c>
      <c r="K171" s="27" t="str">
        <f>+VLOOKUP(H171,question!$A$2:$L$5081,9,FALSE)</f>
        <v>Unidad 1: Números</v>
      </c>
      <c r="L171" s="27" t="str">
        <f>+VLOOKUP(H171,question!$A$2:$L$5081,10,FALSE)</f>
        <v>Matemática</v>
      </c>
      <c r="M171" s="31" t="str">
        <f t="shared" si="9"/>
        <v>insert into question_answer (created_at,created_by,company_id,is_active,name,is_correct,question_id) values (getdate(),1,1,1,'36',0,46);</v>
      </c>
    </row>
    <row r="172" spans="1:13" x14ac:dyDescent="0.25">
      <c r="A172">
        <f t="shared" si="10"/>
        <v>171</v>
      </c>
      <c r="B172" s="27" t="s">
        <v>394</v>
      </c>
      <c r="C172" s="27">
        <v>1</v>
      </c>
      <c r="D172" s="27">
        <v>1</v>
      </c>
      <c r="E172" s="27">
        <v>1</v>
      </c>
      <c r="F172" s="28">
        <v>35</v>
      </c>
      <c r="G172" s="27">
        <v>0</v>
      </c>
      <c r="H172" s="27">
        <f>+H171</f>
        <v>46</v>
      </c>
      <c r="I172" s="36" t="str">
        <f>+VLOOKUP(H172,question!$A$2:$L$5081,6,FALSE)</f>
        <v>¿Cúal es el número treinta y siete?</v>
      </c>
      <c r="J172" s="27" t="str">
        <f>+VLOOKUP(H172,question!$A$2:$L$5081,8,FALSE)</f>
        <v>Números 30 al 39</v>
      </c>
      <c r="K172" s="27" t="str">
        <f>+VLOOKUP(H172,question!$A$2:$L$5081,9,FALSE)</f>
        <v>Unidad 1: Números</v>
      </c>
      <c r="L172" s="27" t="str">
        <f>+VLOOKUP(H172,question!$A$2:$L$5081,10,FALSE)</f>
        <v>Matemática</v>
      </c>
      <c r="M172" s="31" t="str">
        <f t="shared" si="9"/>
        <v>insert into question_answer (created_at,created_by,company_id,is_active,name,is_correct,question_id) values (getdate(),1,1,1,'35',0,46);</v>
      </c>
    </row>
    <row r="173" spans="1:13" x14ac:dyDescent="0.25">
      <c r="A173">
        <f t="shared" si="10"/>
        <v>172</v>
      </c>
      <c r="B173" s="27" t="s">
        <v>394</v>
      </c>
      <c r="C173" s="27">
        <v>1</v>
      </c>
      <c r="D173" s="27">
        <v>1</v>
      </c>
      <c r="E173" s="27">
        <v>1</v>
      </c>
      <c r="F173" s="28">
        <v>34</v>
      </c>
      <c r="G173" s="27">
        <v>0</v>
      </c>
      <c r="H173" s="27">
        <f>+H172</f>
        <v>46</v>
      </c>
      <c r="I173" s="36" t="str">
        <f>+VLOOKUP(H173,question!$A$2:$L$5081,6,FALSE)</f>
        <v>¿Cúal es el número treinta y siete?</v>
      </c>
      <c r="J173" s="27" t="str">
        <f>+VLOOKUP(H173,question!$A$2:$L$5081,8,FALSE)</f>
        <v>Números 30 al 39</v>
      </c>
      <c r="K173" s="27" t="str">
        <f>+VLOOKUP(H173,question!$A$2:$L$5081,9,FALSE)</f>
        <v>Unidad 1: Números</v>
      </c>
      <c r="L173" s="27" t="str">
        <f>+VLOOKUP(H173,question!$A$2:$L$5081,10,FALSE)</f>
        <v>Matemática</v>
      </c>
      <c r="M173" s="31" t="str">
        <f t="shared" si="9"/>
        <v>insert into question_answer (created_at,created_by,company_id,is_active,name,is_correct,question_id) values (getdate(),1,1,1,'34',0,46);</v>
      </c>
    </row>
    <row r="174" spans="1:13" x14ac:dyDescent="0.25">
      <c r="A174">
        <f t="shared" si="10"/>
        <v>173</v>
      </c>
      <c r="B174" s="27" t="s">
        <v>394</v>
      </c>
      <c r="C174" s="27">
        <v>1</v>
      </c>
      <c r="D174" s="27">
        <v>1</v>
      </c>
      <c r="E174" s="27">
        <v>1</v>
      </c>
      <c r="F174" s="28">
        <v>34</v>
      </c>
      <c r="G174" s="27">
        <v>0</v>
      </c>
      <c r="H174" s="27">
        <f>+H170+1</f>
        <v>47</v>
      </c>
      <c r="I174" s="36" t="str">
        <f>+VLOOKUP(H174,question!$A$2:$L$5081,6,FALSE)</f>
        <v>¿Cúal es el número treinta y tres?</v>
      </c>
      <c r="J174" s="27" t="str">
        <f>+VLOOKUP(H174,question!$A$2:$L$5081,8,FALSE)</f>
        <v>Números 30 al 39</v>
      </c>
      <c r="K174" s="27" t="str">
        <f>+VLOOKUP(H174,question!$A$2:$L$5081,9,FALSE)</f>
        <v>Unidad 1: Números</v>
      </c>
      <c r="L174" s="27" t="str">
        <f>+VLOOKUP(H174,question!$A$2:$L$5081,10,FALSE)</f>
        <v>Matemática</v>
      </c>
      <c r="M174" s="31" t="str">
        <f t="shared" si="9"/>
        <v>insert into question_answer (created_at,created_by,company_id,is_active,name,is_correct,question_id) values (getdate(),1,1,1,'34',0,47);</v>
      </c>
    </row>
    <row r="175" spans="1:13" x14ac:dyDescent="0.25">
      <c r="A175">
        <f t="shared" si="10"/>
        <v>174</v>
      </c>
      <c r="B175" s="27" t="s">
        <v>394</v>
      </c>
      <c r="C175" s="27">
        <v>1</v>
      </c>
      <c r="D175" s="27">
        <v>1</v>
      </c>
      <c r="E175" s="27">
        <v>1</v>
      </c>
      <c r="F175" s="28">
        <v>33</v>
      </c>
      <c r="G175" s="27">
        <v>1</v>
      </c>
      <c r="H175" s="27">
        <f>+H174</f>
        <v>47</v>
      </c>
      <c r="I175" s="36" t="str">
        <f>+VLOOKUP(H175,question!$A$2:$L$5081,6,FALSE)</f>
        <v>¿Cúal es el número treinta y tres?</v>
      </c>
      <c r="J175" s="27" t="str">
        <f>+VLOOKUP(H175,question!$A$2:$L$5081,8,FALSE)</f>
        <v>Números 30 al 39</v>
      </c>
      <c r="K175" s="27" t="str">
        <f>+VLOOKUP(H175,question!$A$2:$L$5081,9,FALSE)</f>
        <v>Unidad 1: Números</v>
      </c>
      <c r="L175" s="27" t="str">
        <f>+VLOOKUP(H175,question!$A$2:$L$5081,10,FALSE)</f>
        <v>Matemática</v>
      </c>
      <c r="M175" s="31" t="str">
        <f t="shared" si="9"/>
        <v>insert into question_answer (created_at,created_by,company_id,is_active,name,is_correct,question_id) values (getdate(),1,1,1,'33',1,47);</v>
      </c>
    </row>
    <row r="176" spans="1:13" x14ac:dyDescent="0.25">
      <c r="A176">
        <f t="shared" si="10"/>
        <v>175</v>
      </c>
      <c r="B176" s="27" t="s">
        <v>394</v>
      </c>
      <c r="C176" s="27">
        <v>1</v>
      </c>
      <c r="D176" s="27">
        <v>1</v>
      </c>
      <c r="E176" s="27">
        <v>1</v>
      </c>
      <c r="F176" s="28">
        <v>35</v>
      </c>
      <c r="G176" s="27">
        <v>0</v>
      </c>
      <c r="H176" s="27">
        <f>+H175</f>
        <v>47</v>
      </c>
      <c r="I176" s="36" t="str">
        <f>+VLOOKUP(H176,question!$A$2:$L$5081,6,FALSE)</f>
        <v>¿Cúal es el número treinta y tres?</v>
      </c>
      <c r="J176" s="27" t="str">
        <f>+VLOOKUP(H176,question!$A$2:$L$5081,8,FALSE)</f>
        <v>Números 30 al 39</v>
      </c>
      <c r="K176" s="27" t="str">
        <f>+VLOOKUP(H176,question!$A$2:$L$5081,9,FALSE)</f>
        <v>Unidad 1: Números</v>
      </c>
      <c r="L176" s="27" t="str">
        <f>+VLOOKUP(H176,question!$A$2:$L$5081,10,FALSE)</f>
        <v>Matemática</v>
      </c>
      <c r="M176" s="31" t="str">
        <f t="shared" si="9"/>
        <v>insert into question_answer (created_at,created_by,company_id,is_active,name,is_correct,question_id) values (getdate(),1,1,1,'35',0,47);</v>
      </c>
    </row>
    <row r="177" spans="1:13" x14ac:dyDescent="0.25">
      <c r="A177">
        <f t="shared" si="10"/>
        <v>176</v>
      </c>
      <c r="B177" s="27" t="s">
        <v>394</v>
      </c>
      <c r="C177" s="27">
        <v>1</v>
      </c>
      <c r="D177" s="27">
        <v>1</v>
      </c>
      <c r="E177" s="27">
        <v>1</v>
      </c>
      <c r="F177" s="28">
        <v>36</v>
      </c>
      <c r="G177" s="27">
        <v>0</v>
      </c>
      <c r="H177" s="27">
        <f>+H176</f>
        <v>47</v>
      </c>
      <c r="I177" s="36" t="str">
        <f>+VLOOKUP(H177,question!$A$2:$L$5081,6,FALSE)</f>
        <v>¿Cúal es el número treinta y tres?</v>
      </c>
      <c r="J177" s="27" t="str">
        <f>+VLOOKUP(H177,question!$A$2:$L$5081,8,FALSE)</f>
        <v>Números 30 al 39</v>
      </c>
      <c r="K177" s="27" t="str">
        <f>+VLOOKUP(H177,question!$A$2:$L$5081,9,FALSE)</f>
        <v>Unidad 1: Números</v>
      </c>
      <c r="L177" s="27" t="str">
        <f>+VLOOKUP(H177,question!$A$2:$L$5081,10,FALSE)</f>
        <v>Matemática</v>
      </c>
      <c r="M177" s="31" t="str">
        <f t="shared" si="9"/>
        <v>insert into question_answer (created_at,created_by,company_id,is_active,name,is_correct,question_id) values (getdate(),1,1,1,'36',0,47);</v>
      </c>
    </row>
    <row r="178" spans="1:13" x14ac:dyDescent="0.25">
      <c r="A178">
        <f t="shared" si="10"/>
        <v>177</v>
      </c>
      <c r="B178" s="27" t="s">
        <v>394</v>
      </c>
      <c r="C178" s="27">
        <v>1</v>
      </c>
      <c r="D178" s="27">
        <v>1</v>
      </c>
      <c r="E178" s="27">
        <v>1</v>
      </c>
      <c r="F178" s="28">
        <v>30</v>
      </c>
      <c r="G178" s="27">
        <v>0</v>
      </c>
      <c r="H178" s="27">
        <f>+H174+1</f>
        <v>48</v>
      </c>
      <c r="I178" s="36" t="str">
        <f>+VLOOKUP(H178,question!$A$2:$L$5081,6,FALSE)</f>
        <v>¿Cúal es el número treinta y cinco?</v>
      </c>
      <c r="J178" s="27" t="str">
        <f>+VLOOKUP(H178,question!$A$2:$L$5081,8,FALSE)</f>
        <v>Números 30 al 39</v>
      </c>
      <c r="K178" s="27" t="str">
        <f>+VLOOKUP(H178,question!$A$2:$L$5081,9,FALSE)</f>
        <v>Unidad 1: Números</v>
      </c>
      <c r="L178" s="27" t="str">
        <f>+VLOOKUP(H178,question!$A$2:$L$5081,10,FALSE)</f>
        <v>Matemática</v>
      </c>
      <c r="M178" s="31" t="str">
        <f t="shared" si="9"/>
        <v>insert into question_answer (created_at,created_by,company_id,is_active,name,is_correct,question_id) values (getdate(),1,1,1,'30',0,48);</v>
      </c>
    </row>
    <row r="179" spans="1:13" x14ac:dyDescent="0.25">
      <c r="A179">
        <f t="shared" si="10"/>
        <v>178</v>
      </c>
      <c r="B179" s="27" t="s">
        <v>394</v>
      </c>
      <c r="C179" s="27">
        <v>1</v>
      </c>
      <c r="D179" s="27">
        <v>1</v>
      </c>
      <c r="E179" s="27">
        <v>1</v>
      </c>
      <c r="F179" s="28">
        <v>31</v>
      </c>
      <c r="G179" s="27">
        <v>0</v>
      </c>
      <c r="H179" s="27">
        <f>+H178</f>
        <v>48</v>
      </c>
      <c r="I179" s="36" t="str">
        <f>+VLOOKUP(H179,question!$A$2:$L$5081,6,FALSE)</f>
        <v>¿Cúal es el número treinta y cinco?</v>
      </c>
      <c r="J179" s="27" t="str">
        <f>+VLOOKUP(H179,question!$A$2:$L$5081,8,FALSE)</f>
        <v>Números 30 al 39</v>
      </c>
      <c r="K179" s="27" t="str">
        <f>+VLOOKUP(H179,question!$A$2:$L$5081,9,FALSE)</f>
        <v>Unidad 1: Números</v>
      </c>
      <c r="L179" s="27" t="str">
        <f>+VLOOKUP(H179,question!$A$2:$L$5081,10,FALSE)</f>
        <v>Matemática</v>
      </c>
      <c r="M179" s="31" t="str">
        <f t="shared" si="9"/>
        <v>insert into question_answer (created_at,created_by,company_id,is_active,name,is_correct,question_id) values (getdate(),1,1,1,'31',0,48);</v>
      </c>
    </row>
    <row r="180" spans="1:13" x14ac:dyDescent="0.25">
      <c r="A180">
        <f t="shared" si="10"/>
        <v>179</v>
      </c>
      <c r="B180" s="27" t="s">
        <v>394</v>
      </c>
      <c r="C180" s="27">
        <v>1</v>
      </c>
      <c r="D180" s="27">
        <v>1</v>
      </c>
      <c r="E180" s="27">
        <v>1</v>
      </c>
      <c r="F180" s="28">
        <v>32</v>
      </c>
      <c r="G180" s="27">
        <v>0</v>
      </c>
      <c r="H180" s="27">
        <f>+H179</f>
        <v>48</v>
      </c>
      <c r="I180" s="36" t="str">
        <f>+VLOOKUP(H180,question!$A$2:$L$5081,6,FALSE)</f>
        <v>¿Cúal es el número treinta y cinco?</v>
      </c>
      <c r="J180" s="27" t="str">
        <f>+VLOOKUP(H180,question!$A$2:$L$5081,8,FALSE)</f>
        <v>Números 30 al 39</v>
      </c>
      <c r="K180" s="27" t="str">
        <f>+VLOOKUP(H180,question!$A$2:$L$5081,9,FALSE)</f>
        <v>Unidad 1: Números</v>
      </c>
      <c r="L180" s="27" t="str">
        <f>+VLOOKUP(H180,question!$A$2:$L$5081,10,FALSE)</f>
        <v>Matemática</v>
      </c>
      <c r="M180" s="31" t="str">
        <f t="shared" si="9"/>
        <v>insert into question_answer (created_at,created_by,company_id,is_active,name,is_correct,question_id) values (getdate(),1,1,1,'32',0,48);</v>
      </c>
    </row>
    <row r="181" spans="1:13" x14ac:dyDescent="0.25">
      <c r="A181">
        <f t="shared" si="10"/>
        <v>180</v>
      </c>
      <c r="B181" s="27" t="s">
        <v>394</v>
      </c>
      <c r="C181" s="27">
        <v>1</v>
      </c>
      <c r="D181" s="27">
        <v>1</v>
      </c>
      <c r="E181" s="27">
        <v>1</v>
      </c>
      <c r="F181" s="28">
        <v>35</v>
      </c>
      <c r="G181" s="27">
        <v>1</v>
      </c>
      <c r="H181" s="27">
        <f>+H180</f>
        <v>48</v>
      </c>
      <c r="I181" s="36" t="str">
        <f>+VLOOKUP(H181,question!$A$2:$L$5081,6,FALSE)</f>
        <v>¿Cúal es el número treinta y cinco?</v>
      </c>
      <c r="J181" s="27" t="str">
        <f>+VLOOKUP(H181,question!$A$2:$L$5081,8,FALSE)</f>
        <v>Números 30 al 39</v>
      </c>
      <c r="K181" s="27" t="str">
        <f>+VLOOKUP(H181,question!$A$2:$L$5081,9,FALSE)</f>
        <v>Unidad 1: Números</v>
      </c>
      <c r="L181" s="27" t="str">
        <f>+VLOOKUP(H181,question!$A$2:$L$5081,10,FALSE)</f>
        <v>Matemática</v>
      </c>
      <c r="M181" s="31" t="str">
        <f t="shared" si="9"/>
        <v>insert into question_answer (created_at,created_by,company_id,is_active,name,is_correct,question_id) values (getdate(),1,1,1,'35',1,48);</v>
      </c>
    </row>
    <row r="182" spans="1:13" x14ac:dyDescent="0.25">
      <c r="A182">
        <f t="shared" si="10"/>
        <v>181</v>
      </c>
      <c r="B182" s="27" t="s">
        <v>394</v>
      </c>
      <c r="C182" s="27">
        <v>1</v>
      </c>
      <c r="D182" s="27">
        <v>1</v>
      </c>
      <c r="E182" s="27">
        <v>1</v>
      </c>
      <c r="F182" s="28">
        <v>31</v>
      </c>
      <c r="G182" s="27">
        <v>0</v>
      </c>
      <c r="H182" s="27">
        <f>+H178+1</f>
        <v>49</v>
      </c>
      <c r="I182" s="36" t="str">
        <f>+VLOOKUP(H182,question!$A$2:$L$5081,6,FALSE)</f>
        <v>¿Cúal es el número treinta y dos?</v>
      </c>
      <c r="J182" s="27" t="str">
        <f>+VLOOKUP(H182,question!$A$2:$L$5081,8,FALSE)</f>
        <v>Números 30 al 39</v>
      </c>
      <c r="K182" s="27" t="str">
        <f>+VLOOKUP(H182,question!$A$2:$L$5081,9,FALSE)</f>
        <v>Unidad 1: Números</v>
      </c>
      <c r="L182" s="27" t="str">
        <f>+VLOOKUP(H182,question!$A$2:$L$5081,10,FALSE)</f>
        <v>Matemática</v>
      </c>
      <c r="M182" s="31" t="str">
        <f t="shared" si="9"/>
        <v>insert into question_answer (created_at,created_by,company_id,is_active,name,is_correct,question_id) values (getdate(),1,1,1,'31',0,49);</v>
      </c>
    </row>
    <row r="183" spans="1:13" x14ac:dyDescent="0.25">
      <c r="A183">
        <f t="shared" si="10"/>
        <v>182</v>
      </c>
      <c r="B183" s="27" t="s">
        <v>394</v>
      </c>
      <c r="C183" s="27">
        <v>1</v>
      </c>
      <c r="D183" s="27">
        <v>1</v>
      </c>
      <c r="E183" s="27">
        <v>1</v>
      </c>
      <c r="F183" s="28">
        <v>32</v>
      </c>
      <c r="G183" s="27">
        <v>1</v>
      </c>
      <c r="H183" s="27">
        <f>+H182</f>
        <v>49</v>
      </c>
      <c r="I183" s="36" t="str">
        <f>+VLOOKUP(H183,question!$A$2:$L$5081,6,FALSE)</f>
        <v>¿Cúal es el número treinta y dos?</v>
      </c>
      <c r="J183" s="27" t="str">
        <f>+VLOOKUP(H183,question!$A$2:$L$5081,8,FALSE)</f>
        <v>Números 30 al 39</v>
      </c>
      <c r="K183" s="27" t="str">
        <f>+VLOOKUP(H183,question!$A$2:$L$5081,9,FALSE)</f>
        <v>Unidad 1: Números</v>
      </c>
      <c r="L183" s="27" t="str">
        <f>+VLOOKUP(H183,question!$A$2:$L$5081,10,FALSE)</f>
        <v>Matemática</v>
      </c>
      <c r="M183" s="31" t="str">
        <f t="shared" si="9"/>
        <v>insert into question_answer (created_at,created_by,company_id,is_active,name,is_correct,question_id) values (getdate(),1,1,1,'32',1,49);</v>
      </c>
    </row>
    <row r="184" spans="1:13" x14ac:dyDescent="0.25">
      <c r="A184">
        <f t="shared" si="10"/>
        <v>183</v>
      </c>
      <c r="B184" s="27" t="s">
        <v>394</v>
      </c>
      <c r="C184" s="27">
        <v>1</v>
      </c>
      <c r="D184" s="27">
        <v>1</v>
      </c>
      <c r="E184" s="27">
        <v>1</v>
      </c>
      <c r="F184" s="28">
        <v>33</v>
      </c>
      <c r="G184" s="27">
        <v>0</v>
      </c>
      <c r="H184" s="27">
        <f>+H183</f>
        <v>49</v>
      </c>
      <c r="I184" s="36" t="str">
        <f>+VLOOKUP(H184,question!$A$2:$L$5081,6,FALSE)</f>
        <v>¿Cúal es el número treinta y dos?</v>
      </c>
      <c r="J184" s="27" t="str">
        <f>+VLOOKUP(H184,question!$A$2:$L$5081,8,FALSE)</f>
        <v>Números 30 al 39</v>
      </c>
      <c r="K184" s="27" t="str">
        <f>+VLOOKUP(H184,question!$A$2:$L$5081,9,FALSE)</f>
        <v>Unidad 1: Números</v>
      </c>
      <c r="L184" s="27" t="str">
        <f>+VLOOKUP(H184,question!$A$2:$L$5081,10,FALSE)</f>
        <v>Matemática</v>
      </c>
      <c r="M184" s="31" t="str">
        <f t="shared" si="9"/>
        <v>insert into question_answer (created_at,created_by,company_id,is_active,name,is_correct,question_id) values (getdate(),1,1,1,'33',0,49);</v>
      </c>
    </row>
    <row r="185" spans="1:13" x14ac:dyDescent="0.25">
      <c r="A185">
        <f t="shared" si="10"/>
        <v>184</v>
      </c>
      <c r="B185" s="27" t="s">
        <v>394</v>
      </c>
      <c r="C185" s="27">
        <v>1</v>
      </c>
      <c r="D185" s="27">
        <v>1</v>
      </c>
      <c r="E185" s="27">
        <v>1</v>
      </c>
      <c r="F185" s="28">
        <v>34</v>
      </c>
      <c r="G185" s="27">
        <v>0</v>
      </c>
      <c r="H185" s="27">
        <f>+H184</f>
        <v>49</v>
      </c>
      <c r="I185" s="36" t="str">
        <f>+VLOOKUP(H185,question!$A$2:$L$5081,6,FALSE)</f>
        <v>¿Cúal es el número treinta y dos?</v>
      </c>
      <c r="J185" s="27" t="str">
        <f>+VLOOKUP(H185,question!$A$2:$L$5081,8,FALSE)</f>
        <v>Números 30 al 39</v>
      </c>
      <c r="K185" s="27" t="str">
        <f>+VLOOKUP(H185,question!$A$2:$L$5081,9,FALSE)</f>
        <v>Unidad 1: Números</v>
      </c>
      <c r="L185" s="27" t="str">
        <f>+VLOOKUP(H185,question!$A$2:$L$5081,10,FALSE)</f>
        <v>Matemática</v>
      </c>
      <c r="M185" s="31" t="str">
        <f t="shared" si="9"/>
        <v>insert into question_answer (created_at,created_by,company_id,is_active,name,is_correct,question_id) values (getdate(),1,1,1,'34',0,49);</v>
      </c>
    </row>
    <row r="186" spans="1:13" x14ac:dyDescent="0.25">
      <c r="A186">
        <f t="shared" si="10"/>
        <v>185</v>
      </c>
      <c r="B186" s="27" t="s">
        <v>394</v>
      </c>
      <c r="C186" s="27">
        <v>1</v>
      </c>
      <c r="D186" s="27">
        <v>1</v>
      </c>
      <c r="E186" s="27">
        <v>1</v>
      </c>
      <c r="F186" s="28">
        <v>39</v>
      </c>
      <c r="G186" s="27">
        <v>0</v>
      </c>
      <c r="H186" s="27">
        <f>+H182+1</f>
        <v>50</v>
      </c>
      <c r="I186" s="36" t="str">
        <f>+VLOOKUP(H186,question!$A$2:$L$5081,6,FALSE)</f>
        <v>¿Cúal es el número treinta y cuatro?</v>
      </c>
      <c r="J186" s="27" t="str">
        <f>+VLOOKUP(H186,question!$A$2:$L$5081,8,FALSE)</f>
        <v>Números 30 al 39</v>
      </c>
      <c r="K186" s="27" t="str">
        <f>+VLOOKUP(H186,question!$A$2:$L$5081,9,FALSE)</f>
        <v>Unidad 1: Números</v>
      </c>
      <c r="L186" s="27" t="str">
        <f>+VLOOKUP(H186,question!$A$2:$L$5081,10,FALSE)</f>
        <v>Matemática</v>
      </c>
      <c r="M186" s="31" t="str">
        <f t="shared" si="9"/>
        <v>insert into question_answer (created_at,created_by,company_id,is_active,name,is_correct,question_id) values (getdate(),1,1,1,'39',0,50);</v>
      </c>
    </row>
    <row r="187" spans="1:13" x14ac:dyDescent="0.25">
      <c r="A187">
        <f t="shared" si="10"/>
        <v>186</v>
      </c>
      <c r="B187" s="27" t="s">
        <v>394</v>
      </c>
      <c r="C187" s="27">
        <v>1</v>
      </c>
      <c r="D187" s="27">
        <v>1</v>
      </c>
      <c r="E187" s="27">
        <v>1</v>
      </c>
      <c r="F187" s="28">
        <v>38</v>
      </c>
      <c r="G187" s="27">
        <v>0</v>
      </c>
      <c r="H187" s="27">
        <f>+H186</f>
        <v>50</v>
      </c>
      <c r="I187" s="36" t="str">
        <f>+VLOOKUP(H187,question!$A$2:$L$5081,6,FALSE)</f>
        <v>¿Cúal es el número treinta y cuatro?</v>
      </c>
      <c r="J187" s="27" t="str">
        <f>+VLOOKUP(H187,question!$A$2:$L$5081,8,FALSE)</f>
        <v>Números 30 al 39</v>
      </c>
      <c r="K187" s="27" t="str">
        <f>+VLOOKUP(H187,question!$A$2:$L$5081,9,FALSE)</f>
        <v>Unidad 1: Números</v>
      </c>
      <c r="L187" s="27" t="str">
        <f>+VLOOKUP(H187,question!$A$2:$L$5081,10,FALSE)</f>
        <v>Matemática</v>
      </c>
      <c r="M187" s="31" t="str">
        <f t="shared" si="9"/>
        <v>insert into question_answer (created_at,created_by,company_id,is_active,name,is_correct,question_id) values (getdate(),1,1,1,'38',0,50);</v>
      </c>
    </row>
    <row r="188" spans="1:13" x14ac:dyDescent="0.25">
      <c r="A188">
        <f t="shared" si="10"/>
        <v>187</v>
      </c>
      <c r="B188" s="27" t="s">
        <v>394</v>
      </c>
      <c r="C188" s="27">
        <v>1</v>
      </c>
      <c r="D188" s="27">
        <v>1</v>
      </c>
      <c r="E188" s="27">
        <v>1</v>
      </c>
      <c r="F188" s="28">
        <v>34</v>
      </c>
      <c r="G188" s="27">
        <v>1</v>
      </c>
      <c r="H188" s="27">
        <f>+H187</f>
        <v>50</v>
      </c>
      <c r="I188" s="36" t="str">
        <f>+VLOOKUP(H188,question!$A$2:$L$5081,6,FALSE)</f>
        <v>¿Cúal es el número treinta y cuatro?</v>
      </c>
      <c r="J188" s="27" t="str">
        <f>+VLOOKUP(H188,question!$A$2:$L$5081,8,FALSE)</f>
        <v>Números 30 al 39</v>
      </c>
      <c r="K188" s="27" t="str">
        <f>+VLOOKUP(H188,question!$A$2:$L$5081,9,FALSE)</f>
        <v>Unidad 1: Números</v>
      </c>
      <c r="L188" s="27" t="str">
        <f>+VLOOKUP(H188,question!$A$2:$L$5081,10,FALSE)</f>
        <v>Matemática</v>
      </c>
      <c r="M188" s="31" t="str">
        <f t="shared" si="9"/>
        <v>insert into question_answer (created_at,created_by,company_id,is_active,name,is_correct,question_id) values (getdate(),1,1,1,'34',1,50);</v>
      </c>
    </row>
    <row r="189" spans="1:13" x14ac:dyDescent="0.25">
      <c r="A189">
        <f t="shared" si="10"/>
        <v>188</v>
      </c>
      <c r="B189" s="27" t="s">
        <v>394</v>
      </c>
      <c r="C189" s="27">
        <v>1</v>
      </c>
      <c r="D189" s="27">
        <v>1</v>
      </c>
      <c r="E189" s="27">
        <v>1</v>
      </c>
      <c r="F189" s="28">
        <v>31</v>
      </c>
      <c r="G189" s="27">
        <v>0</v>
      </c>
      <c r="H189" s="27">
        <f>+H188</f>
        <v>50</v>
      </c>
      <c r="I189" s="36" t="str">
        <f>+VLOOKUP(H189,question!$A$2:$L$5081,6,FALSE)</f>
        <v>¿Cúal es el número treinta y cuatro?</v>
      </c>
      <c r="J189" s="27" t="str">
        <f>+VLOOKUP(H189,question!$A$2:$L$5081,8,FALSE)</f>
        <v>Números 30 al 39</v>
      </c>
      <c r="K189" s="27" t="str">
        <f>+VLOOKUP(H189,question!$A$2:$L$5081,9,FALSE)</f>
        <v>Unidad 1: Números</v>
      </c>
      <c r="L189" s="27" t="str">
        <f>+VLOOKUP(H189,question!$A$2:$L$5081,10,FALSE)</f>
        <v>Matemática</v>
      </c>
      <c r="M189" s="31" t="str">
        <f t="shared" si="9"/>
        <v>insert into question_answer (created_at,created_by,company_id,is_active,name,is_correct,question_id) values (getdate(),1,1,1,'31',0,50);</v>
      </c>
    </row>
    <row r="190" spans="1:13" x14ac:dyDescent="0.25">
      <c r="A190">
        <f t="shared" si="10"/>
        <v>189</v>
      </c>
      <c r="B190" s="27" t="s">
        <v>394</v>
      </c>
      <c r="C190" s="27">
        <v>1</v>
      </c>
      <c r="D190" s="27">
        <v>1</v>
      </c>
      <c r="E190" s="27">
        <v>1</v>
      </c>
      <c r="F190" s="28">
        <v>35</v>
      </c>
      <c r="G190" s="27">
        <v>0</v>
      </c>
      <c r="H190" s="27">
        <f>+H186+1</f>
        <v>51</v>
      </c>
      <c r="I190" s="36" t="str">
        <f>+VLOOKUP(H190,question!$A$2:$L$5081,6,FALSE)</f>
        <v>¿Cúal es el número treinta y seis?</v>
      </c>
      <c r="J190" s="27" t="str">
        <f>+VLOOKUP(H190,question!$A$2:$L$5081,8,FALSE)</f>
        <v>Números 30 al 39</v>
      </c>
      <c r="K190" s="27" t="str">
        <f>+VLOOKUP(H190,question!$A$2:$L$5081,9,FALSE)</f>
        <v>Unidad 1: Números</v>
      </c>
      <c r="L190" s="27" t="str">
        <f>+VLOOKUP(H190,question!$A$2:$L$5081,10,FALSE)</f>
        <v>Matemática</v>
      </c>
      <c r="M190" s="31" t="str">
        <f t="shared" si="9"/>
        <v>insert into question_answer (created_at,created_by,company_id,is_active,name,is_correct,question_id) values (getdate(),1,1,1,'35',0,51);</v>
      </c>
    </row>
    <row r="191" spans="1:13" x14ac:dyDescent="0.25">
      <c r="A191">
        <f t="shared" si="10"/>
        <v>190</v>
      </c>
      <c r="B191" s="27" t="s">
        <v>394</v>
      </c>
      <c r="C191" s="27">
        <v>1</v>
      </c>
      <c r="D191" s="27">
        <v>1</v>
      </c>
      <c r="E191" s="27">
        <v>1</v>
      </c>
      <c r="F191" s="28">
        <v>37</v>
      </c>
      <c r="G191" s="27">
        <v>0</v>
      </c>
      <c r="H191" s="27">
        <f>+H190</f>
        <v>51</v>
      </c>
      <c r="I191" s="36" t="str">
        <f>+VLOOKUP(H191,question!$A$2:$L$5081,6,FALSE)</f>
        <v>¿Cúal es el número treinta y seis?</v>
      </c>
      <c r="J191" s="27" t="str">
        <f>+VLOOKUP(H191,question!$A$2:$L$5081,8,FALSE)</f>
        <v>Números 30 al 39</v>
      </c>
      <c r="K191" s="27" t="str">
        <f>+VLOOKUP(H191,question!$A$2:$L$5081,9,FALSE)</f>
        <v>Unidad 1: Números</v>
      </c>
      <c r="L191" s="27" t="str">
        <f>+VLOOKUP(H191,question!$A$2:$L$5081,10,FALSE)</f>
        <v>Matemática</v>
      </c>
      <c r="M191" s="31" t="str">
        <f t="shared" si="9"/>
        <v>insert into question_answer (created_at,created_by,company_id,is_active,name,is_correct,question_id) values (getdate(),1,1,1,'37',0,51);</v>
      </c>
    </row>
    <row r="192" spans="1:13" x14ac:dyDescent="0.25">
      <c r="A192">
        <f t="shared" si="10"/>
        <v>191</v>
      </c>
      <c r="B192" s="27" t="s">
        <v>394</v>
      </c>
      <c r="C192" s="27">
        <v>1</v>
      </c>
      <c r="D192" s="27">
        <v>1</v>
      </c>
      <c r="E192" s="27">
        <v>1</v>
      </c>
      <c r="F192" s="28">
        <v>39</v>
      </c>
      <c r="G192" s="27">
        <v>0</v>
      </c>
      <c r="H192" s="27">
        <f>+H191</f>
        <v>51</v>
      </c>
      <c r="I192" s="36" t="str">
        <f>+VLOOKUP(H192,question!$A$2:$L$5081,6,FALSE)</f>
        <v>¿Cúal es el número treinta y seis?</v>
      </c>
      <c r="J192" s="27" t="str">
        <f>+VLOOKUP(H192,question!$A$2:$L$5081,8,FALSE)</f>
        <v>Números 30 al 39</v>
      </c>
      <c r="K192" s="27" t="str">
        <f>+VLOOKUP(H192,question!$A$2:$L$5081,9,FALSE)</f>
        <v>Unidad 1: Números</v>
      </c>
      <c r="L192" s="27" t="str">
        <f>+VLOOKUP(H192,question!$A$2:$L$5081,10,FALSE)</f>
        <v>Matemática</v>
      </c>
      <c r="M192" s="31" t="str">
        <f t="shared" si="9"/>
        <v>insert into question_answer (created_at,created_by,company_id,is_active,name,is_correct,question_id) values (getdate(),1,1,1,'39',0,51);</v>
      </c>
    </row>
    <row r="193" spans="1:13" x14ac:dyDescent="0.25">
      <c r="A193">
        <f t="shared" si="10"/>
        <v>192</v>
      </c>
      <c r="B193" s="27" t="s">
        <v>394</v>
      </c>
      <c r="C193" s="27">
        <v>1</v>
      </c>
      <c r="D193" s="27">
        <v>1</v>
      </c>
      <c r="E193" s="27">
        <v>1</v>
      </c>
      <c r="F193" s="28">
        <v>36</v>
      </c>
      <c r="G193" s="27">
        <v>1</v>
      </c>
      <c r="H193" s="27">
        <f>+H192</f>
        <v>51</v>
      </c>
      <c r="I193" s="36" t="str">
        <f>+VLOOKUP(H193,question!$A$2:$L$5081,6,FALSE)</f>
        <v>¿Cúal es el número treinta y seis?</v>
      </c>
      <c r="J193" s="27" t="str">
        <f>+VLOOKUP(H193,question!$A$2:$L$5081,8,FALSE)</f>
        <v>Números 30 al 39</v>
      </c>
      <c r="K193" s="27" t="str">
        <f>+VLOOKUP(H193,question!$A$2:$L$5081,9,FALSE)</f>
        <v>Unidad 1: Números</v>
      </c>
      <c r="L193" s="27" t="str">
        <f>+VLOOKUP(H193,question!$A$2:$L$5081,10,FALSE)</f>
        <v>Matemática</v>
      </c>
      <c r="M193" s="31" t="str">
        <f t="shared" si="9"/>
        <v>insert into question_answer (created_at,created_by,company_id,is_active,name,is_correct,question_id) values (getdate(),1,1,1,'36',1,51);</v>
      </c>
    </row>
    <row r="194" spans="1:13" x14ac:dyDescent="0.25">
      <c r="A194">
        <f t="shared" si="10"/>
        <v>193</v>
      </c>
      <c r="B194" s="27" t="s">
        <v>394</v>
      </c>
      <c r="C194" s="27">
        <v>1</v>
      </c>
      <c r="D194" s="27">
        <v>1</v>
      </c>
      <c r="E194" s="27">
        <v>1</v>
      </c>
      <c r="F194" s="28">
        <v>37</v>
      </c>
      <c r="G194" s="27">
        <v>0</v>
      </c>
      <c r="H194" s="27">
        <f>+H190+1</f>
        <v>52</v>
      </c>
      <c r="I194" s="36" t="str">
        <f>+VLOOKUP(H194,question!$A$2:$L$5081,6,FALSE)</f>
        <v>¿Cúal es el número treinta y nueve?</v>
      </c>
      <c r="J194" s="27" t="str">
        <f>+VLOOKUP(H194,question!$A$2:$L$5081,8,FALSE)</f>
        <v>Números 30 al 39</v>
      </c>
      <c r="K194" s="27" t="str">
        <f>+VLOOKUP(H194,question!$A$2:$L$5081,9,FALSE)</f>
        <v>Unidad 1: Números</v>
      </c>
      <c r="L194" s="27" t="str">
        <f>+VLOOKUP(H194,question!$A$2:$L$5081,10,FALSE)</f>
        <v>Matemática</v>
      </c>
      <c r="M194" s="31" t="str">
        <f t="shared" si="9"/>
        <v>insert into question_answer (created_at,created_by,company_id,is_active,name,is_correct,question_id) values (getdate(),1,1,1,'37',0,52);</v>
      </c>
    </row>
    <row r="195" spans="1:13" x14ac:dyDescent="0.25">
      <c r="A195">
        <f t="shared" si="10"/>
        <v>194</v>
      </c>
      <c r="B195" s="27" t="s">
        <v>394</v>
      </c>
      <c r="C195" s="27">
        <v>1</v>
      </c>
      <c r="D195" s="27">
        <v>1</v>
      </c>
      <c r="E195" s="27">
        <v>1</v>
      </c>
      <c r="F195" s="28">
        <v>38</v>
      </c>
      <c r="G195" s="27">
        <v>0</v>
      </c>
      <c r="H195" s="27">
        <f>+H194</f>
        <v>52</v>
      </c>
      <c r="I195" s="36" t="str">
        <f>+VLOOKUP(H195,question!$A$2:$L$5081,6,FALSE)</f>
        <v>¿Cúal es el número treinta y nueve?</v>
      </c>
      <c r="J195" s="27" t="str">
        <f>+VLOOKUP(H195,question!$A$2:$L$5081,8,FALSE)</f>
        <v>Números 30 al 39</v>
      </c>
      <c r="K195" s="27" t="str">
        <f>+VLOOKUP(H195,question!$A$2:$L$5081,9,FALSE)</f>
        <v>Unidad 1: Números</v>
      </c>
      <c r="L195" s="27" t="str">
        <f>+VLOOKUP(H195,question!$A$2:$L$5081,10,FALSE)</f>
        <v>Matemática</v>
      </c>
      <c r="M195" s="31" t="str">
        <f t="shared" ref="M195:M258" si="11">CONCATENATE("insert into question_answer (",$B$1,",",$C$1,",",$D$1,",",$E$1,",",$F$1,",",$G$1,",",$H$1,") values (",B195,",",C195,",",D195,",",E195,",'",F195,"',",G195,",",H195,");")</f>
        <v>insert into question_answer (created_at,created_by,company_id,is_active,name,is_correct,question_id) values (getdate(),1,1,1,'38',0,52);</v>
      </c>
    </row>
    <row r="196" spans="1:13" x14ac:dyDescent="0.25">
      <c r="A196">
        <f t="shared" si="10"/>
        <v>195</v>
      </c>
      <c r="B196" s="27" t="s">
        <v>394</v>
      </c>
      <c r="C196" s="27">
        <v>1</v>
      </c>
      <c r="D196" s="27">
        <v>1</v>
      </c>
      <c r="E196" s="27">
        <v>1</v>
      </c>
      <c r="F196" s="28">
        <v>39</v>
      </c>
      <c r="G196" s="27">
        <v>1</v>
      </c>
      <c r="H196" s="27">
        <f>+H195</f>
        <v>52</v>
      </c>
      <c r="I196" s="36" t="str">
        <f>+VLOOKUP(H196,question!$A$2:$L$5081,6,FALSE)</f>
        <v>¿Cúal es el número treinta y nueve?</v>
      </c>
      <c r="J196" s="27" t="str">
        <f>+VLOOKUP(H196,question!$A$2:$L$5081,8,FALSE)</f>
        <v>Números 30 al 39</v>
      </c>
      <c r="K196" s="27" t="str">
        <f>+VLOOKUP(H196,question!$A$2:$L$5081,9,FALSE)</f>
        <v>Unidad 1: Números</v>
      </c>
      <c r="L196" s="27" t="str">
        <f>+VLOOKUP(H196,question!$A$2:$L$5081,10,FALSE)</f>
        <v>Matemática</v>
      </c>
      <c r="M196" s="31" t="str">
        <f t="shared" si="11"/>
        <v>insert into question_answer (created_at,created_by,company_id,is_active,name,is_correct,question_id) values (getdate(),1,1,1,'39',1,52);</v>
      </c>
    </row>
    <row r="197" spans="1:13" x14ac:dyDescent="0.25">
      <c r="A197">
        <f t="shared" si="10"/>
        <v>196</v>
      </c>
      <c r="B197" s="27" t="s">
        <v>394</v>
      </c>
      <c r="C197" s="27">
        <v>1</v>
      </c>
      <c r="D197" s="27">
        <v>1</v>
      </c>
      <c r="E197" s="27">
        <v>1</v>
      </c>
      <c r="F197" s="28">
        <v>36</v>
      </c>
      <c r="G197" s="27">
        <v>0</v>
      </c>
      <c r="H197" s="27">
        <f>+H196</f>
        <v>52</v>
      </c>
      <c r="I197" s="36" t="str">
        <f>+VLOOKUP(H197,question!$A$2:$L$5081,6,FALSE)</f>
        <v>¿Cúal es el número treinta y nueve?</v>
      </c>
      <c r="J197" s="27" t="str">
        <f>+VLOOKUP(H197,question!$A$2:$L$5081,8,FALSE)</f>
        <v>Números 30 al 39</v>
      </c>
      <c r="K197" s="27" t="str">
        <f>+VLOOKUP(H197,question!$A$2:$L$5081,9,FALSE)</f>
        <v>Unidad 1: Números</v>
      </c>
      <c r="L197" s="27" t="str">
        <f>+VLOOKUP(H197,question!$A$2:$L$5081,10,FALSE)</f>
        <v>Matemática</v>
      </c>
      <c r="M197" s="31" t="str">
        <f t="shared" si="11"/>
        <v>insert into question_answer (created_at,created_by,company_id,is_active,name,is_correct,question_id) values (getdate(),1,1,1,'36',0,52);</v>
      </c>
    </row>
    <row r="198" spans="1:13" x14ac:dyDescent="0.25">
      <c r="A198">
        <f t="shared" si="10"/>
        <v>197</v>
      </c>
      <c r="B198" s="27" t="s">
        <v>394</v>
      </c>
      <c r="C198" s="27">
        <v>1</v>
      </c>
      <c r="D198" s="27">
        <v>1</v>
      </c>
      <c r="E198" s="27">
        <v>1</v>
      </c>
      <c r="F198" s="28">
        <v>31</v>
      </c>
      <c r="G198" s="27">
        <v>0</v>
      </c>
      <c r="H198" s="27">
        <f>+H194+1</f>
        <v>53</v>
      </c>
      <c r="I198" s="36" t="str">
        <f>+VLOOKUP(H198,question!$A$2:$L$5081,6,FALSE)</f>
        <v>¿Cúal es el número treinta?</v>
      </c>
      <c r="J198" s="27" t="str">
        <f>+VLOOKUP(H198,question!$A$2:$L$5081,8,FALSE)</f>
        <v>Números 30 al 39</v>
      </c>
      <c r="K198" s="27" t="str">
        <f>+VLOOKUP(H198,question!$A$2:$L$5081,9,FALSE)</f>
        <v>Unidad 1: Números</v>
      </c>
      <c r="L198" s="27" t="str">
        <f>+VLOOKUP(H198,question!$A$2:$L$5081,10,FALSE)</f>
        <v>Matemática</v>
      </c>
      <c r="M198" s="31" t="str">
        <f t="shared" si="11"/>
        <v>insert into question_answer (created_at,created_by,company_id,is_active,name,is_correct,question_id) values (getdate(),1,1,1,'31',0,53);</v>
      </c>
    </row>
    <row r="199" spans="1:13" x14ac:dyDescent="0.25">
      <c r="A199">
        <f t="shared" si="10"/>
        <v>198</v>
      </c>
      <c r="B199" s="27" t="s">
        <v>394</v>
      </c>
      <c r="C199" s="27">
        <v>1</v>
      </c>
      <c r="D199" s="27">
        <v>1</v>
      </c>
      <c r="E199" s="27">
        <v>1</v>
      </c>
      <c r="F199" s="28">
        <v>35</v>
      </c>
      <c r="G199" s="27">
        <v>0</v>
      </c>
      <c r="H199" s="27">
        <f>+H198</f>
        <v>53</v>
      </c>
      <c r="I199" s="36" t="str">
        <f>+VLOOKUP(H199,question!$A$2:$L$5081,6,FALSE)</f>
        <v>¿Cúal es el número treinta?</v>
      </c>
      <c r="J199" s="27" t="str">
        <f>+VLOOKUP(H199,question!$A$2:$L$5081,8,FALSE)</f>
        <v>Números 30 al 39</v>
      </c>
      <c r="K199" s="27" t="str">
        <f>+VLOOKUP(H199,question!$A$2:$L$5081,9,FALSE)</f>
        <v>Unidad 1: Números</v>
      </c>
      <c r="L199" s="27" t="str">
        <f>+VLOOKUP(H199,question!$A$2:$L$5081,10,FALSE)</f>
        <v>Matemática</v>
      </c>
      <c r="M199" s="31" t="str">
        <f t="shared" si="11"/>
        <v>insert into question_answer (created_at,created_by,company_id,is_active,name,is_correct,question_id) values (getdate(),1,1,1,'35',0,53);</v>
      </c>
    </row>
    <row r="200" spans="1:13" x14ac:dyDescent="0.25">
      <c r="A200">
        <f t="shared" si="10"/>
        <v>199</v>
      </c>
      <c r="B200" s="27" t="s">
        <v>394</v>
      </c>
      <c r="C200" s="27">
        <v>1</v>
      </c>
      <c r="D200" s="27">
        <v>1</v>
      </c>
      <c r="E200" s="27">
        <v>1</v>
      </c>
      <c r="F200" s="28">
        <v>30</v>
      </c>
      <c r="G200" s="27">
        <v>1</v>
      </c>
      <c r="H200" s="27">
        <f>+H199</f>
        <v>53</v>
      </c>
      <c r="I200" s="36" t="str">
        <f>+VLOOKUP(H200,question!$A$2:$L$5081,6,FALSE)</f>
        <v>¿Cúal es el número treinta?</v>
      </c>
      <c r="J200" s="27" t="str">
        <f>+VLOOKUP(H200,question!$A$2:$L$5081,8,FALSE)</f>
        <v>Números 30 al 39</v>
      </c>
      <c r="K200" s="27" t="str">
        <f>+VLOOKUP(H200,question!$A$2:$L$5081,9,FALSE)</f>
        <v>Unidad 1: Números</v>
      </c>
      <c r="L200" s="27" t="str">
        <f>+VLOOKUP(H200,question!$A$2:$L$5081,10,FALSE)</f>
        <v>Matemática</v>
      </c>
      <c r="M200" s="31" t="str">
        <f t="shared" si="11"/>
        <v>insert into question_answer (created_at,created_by,company_id,is_active,name,is_correct,question_id) values (getdate(),1,1,1,'30',1,53);</v>
      </c>
    </row>
    <row r="201" spans="1:13" x14ac:dyDescent="0.25">
      <c r="A201">
        <f t="shared" si="10"/>
        <v>200</v>
      </c>
      <c r="B201" s="27" t="s">
        <v>394</v>
      </c>
      <c r="C201" s="27">
        <v>1</v>
      </c>
      <c r="D201" s="27">
        <v>1</v>
      </c>
      <c r="E201" s="27">
        <v>1</v>
      </c>
      <c r="F201" s="28">
        <v>36</v>
      </c>
      <c r="G201" s="27">
        <v>0</v>
      </c>
      <c r="H201" s="27">
        <f>+H200</f>
        <v>53</v>
      </c>
      <c r="I201" s="36" t="str">
        <f>+VLOOKUP(H201,question!$A$2:$L$5081,6,FALSE)</f>
        <v>¿Cúal es el número treinta?</v>
      </c>
      <c r="J201" s="27" t="str">
        <f>+VLOOKUP(H201,question!$A$2:$L$5081,8,FALSE)</f>
        <v>Números 30 al 39</v>
      </c>
      <c r="K201" s="27" t="str">
        <f>+VLOOKUP(H201,question!$A$2:$L$5081,9,FALSE)</f>
        <v>Unidad 1: Números</v>
      </c>
      <c r="L201" s="27" t="str">
        <f>+VLOOKUP(H201,question!$A$2:$L$5081,10,FALSE)</f>
        <v>Matemática</v>
      </c>
      <c r="M201" s="31" t="str">
        <f t="shared" si="11"/>
        <v>insert into question_answer (created_at,created_by,company_id,is_active,name,is_correct,question_id) values (getdate(),1,1,1,'36',0,53);</v>
      </c>
    </row>
    <row r="202" spans="1:13" x14ac:dyDescent="0.25">
      <c r="A202">
        <f t="shared" si="10"/>
        <v>201</v>
      </c>
      <c r="B202" s="27" t="s">
        <v>394</v>
      </c>
      <c r="C202" s="27">
        <v>1</v>
      </c>
      <c r="D202" s="27">
        <v>1</v>
      </c>
      <c r="E202" s="27">
        <v>1</v>
      </c>
      <c r="F202" s="28">
        <v>30</v>
      </c>
      <c r="G202" s="27">
        <v>0</v>
      </c>
      <c r="H202" s="27">
        <f>+H198+1</f>
        <v>54</v>
      </c>
      <c r="I202" s="36" t="str">
        <f>+VLOOKUP(H202,question!$A$2:$L$5081,6,FALSE)</f>
        <v>¿Cúal es el número treinta y uno?</v>
      </c>
      <c r="J202" s="27" t="str">
        <f>+VLOOKUP(H202,question!$A$2:$L$5081,8,FALSE)</f>
        <v>Números 30 al 39</v>
      </c>
      <c r="K202" s="27" t="str">
        <f>+VLOOKUP(H202,question!$A$2:$L$5081,9,FALSE)</f>
        <v>Unidad 1: Números</v>
      </c>
      <c r="L202" s="27" t="str">
        <f>+VLOOKUP(H202,question!$A$2:$L$5081,10,FALSE)</f>
        <v>Matemática</v>
      </c>
      <c r="M202" s="31" t="str">
        <f t="shared" si="11"/>
        <v>insert into question_answer (created_at,created_by,company_id,is_active,name,is_correct,question_id) values (getdate(),1,1,1,'30',0,54);</v>
      </c>
    </row>
    <row r="203" spans="1:13" x14ac:dyDescent="0.25">
      <c r="A203">
        <f t="shared" si="10"/>
        <v>202</v>
      </c>
      <c r="B203" s="27" t="s">
        <v>394</v>
      </c>
      <c r="C203" s="27">
        <v>1</v>
      </c>
      <c r="D203" s="27">
        <v>1</v>
      </c>
      <c r="E203" s="27">
        <v>1</v>
      </c>
      <c r="F203" s="28">
        <v>31</v>
      </c>
      <c r="G203" s="27">
        <v>1</v>
      </c>
      <c r="H203" s="27">
        <f>+H202</f>
        <v>54</v>
      </c>
      <c r="I203" s="36" t="str">
        <f>+VLOOKUP(H203,question!$A$2:$L$5081,6,FALSE)</f>
        <v>¿Cúal es el número treinta y uno?</v>
      </c>
      <c r="J203" s="27" t="str">
        <f>+VLOOKUP(H203,question!$A$2:$L$5081,8,FALSE)</f>
        <v>Números 30 al 39</v>
      </c>
      <c r="K203" s="27" t="str">
        <f>+VLOOKUP(H203,question!$A$2:$L$5081,9,FALSE)</f>
        <v>Unidad 1: Números</v>
      </c>
      <c r="L203" s="27" t="str">
        <f>+VLOOKUP(H203,question!$A$2:$L$5081,10,FALSE)</f>
        <v>Matemática</v>
      </c>
      <c r="M203" s="31" t="str">
        <f t="shared" si="11"/>
        <v>insert into question_answer (created_at,created_by,company_id,is_active,name,is_correct,question_id) values (getdate(),1,1,1,'31',1,54);</v>
      </c>
    </row>
    <row r="204" spans="1:13" x14ac:dyDescent="0.25">
      <c r="A204">
        <f t="shared" si="10"/>
        <v>203</v>
      </c>
      <c r="B204" s="27" t="s">
        <v>394</v>
      </c>
      <c r="C204" s="27">
        <v>1</v>
      </c>
      <c r="D204" s="27">
        <v>1</v>
      </c>
      <c r="E204" s="27">
        <v>1</v>
      </c>
      <c r="F204" s="28">
        <v>32</v>
      </c>
      <c r="G204" s="27">
        <v>0</v>
      </c>
      <c r="H204" s="27">
        <f>+H203</f>
        <v>54</v>
      </c>
      <c r="I204" s="36" t="str">
        <f>+VLOOKUP(H204,question!$A$2:$L$5081,6,FALSE)</f>
        <v>¿Cúal es el número treinta y uno?</v>
      </c>
      <c r="J204" s="27" t="str">
        <f>+VLOOKUP(H204,question!$A$2:$L$5081,8,FALSE)</f>
        <v>Números 30 al 39</v>
      </c>
      <c r="K204" s="27" t="str">
        <f>+VLOOKUP(H204,question!$A$2:$L$5081,9,FALSE)</f>
        <v>Unidad 1: Números</v>
      </c>
      <c r="L204" s="27" t="str">
        <f>+VLOOKUP(H204,question!$A$2:$L$5081,10,FALSE)</f>
        <v>Matemática</v>
      </c>
      <c r="M204" s="31" t="str">
        <f t="shared" si="11"/>
        <v>insert into question_answer (created_at,created_by,company_id,is_active,name,is_correct,question_id) values (getdate(),1,1,1,'32',0,54);</v>
      </c>
    </row>
    <row r="205" spans="1:13" x14ac:dyDescent="0.25">
      <c r="A205">
        <f t="shared" si="10"/>
        <v>204</v>
      </c>
      <c r="B205" s="27" t="s">
        <v>394</v>
      </c>
      <c r="C205" s="27">
        <v>1</v>
      </c>
      <c r="D205" s="27">
        <v>1</v>
      </c>
      <c r="E205" s="27">
        <v>1</v>
      </c>
      <c r="F205" s="28">
        <v>33</v>
      </c>
      <c r="G205" s="27">
        <v>0</v>
      </c>
      <c r="H205" s="27">
        <f>+H204</f>
        <v>54</v>
      </c>
      <c r="I205" s="36" t="str">
        <f>+VLOOKUP(H205,question!$A$2:$L$5081,6,FALSE)</f>
        <v>¿Cúal es el número treinta y uno?</v>
      </c>
      <c r="J205" s="27" t="str">
        <f>+VLOOKUP(H205,question!$A$2:$L$5081,8,FALSE)</f>
        <v>Números 30 al 39</v>
      </c>
      <c r="K205" s="27" t="str">
        <f>+VLOOKUP(H205,question!$A$2:$L$5081,9,FALSE)</f>
        <v>Unidad 1: Números</v>
      </c>
      <c r="L205" s="27" t="str">
        <f>+VLOOKUP(H205,question!$A$2:$L$5081,10,FALSE)</f>
        <v>Matemática</v>
      </c>
      <c r="M205" s="31" t="str">
        <f t="shared" si="11"/>
        <v>insert into question_answer (created_at,created_by,company_id,is_active,name,is_correct,question_id) values (getdate(),1,1,1,'33',0,54);</v>
      </c>
    </row>
    <row r="206" spans="1:13" x14ac:dyDescent="0.25">
      <c r="A206">
        <f t="shared" si="10"/>
        <v>205</v>
      </c>
      <c r="B206" s="27" t="s">
        <v>394</v>
      </c>
      <c r="C206" s="27">
        <v>1</v>
      </c>
      <c r="D206" s="27">
        <v>1</v>
      </c>
      <c r="E206" s="27">
        <v>1</v>
      </c>
      <c r="F206" s="28">
        <v>36</v>
      </c>
      <c r="G206" s="27">
        <v>0</v>
      </c>
      <c r="H206" s="27">
        <f>+H202+1</f>
        <v>55</v>
      </c>
      <c r="I206" s="36" t="str">
        <f>+VLOOKUP(H206,question!$A$2:$L$5081,6,FALSE)</f>
        <v>¿Cúal es el número treinta y ocho?</v>
      </c>
      <c r="J206" s="27" t="str">
        <f>+VLOOKUP(H206,question!$A$2:$L$5081,8,FALSE)</f>
        <v>Números 30 al 39</v>
      </c>
      <c r="K206" s="27" t="str">
        <f>+VLOOKUP(H206,question!$A$2:$L$5081,9,FALSE)</f>
        <v>Unidad 1: Números</v>
      </c>
      <c r="L206" s="27" t="str">
        <f>+VLOOKUP(H206,question!$A$2:$L$5081,10,FALSE)</f>
        <v>Matemática</v>
      </c>
      <c r="M206" s="31" t="str">
        <f t="shared" si="11"/>
        <v>insert into question_answer (created_at,created_by,company_id,is_active,name,is_correct,question_id) values (getdate(),1,1,1,'36',0,55);</v>
      </c>
    </row>
    <row r="207" spans="1:13" x14ac:dyDescent="0.25">
      <c r="A207">
        <f t="shared" si="10"/>
        <v>206</v>
      </c>
      <c r="B207" s="27" t="s">
        <v>394</v>
      </c>
      <c r="C207" s="27">
        <v>1</v>
      </c>
      <c r="D207" s="27">
        <v>1</v>
      </c>
      <c r="E207" s="27">
        <v>1</v>
      </c>
      <c r="F207" s="28">
        <v>37</v>
      </c>
      <c r="G207" s="27">
        <v>0</v>
      </c>
      <c r="H207" s="27">
        <f>+H206</f>
        <v>55</v>
      </c>
      <c r="I207" s="36" t="str">
        <f>+VLOOKUP(H207,question!$A$2:$L$5081,6,FALSE)</f>
        <v>¿Cúal es el número treinta y ocho?</v>
      </c>
      <c r="J207" s="27" t="str">
        <f>+VLOOKUP(H207,question!$A$2:$L$5081,8,FALSE)</f>
        <v>Números 30 al 39</v>
      </c>
      <c r="K207" s="27" t="str">
        <f>+VLOOKUP(H207,question!$A$2:$L$5081,9,FALSE)</f>
        <v>Unidad 1: Números</v>
      </c>
      <c r="L207" s="27" t="str">
        <f>+VLOOKUP(H207,question!$A$2:$L$5081,10,FALSE)</f>
        <v>Matemática</v>
      </c>
      <c r="M207" s="31" t="str">
        <f t="shared" si="11"/>
        <v>insert into question_answer (created_at,created_by,company_id,is_active,name,is_correct,question_id) values (getdate(),1,1,1,'37',0,55);</v>
      </c>
    </row>
    <row r="208" spans="1:13" x14ac:dyDescent="0.25">
      <c r="A208">
        <f t="shared" si="10"/>
        <v>207</v>
      </c>
      <c r="B208" s="27" t="s">
        <v>394</v>
      </c>
      <c r="C208" s="27">
        <v>1</v>
      </c>
      <c r="D208" s="27">
        <v>1</v>
      </c>
      <c r="E208" s="27">
        <v>1</v>
      </c>
      <c r="F208" s="28">
        <v>38</v>
      </c>
      <c r="G208" s="27">
        <v>1</v>
      </c>
      <c r="H208" s="27">
        <f>+H207</f>
        <v>55</v>
      </c>
      <c r="I208" s="36" t="str">
        <f>+VLOOKUP(H208,question!$A$2:$L$5081,6,FALSE)</f>
        <v>¿Cúal es el número treinta y ocho?</v>
      </c>
      <c r="J208" s="27" t="str">
        <f>+VLOOKUP(H208,question!$A$2:$L$5081,8,FALSE)</f>
        <v>Números 30 al 39</v>
      </c>
      <c r="K208" s="27" t="str">
        <f>+VLOOKUP(H208,question!$A$2:$L$5081,9,FALSE)</f>
        <v>Unidad 1: Números</v>
      </c>
      <c r="L208" s="27" t="str">
        <f>+VLOOKUP(H208,question!$A$2:$L$5081,10,FALSE)</f>
        <v>Matemática</v>
      </c>
      <c r="M208" s="31" t="str">
        <f t="shared" si="11"/>
        <v>insert into question_answer (created_at,created_by,company_id,is_active,name,is_correct,question_id) values (getdate(),1,1,1,'38',1,55);</v>
      </c>
    </row>
    <row r="209" spans="1:13" x14ac:dyDescent="0.25">
      <c r="A209" s="22">
        <f t="shared" si="10"/>
        <v>208</v>
      </c>
      <c r="B209" s="43" t="s">
        <v>394</v>
      </c>
      <c r="C209" s="43">
        <v>1</v>
      </c>
      <c r="D209" s="43">
        <v>1</v>
      </c>
      <c r="E209" s="43">
        <v>1</v>
      </c>
      <c r="F209" s="44">
        <v>39</v>
      </c>
      <c r="G209" s="43">
        <v>0</v>
      </c>
      <c r="H209" s="43">
        <f>+H208</f>
        <v>55</v>
      </c>
      <c r="I209" s="45" t="str">
        <f>+VLOOKUP(H209,question!$A$2:$L$5081,6,FALSE)</f>
        <v>¿Cúal es el número treinta y ocho?</v>
      </c>
      <c r="J209" s="43" t="str">
        <f>+VLOOKUP(H209,question!$A$2:$L$5081,8,FALSE)</f>
        <v>Números 30 al 39</v>
      </c>
      <c r="K209" s="43" t="str">
        <f>+VLOOKUP(H209,question!$A$2:$L$5081,9,FALSE)</f>
        <v>Unidad 1: Números</v>
      </c>
      <c r="L209" s="43" t="str">
        <f>+VLOOKUP(H209,question!$A$2:$L$5081,10,FALSE)</f>
        <v>Matemática</v>
      </c>
      <c r="M209" s="31" t="str">
        <f t="shared" si="11"/>
        <v>insert into question_answer (created_at,created_by,company_id,is_active,name,is_correct,question_id) values (getdate(),1,1,1,'39',0,55);</v>
      </c>
    </row>
    <row r="210" spans="1:13" x14ac:dyDescent="0.25">
      <c r="A210">
        <f>+A209+1</f>
        <v>209</v>
      </c>
      <c r="B210" s="27" t="s">
        <v>394</v>
      </c>
      <c r="C210" s="27">
        <v>1</v>
      </c>
      <c r="D210" s="27">
        <v>1</v>
      </c>
      <c r="E210" s="27">
        <v>1</v>
      </c>
      <c r="F210" s="28" t="s">
        <v>92</v>
      </c>
      <c r="G210" s="27">
        <v>1</v>
      </c>
      <c r="H210" s="27">
        <v>56</v>
      </c>
      <c r="I210" s="36" t="str">
        <f>+VLOOKUP(H210,question!$A$2:$L$5081,6,FALSE)</f>
        <v>Son un conjunto de disciplinas que estudian fenómenos relacionados con la realidad del ser humano</v>
      </c>
      <c r="J210" s="27" t="str">
        <f>+VLOOKUP(H210,question!$A$2:$L$5081,8,FALSE)</f>
        <v>Selecciona un problema de investigación de su contexto</v>
      </c>
      <c r="K210" s="27" t="str">
        <f>+VLOOKUP(H210,question!$A$2:$L$5081,9,FALSE)</f>
        <v>Unidad 1</v>
      </c>
      <c r="L210" s="27" t="str">
        <f>+VLOOKUP(H210,question!$A$2:$L$5081,10,FALSE)</f>
        <v>Ciencias Sociales</v>
      </c>
      <c r="M210" s="31" t="str">
        <f t="shared" si="11"/>
        <v>insert into question_answer (created_at,created_by,company_id,is_active,name,is_correct,question_id) values (getdate(),1,1,1,'Ciencias Sociales',1,56);</v>
      </c>
    </row>
    <row r="211" spans="1:13" x14ac:dyDescent="0.25">
      <c r="A211">
        <f t="shared" ref="A211:A274" si="12">+A210+1</f>
        <v>210</v>
      </c>
      <c r="B211" s="27" t="s">
        <v>394</v>
      </c>
      <c r="C211" s="27">
        <v>1</v>
      </c>
      <c r="D211" s="27">
        <v>1</v>
      </c>
      <c r="E211" s="27">
        <v>1</v>
      </c>
      <c r="F211" s="28" t="s">
        <v>91</v>
      </c>
      <c r="G211" s="27">
        <v>0</v>
      </c>
      <c r="H211" s="27">
        <f>+H210</f>
        <v>56</v>
      </c>
      <c r="I211" s="36" t="str">
        <f>+VLOOKUP(H211,question!$A$2:$L$5081,6,FALSE)</f>
        <v>Son un conjunto de disciplinas que estudian fenómenos relacionados con la realidad del ser humano</v>
      </c>
      <c r="J211" s="27" t="str">
        <f>+VLOOKUP(H211,question!$A$2:$L$5081,8,FALSE)</f>
        <v>Selecciona un problema de investigación de su contexto</v>
      </c>
      <c r="K211" s="27" t="str">
        <f>+VLOOKUP(H211,question!$A$2:$L$5081,9,FALSE)</f>
        <v>Unidad 1</v>
      </c>
      <c r="L211" s="27" t="str">
        <f>+VLOOKUP(H211,question!$A$2:$L$5081,10,FALSE)</f>
        <v>Ciencias Sociales</v>
      </c>
      <c r="M211" s="31" t="str">
        <f t="shared" si="11"/>
        <v>insert into question_answer (created_at,created_by,company_id,is_active,name,is_correct,question_id) values (getdate(),1,1,1,'Ciencias Naturales',0,56);</v>
      </c>
    </row>
    <row r="212" spans="1:13" x14ac:dyDescent="0.25">
      <c r="A212">
        <f t="shared" si="12"/>
        <v>211</v>
      </c>
      <c r="B212" s="27" t="s">
        <v>394</v>
      </c>
      <c r="C212" s="27">
        <v>1</v>
      </c>
      <c r="D212" s="27">
        <v>1</v>
      </c>
      <c r="E212" s="27">
        <v>1</v>
      </c>
      <c r="F212" s="28" t="s">
        <v>716</v>
      </c>
      <c r="G212" s="27">
        <v>0</v>
      </c>
      <c r="H212" s="27">
        <f>+H211</f>
        <v>56</v>
      </c>
      <c r="I212" s="36" t="str">
        <f>+VLOOKUP(H212,question!$A$2:$L$5081,6,FALSE)</f>
        <v>Son un conjunto de disciplinas que estudian fenómenos relacionados con la realidad del ser humano</v>
      </c>
      <c r="J212" s="27" t="str">
        <f>+VLOOKUP(H212,question!$A$2:$L$5081,8,FALSE)</f>
        <v>Selecciona un problema de investigación de su contexto</v>
      </c>
      <c r="K212" s="27" t="str">
        <f>+VLOOKUP(H212,question!$A$2:$L$5081,9,FALSE)</f>
        <v>Unidad 1</v>
      </c>
      <c r="L212" s="27" t="str">
        <f>+VLOOKUP(H212,question!$A$2:$L$5081,10,FALSE)</f>
        <v>Ciencias Sociales</v>
      </c>
      <c r="M212" s="31" t="str">
        <f t="shared" si="11"/>
        <v>insert into question_answer (created_at,created_by,company_id,is_active,name,is_correct,question_id) values (getdate(),1,1,1,'La Física',0,56);</v>
      </c>
    </row>
    <row r="213" spans="1:13" x14ac:dyDescent="0.25">
      <c r="A213">
        <f t="shared" si="12"/>
        <v>212</v>
      </c>
      <c r="B213" s="27" t="s">
        <v>394</v>
      </c>
      <c r="C213" s="27">
        <v>1</v>
      </c>
      <c r="D213" s="27">
        <v>1</v>
      </c>
      <c r="E213" s="27">
        <v>1</v>
      </c>
      <c r="F213" s="28" t="s">
        <v>673</v>
      </c>
      <c r="G213" s="27">
        <v>0</v>
      </c>
      <c r="H213" s="27">
        <f>+H212</f>
        <v>56</v>
      </c>
      <c r="I213" s="36" t="str">
        <f>+VLOOKUP(H213,question!$A$2:$L$5081,6,FALSE)</f>
        <v>Son un conjunto de disciplinas que estudian fenómenos relacionados con la realidad del ser humano</v>
      </c>
      <c r="J213" s="27" t="str">
        <f>+VLOOKUP(H213,question!$A$2:$L$5081,8,FALSE)</f>
        <v>Selecciona un problema de investigación de su contexto</v>
      </c>
      <c r="K213" s="27" t="str">
        <f>+VLOOKUP(H213,question!$A$2:$L$5081,9,FALSE)</f>
        <v>Unidad 1</v>
      </c>
      <c r="L213" s="27" t="str">
        <f>+VLOOKUP(H213,question!$A$2:$L$5081,10,FALSE)</f>
        <v>Ciencias Sociales</v>
      </c>
      <c r="M213" s="31" t="str">
        <f t="shared" si="11"/>
        <v>insert into question_answer (created_at,created_by,company_id,is_active,name,is_correct,question_id) values (getdate(),1,1,1,'Química',0,56);</v>
      </c>
    </row>
    <row r="214" spans="1:13" x14ac:dyDescent="0.25">
      <c r="A214">
        <f t="shared" si="12"/>
        <v>213</v>
      </c>
      <c r="B214" s="27" t="s">
        <v>394</v>
      </c>
      <c r="C214" s="27">
        <v>1</v>
      </c>
      <c r="D214" s="27">
        <v>1</v>
      </c>
      <c r="E214" s="27">
        <v>1</v>
      </c>
      <c r="F214" s="28" t="s">
        <v>674</v>
      </c>
      <c r="G214" s="27">
        <v>1</v>
      </c>
      <c r="H214" s="27">
        <f>+H210+1</f>
        <v>57</v>
      </c>
      <c r="I214" s="36" t="str">
        <f>+VLOOKUP(H214,question!$A$2:$L$5081,6,FALSE)</f>
        <v>De qué se diferencia las Ciencias Sociales de las Ciencias Naturales?.</v>
      </c>
      <c r="J214" s="27" t="str">
        <f>+VLOOKUP(H214,question!$A$2:$L$5081,8,FALSE)</f>
        <v>Selecciona un problema de investigación de su contexto</v>
      </c>
      <c r="K214" s="27" t="str">
        <f>+VLOOKUP(H214,question!$A$2:$L$5081,9,FALSE)</f>
        <v>Unidad 1</v>
      </c>
      <c r="L214" s="27" t="str">
        <f>+VLOOKUP(H214,question!$A$2:$L$5081,10,FALSE)</f>
        <v>Ciencias Sociales</v>
      </c>
      <c r="M214" s="31" t="str">
        <f t="shared" si="11"/>
        <v>insert into question_answer (created_at,created_by,company_id,is_active,name,is_correct,question_id) values (getdate(),1,1,1,'Las Humanidades',1,57);</v>
      </c>
    </row>
    <row r="215" spans="1:13" x14ac:dyDescent="0.25">
      <c r="A215">
        <f t="shared" si="12"/>
        <v>214</v>
      </c>
      <c r="B215" s="27" t="s">
        <v>394</v>
      </c>
      <c r="C215" s="27">
        <v>1</v>
      </c>
      <c r="D215" s="27">
        <v>1</v>
      </c>
      <c r="E215" s="27">
        <v>1</v>
      </c>
      <c r="F215" s="28" t="s">
        <v>675</v>
      </c>
      <c r="G215" s="27">
        <v>0</v>
      </c>
      <c r="H215" s="27">
        <f>+H214</f>
        <v>57</v>
      </c>
      <c r="I215" s="36" t="str">
        <f>+VLOOKUP(H215,question!$A$2:$L$5081,6,FALSE)</f>
        <v>De qué se diferencia las Ciencias Sociales de las Ciencias Naturales?.</v>
      </c>
      <c r="J215" s="27" t="str">
        <f>+VLOOKUP(H215,question!$A$2:$L$5081,8,FALSE)</f>
        <v>Selecciona un problema de investigación de su contexto</v>
      </c>
      <c r="K215" s="27" t="str">
        <f>+VLOOKUP(H215,question!$A$2:$L$5081,9,FALSE)</f>
        <v>Unidad 1</v>
      </c>
      <c r="L215" s="27" t="str">
        <f>+VLOOKUP(H215,question!$A$2:$L$5081,10,FALSE)</f>
        <v>Ciencias Sociales</v>
      </c>
      <c r="M215" s="31" t="str">
        <f t="shared" si="11"/>
        <v>insert into question_answer (created_at,created_by,company_id,is_active,name,is_correct,question_id) values (getdate(),1,1,1,'La Naturaleza',0,57);</v>
      </c>
    </row>
    <row r="216" spans="1:13" x14ac:dyDescent="0.25">
      <c r="A216">
        <f t="shared" si="12"/>
        <v>215</v>
      </c>
      <c r="B216" s="27" t="s">
        <v>394</v>
      </c>
      <c r="C216" s="27">
        <v>1</v>
      </c>
      <c r="D216" s="27">
        <v>1</v>
      </c>
      <c r="E216" s="27">
        <v>1</v>
      </c>
      <c r="F216" s="28" t="s">
        <v>676</v>
      </c>
      <c r="G216" s="27">
        <v>0</v>
      </c>
      <c r="H216" s="27">
        <f>+H215</f>
        <v>57</v>
      </c>
      <c r="I216" s="36" t="str">
        <f>+VLOOKUP(H216,question!$A$2:$L$5081,6,FALSE)</f>
        <v>De qué se diferencia las Ciencias Sociales de las Ciencias Naturales?.</v>
      </c>
      <c r="J216" s="27" t="str">
        <f>+VLOOKUP(H216,question!$A$2:$L$5081,8,FALSE)</f>
        <v>Selecciona un problema de investigación de su contexto</v>
      </c>
      <c r="K216" s="27" t="str">
        <f>+VLOOKUP(H216,question!$A$2:$L$5081,9,FALSE)</f>
        <v>Unidad 1</v>
      </c>
      <c r="L216" s="27" t="str">
        <f>+VLOOKUP(H216,question!$A$2:$L$5081,10,FALSE)</f>
        <v>Ciencias Sociales</v>
      </c>
      <c r="M216" s="31" t="str">
        <f t="shared" si="11"/>
        <v>insert into question_answer (created_at,created_by,company_id,is_active,name,is_correct,question_id) values (getdate(),1,1,1,'Análisis',0,57);</v>
      </c>
    </row>
    <row r="217" spans="1:13" x14ac:dyDescent="0.25">
      <c r="A217">
        <f t="shared" si="12"/>
        <v>216</v>
      </c>
      <c r="B217" s="27" t="s">
        <v>394</v>
      </c>
      <c r="C217" s="27">
        <v>1</v>
      </c>
      <c r="D217" s="27">
        <v>1</v>
      </c>
      <c r="E217" s="27">
        <v>1</v>
      </c>
      <c r="F217" s="28" t="s">
        <v>677</v>
      </c>
      <c r="G217" s="27">
        <v>0</v>
      </c>
      <c r="H217" s="27">
        <f>+H216</f>
        <v>57</v>
      </c>
      <c r="I217" s="36" t="str">
        <f>+VLOOKUP(H217,question!$A$2:$L$5081,6,FALSE)</f>
        <v>De qué se diferencia las Ciencias Sociales de las Ciencias Naturales?.</v>
      </c>
      <c r="J217" s="27" t="str">
        <f>+VLOOKUP(H217,question!$A$2:$L$5081,8,FALSE)</f>
        <v>Selecciona un problema de investigación de su contexto</v>
      </c>
      <c r="K217" s="27" t="str">
        <f>+VLOOKUP(H217,question!$A$2:$L$5081,9,FALSE)</f>
        <v>Unidad 1</v>
      </c>
      <c r="L217" s="27" t="str">
        <f>+VLOOKUP(H217,question!$A$2:$L$5081,10,FALSE)</f>
        <v>Ciencias Sociales</v>
      </c>
      <c r="M217" s="31" t="str">
        <f t="shared" si="11"/>
        <v>insert into question_answer (created_at,created_by,company_id,is_active,name,is_correct,question_id) values (getdate(),1,1,1,'Progreso',0,57);</v>
      </c>
    </row>
    <row r="218" spans="1:13" x14ac:dyDescent="0.25">
      <c r="A218">
        <f t="shared" si="12"/>
        <v>217</v>
      </c>
      <c r="B218" s="27" t="s">
        <v>394</v>
      </c>
      <c r="C218" s="27">
        <v>1</v>
      </c>
      <c r="D218" s="27">
        <v>1</v>
      </c>
      <c r="E218" s="27">
        <v>1</v>
      </c>
      <c r="F218" s="28" t="s">
        <v>678</v>
      </c>
      <c r="G218" s="27">
        <v>1</v>
      </c>
      <c r="H218" s="27">
        <f>+H214+1</f>
        <v>58</v>
      </c>
      <c r="I218" s="36" t="str">
        <f>+VLOOKUP(H218,question!$A$2:$L$5081,6,FALSE)</f>
        <v>Las Ciencias Sociales usa el método cientifico al igual que las Ciencias Naturales?</v>
      </c>
      <c r="J218" s="27" t="str">
        <f>+VLOOKUP(H218,question!$A$2:$L$5081,8,FALSE)</f>
        <v>Selecciona un problema de investigación de su contexto</v>
      </c>
      <c r="K218" s="27" t="str">
        <f>+VLOOKUP(H218,question!$A$2:$L$5081,9,FALSE)</f>
        <v>Unidad 1</v>
      </c>
      <c r="L218" s="27" t="str">
        <f>+VLOOKUP(H218,question!$A$2:$L$5081,10,FALSE)</f>
        <v>Ciencias Sociales</v>
      </c>
      <c r="M218" s="31" t="str">
        <f t="shared" si="11"/>
        <v>insert into question_answer (created_at,created_by,company_id,is_active,name,is_correct,question_id) values (getdate(),1,1,1,'No, no lo usa',1,58);</v>
      </c>
    </row>
    <row r="219" spans="1:13" x14ac:dyDescent="0.25">
      <c r="A219">
        <f t="shared" si="12"/>
        <v>218</v>
      </c>
      <c r="B219" s="27" t="s">
        <v>394</v>
      </c>
      <c r="C219" s="27">
        <v>1</v>
      </c>
      <c r="D219" s="27">
        <v>1</v>
      </c>
      <c r="E219" s="27">
        <v>1</v>
      </c>
      <c r="F219" s="28" t="s">
        <v>717</v>
      </c>
      <c r="G219" s="27">
        <v>0</v>
      </c>
      <c r="H219" s="27">
        <f>+H218</f>
        <v>58</v>
      </c>
      <c r="I219" s="36" t="str">
        <f>+VLOOKUP(H219,question!$A$2:$L$5081,6,FALSE)</f>
        <v>Las Ciencias Sociales usa el método cientifico al igual que las Ciencias Naturales?</v>
      </c>
      <c r="J219" s="27" t="str">
        <f>+VLOOKUP(H219,question!$A$2:$L$5081,8,FALSE)</f>
        <v>Selecciona un problema de investigación de su contexto</v>
      </c>
      <c r="K219" s="27" t="str">
        <f>+VLOOKUP(H219,question!$A$2:$L$5081,9,FALSE)</f>
        <v>Unidad 1</v>
      </c>
      <c r="L219" s="27" t="str">
        <f>+VLOOKUP(H219,question!$A$2:$L$5081,10,FALSE)</f>
        <v>Ciencias Sociales</v>
      </c>
      <c r="M219" s="31" t="str">
        <f t="shared" si="11"/>
        <v>insert into question_answer (created_at,created_by,company_id,is_active,name,is_correct,question_id) values (getdate(),1,1,1,'Si, si lo usa',0,58);</v>
      </c>
    </row>
    <row r="220" spans="1:13" x14ac:dyDescent="0.25">
      <c r="A220">
        <f t="shared" si="12"/>
        <v>219</v>
      </c>
      <c r="B220" s="27" t="s">
        <v>394</v>
      </c>
      <c r="C220" s="27">
        <v>1</v>
      </c>
      <c r="D220" s="27">
        <v>1</v>
      </c>
      <c r="E220" s="27">
        <v>1</v>
      </c>
      <c r="F220" s="28" t="s">
        <v>718</v>
      </c>
      <c r="G220" s="27">
        <v>0</v>
      </c>
      <c r="H220" s="27">
        <f>+H219</f>
        <v>58</v>
      </c>
      <c r="I220" s="36" t="str">
        <f>+VLOOKUP(H220,question!$A$2:$L$5081,6,FALSE)</f>
        <v>Las Ciencias Sociales usa el método cientifico al igual que las Ciencias Naturales?</v>
      </c>
      <c r="J220" s="27" t="str">
        <f>+VLOOKUP(H220,question!$A$2:$L$5081,8,FALSE)</f>
        <v>Selecciona un problema de investigación de su contexto</v>
      </c>
      <c r="K220" s="27" t="str">
        <f>+VLOOKUP(H220,question!$A$2:$L$5081,9,FALSE)</f>
        <v>Unidad 1</v>
      </c>
      <c r="L220" s="27" t="str">
        <f>+VLOOKUP(H220,question!$A$2:$L$5081,10,FALSE)</f>
        <v>Ciencias Sociales</v>
      </c>
      <c r="M220" s="31" t="str">
        <f t="shared" si="11"/>
        <v>insert into question_answer (created_at,created_by,company_id,is_active,name,is_correct,question_id) values (getdate(),1,1,1,'Ambas la usan.',0,58);</v>
      </c>
    </row>
    <row r="221" spans="1:13" x14ac:dyDescent="0.25">
      <c r="A221">
        <f t="shared" si="12"/>
        <v>220</v>
      </c>
      <c r="B221" s="27" t="s">
        <v>394</v>
      </c>
      <c r="C221" s="27">
        <v>1</v>
      </c>
      <c r="D221" s="27">
        <v>1</v>
      </c>
      <c r="E221" s="27">
        <v>1</v>
      </c>
      <c r="F221" s="28" t="s">
        <v>679</v>
      </c>
      <c r="G221" s="27">
        <v>0</v>
      </c>
      <c r="H221" s="27">
        <f>+H220</f>
        <v>58</v>
      </c>
      <c r="I221" s="36" t="str">
        <f>+VLOOKUP(H221,question!$A$2:$L$5081,6,FALSE)</f>
        <v>Las Ciencias Sociales usa el método cientifico al igual que las Ciencias Naturales?</v>
      </c>
      <c r="J221" s="27" t="str">
        <f>+VLOOKUP(H221,question!$A$2:$L$5081,8,FALSE)</f>
        <v>Selecciona un problema de investigación de su contexto</v>
      </c>
      <c r="K221" s="27" t="str">
        <f>+VLOOKUP(H221,question!$A$2:$L$5081,9,FALSE)</f>
        <v>Unidad 1</v>
      </c>
      <c r="L221" s="27" t="str">
        <f>+VLOOKUP(H221,question!$A$2:$L$5081,10,FALSE)</f>
        <v>Ciencias Sociales</v>
      </c>
      <c r="M221" s="31" t="str">
        <f t="shared" si="11"/>
        <v>insert into question_answer (created_at,created_by,company_id,is_active,name,is_correct,question_id) values (getdate(),1,1,1,'Nignuna',0,58);</v>
      </c>
    </row>
    <row r="222" spans="1:13" x14ac:dyDescent="0.25">
      <c r="A222">
        <f t="shared" si="12"/>
        <v>221</v>
      </c>
      <c r="B222" s="27" t="s">
        <v>394</v>
      </c>
      <c r="C222" s="27">
        <v>1</v>
      </c>
      <c r="D222" s="27">
        <v>1</v>
      </c>
      <c r="E222" s="27">
        <v>1</v>
      </c>
      <c r="F222" s="28" t="s">
        <v>680</v>
      </c>
      <c r="G222" s="27">
        <v>1</v>
      </c>
      <c r="H222" s="27">
        <f>+H218+1</f>
        <v>59</v>
      </c>
      <c r="I222" s="36" t="str">
        <f>+VLOOKUP(H222,question!$A$2:$L$5081,6,FALSE)</f>
        <v>Qué explica las ciencias sociales en sus conocimientos profundos?</v>
      </c>
      <c r="J222" s="27" t="str">
        <f>+VLOOKUP(H222,question!$A$2:$L$5081,8,FALSE)</f>
        <v>Selecciona un problema de investigación de su contexto</v>
      </c>
      <c r="K222" s="27" t="str">
        <f>+VLOOKUP(H222,question!$A$2:$L$5081,9,FALSE)</f>
        <v>Unidad 1</v>
      </c>
      <c r="L222" s="27" t="str">
        <f>+VLOOKUP(H222,question!$A$2:$L$5081,10,FALSE)</f>
        <v>Ciencias Sociales</v>
      </c>
      <c r="M222" s="31" t="str">
        <f t="shared" si="11"/>
        <v>insert into question_answer (created_at,created_by,company_id,is_active,name,is_correct,question_id) values (getdate(),1,1,1,'El funcionamiento de las Sociedades',1,59);</v>
      </c>
    </row>
    <row r="223" spans="1:13" x14ac:dyDescent="0.25">
      <c r="A223">
        <f t="shared" si="12"/>
        <v>222</v>
      </c>
      <c r="B223" s="27" t="s">
        <v>394</v>
      </c>
      <c r="C223" s="27">
        <v>1</v>
      </c>
      <c r="D223" s="27">
        <v>1</v>
      </c>
      <c r="E223" s="27">
        <v>1</v>
      </c>
      <c r="F223" s="28" t="s">
        <v>719</v>
      </c>
      <c r="G223" s="27">
        <v>0</v>
      </c>
      <c r="H223" s="27">
        <f>+H222</f>
        <v>59</v>
      </c>
      <c r="I223" s="36" t="str">
        <f>+VLOOKUP(H223,question!$A$2:$L$5081,6,FALSE)</f>
        <v>Qué explica las ciencias sociales en sus conocimientos profundos?</v>
      </c>
      <c r="J223" s="27" t="str">
        <f>+VLOOKUP(H223,question!$A$2:$L$5081,8,FALSE)</f>
        <v>Selecciona un problema de investigación de su contexto</v>
      </c>
      <c r="K223" s="27" t="str">
        <f>+VLOOKUP(H223,question!$A$2:$L$5081,9,FALSE)</f>
        <v>Unidad 1</v>
      </c>
      <c r="L223" s="27" t="str">
        <f>+VLOOKUP(H223,question!$A$2:$L$5081,10,FALSE)</f>
        <v>Ciencias Sociales</v>
      </c>
      <c r="M223" s="31" t="str">
        <f t="shared" si="11"/>
        <v>insert into question_answer (created_at,created_by,company_id,is_active,name,is_correct,question_id) values (getdate(),1,1,1,'La Cultura',0,59);</v>
      </c>
    </row>
    <row r="224" spans="1:13" x14ac:dyDescent="0.25">
      <c r="A224">
        <f t="shared" si="12"/>
        <v>223</v>
      </c>
      <c r="B224" s="27" t="s">
        <v>394</v>
      </c>
      <c r="C224" s="27">
        <v>1</v>
      </c>
      <c r="D224" s="27">
        <v>1</v>
      </c>
      <c r="E224" s="27">
        <v>1</v>
      </c>
      <c r="F224" s="28" t="s">
        <v>681</v>
      </c>
      <c r="G224" s="27">
        <v>0</v>
      </c>
      <c r="H224" s="27">
        <f>+H223</f>
        <v>59</v>
      </c>
      <c r="I224" s="36" t="str">
        <f>+VLOOKUP(H224,question!$A$2:$L$5081,6,FALSE)</f>
        <v>Qué explica las ciencias sociales en sus conocimientos profundos?</v>
      </c>
      <c r="J224" s="27" t="str">
        <f>+VLOOKUP(H224,question!$A$2:$L$5081,8,FALSE)</f>
        <v>Selecciona un problema de investigación de su contexto</v>
      </c>
      <c r="K224" s="27" t="str">
        <f>+VLOOKUP(H224,question!$A$2:$L$5081,9,FALSE)</f>
        <v>Unidad 1</v>
      </c>
      <c r="L224" s="27" t="str">
        <f>+VLOOKUP(H224,question!$A$2:$L$5081,10,FALSE)</f>
        <v>Ciencias Sociales</v>
      </c>
      <c r="M224" s="31" t="str">
        <f t="shared" si="11"/>
        <v>insert into question_answer (created_at,created_by,company_id,is_active,name,is_correct,question_id) values (getdate(),1,1,1,'Las tradiciones',0,59);</v>
      </c>
    </row>
    <row r="225" spans="1:13" x14ac:dyDescent="0.25">
      <c r="A225">
        <f t="shared" si="12"/>
        <v>224</v>
      </c>
      <c r="B225" s="27" t="s">
        <v>394</v>
      </c>
      <c r="C225" s="27">
        <v>1</v>
      </c>
      <c r="D225" s="27">
        <v>1</v>
      </c>
      <c r="E225" s="27">
        <v>1</v>
      </c>
      <c r="F225" s="28" t="s">
        <v>720</v>
      </c>
      <c r="G225" s="27">
        <v>0</v>
      </c>
      <c r="H225" s="27">
        <f>+H224</f>
        <v>59</v>
      </c>
      <c r="I225" s="36" t="str">
        <f>+VLOOKUP(H225,question!$A$2:$L$5081,6,FALSE)</f>
        <v>Qué explica las ciencias sociales en sus conocimientos profundos?</v>
      </c>
      <c r="J225" s="27" t="str">
        <f>+VLOOKUP(H225,question!$A$2:$L$5081,8,FALSE)</f>
        <v>Selecciona un problema de investigación de su contexto</v>
      </c>
      <c r="K225" s="27" t="str">
        <f>+VLOOKUP(H225,question!$A$2:$L$5081,9,FALSE)</f>
        <v>Unidad 1</v>
      </c>
      <c r="L225" s="27" t="str">
        <f>+VLOOKUP(H225,question!$A$2:$L$5081,10,FALSE)</f>
        <v>Ciencias Sociales</v>
      </c>
      <c r="M225" s="31" t="str">
        <f t="shared" si="11"/>
        <v>insert into question_answer (created_at,created_by,company_id,is_active,name,is_correct,question_id) values (getdate(),1,1,1,'La Geografía',0,59);</v>
      </c>
    </row>
    <row r="226" spans="1:13" x14ac:dyDescent="0.25">
      <c r="A226">
        <f t="shared" si="12"/>
        <v>225</v>
      </c>
      <c r="B226" s="27" t="s">
        <v>394</v>
      </c>
      <c r="C226" s="27">
        <v>1</v>
      </c>
      <c r="D226" s="27">
        <v>1</v>
      </c>
      <c r="E226" s="27">
        <v>1</v>
      </c>
      <c r="F226" s="28" t="s">
        <v>91</v>
      </c>
      <c r="G226" s="27">
        <v>1</v>
      </c>
      <c r="H226" s="27">
        <f>+H222+1</f>
        <v>60</v>
      </c>
      <c r="I226" s="36" t="str">
        <f>+VLOOKUP(H226,question!$A$2:$L$5081,6,FALSE)</f>
        <v>De qué ciencia se separa las ciencias sociales según su campo de estudio?</v>
      </c>
      <c r="J226" s="27" t="str">
        <f>+VLOOKUP(H226,question!$A$2:$L$5081,8,FALSE)</f>
        <v>Selecciona un problema de investigación de su contexto</v>
      </c>
      <c r="K226" s="27" t="str">
        <f>+VLOOKUP(H226,question!$A$2:$L$5081,9,FALSE)</f>
        <v>Unidad 1</v>
      </c>
      <c r="L226" s="27" t="str">
        <f>+VLOOKUP(H226,question!$A$2:$L$5081,10,FALSE)</f>
        <v>Ciencias Sociales</v>
      </c>
      <c r="M226" s="31" t="str">
        <f t="shared" si="11"/>
        <v>insert into question_answer (created_at,created_by,company_id,is_active,name,is_correct,question_id) values (getdate(),1,1,1,'Ciencias Naturales',1,60);</v>
      </c>
    </row>
    <row r="227" spans="1:13" x14ac:dyDescent="0.25">
      <c r="A227">
        <f t="shared" si="12"/>
        <v>226</v>
      </c>
      <c r="B227" s="27" t="s">
        <v>394</v>
      </c>
      <c r="C227" s="27">
        <v>1</v>
      </c>
      <c r="D227" s="27">
        <v>1</v>
      </c>
      <c r="E227" s="27">
        <v>1</v>
      </c>
      <c r="F227" s="28" t="s">
        <v>721</v>
      </c>
      <c r="G227" s="27">
        <v>0</v>
      </c>
      <c r="H227" s="27">
        <f>+H226</f>
        <v>60</v>
      </c>
      <c r="I227" s="36" t="str">
        <f>+VLOOKUP(H227,question!$A$2:$L$5081,6,FALSE)</f>
        <v>De qué ciencia se separa las ciencias sociales según su campo de estudio?</v>
      </c>
      <c r="J227" s="27" t="str">
        <f>+VLOOKUP(H227,question!$A$2:$L$5081,8,FALSE)</f>
        <v>Selecciona un problema de investigación de su contexto</v>
      </c>
      <c r="K227" s="27" t="str">
        <f>+VLOOKUP(H227,question!$A$2:$L$5081,9,FALSE)</f>
        <v>Unidad 1</v>
      </c>
      <c r="L227" s="27" t="str">
        <f>+VLOOKUP(H227,question!$A$2:$L$5081,10,FALSE)</f>
        <v>Ciencias Sociales</v>
      </c>
      <c r="M227" s="31" t="str">
        <f t="shared" si="11"/>
        <v>insert into question_answer (created_at,created_by,company_id,is_active,name,is_correct,question_id) values (getdate(),1,1,1,'La economía',0,60);</v>
      </c>
    </row>
    <row r="228" spans="1:13" x14ac:dyDescent="0.25">
      <c r="A228">
        <f t="shared" si="12"/>
        <v>227</v>
      </c>
      <c r="B228" s="27" t="s">
        <v>394</v>
      </c>
      <c r="C228" s="27">
        <v>1</v>
      </c>
      <c r="D228" s="27">
        <v>1</v>
      </c>
      <c r="E228" s="27">
        <v>1</v>
      </c>
      <c r="F228" s="28" t="s">
        <v>682</v>
      </c>
      <c r="G228" s="27">
        <v>0</v>
      </c>
      <c r="H228" s="27">
        <f>+H227</f>
        <v>60</v>
      </c>
      <c r="I228" s="36" t="str">
        <f>+VLOOKUP(H228,question!$A$2:$L$5081,6,FALSE)</f>
        <v>De qué ciencia se separa las ciencias sociales según su campo de estudio?</v>
      </c>
      <c r="J228" s="27" t="str">
        <f>+VLOOKUP(H228,question!$A$2:$L$5081,8,FALSE)</f>
        <v>Selecciona un problema de investigación de su contexto</v>
      </c>
      <c r="K228" s="27" t="str">
        <f>+VLOOKUP(H228,question!$A$2:$L$5081,9,FALSE)</f>
        <v>Unidad 1</v>
      </c>
      <c r="L228" s="27" t="str">
        <f>+VLOOKUP(H228,question!$A$2:$L$5081,10,FALSE)</f>
        <v>Ciencias Sociales</v>
      </c>
      <c r="M228" s="31" t="str">
        <f t="shared" si="11"/>
        <v>insert into question_answer (created_at,created_by,company_id,is_active,name,is_correct,question_id) values (getdate(),1,1,1,'La semiología',0,60);</v>
      </c>
    </row>
    <row r="229" spans="1:13" x14ac:dyDescent="0.25">
      <c r="A229">
        <f t="shared" si="12"/>
        <v>228</v>
      </c>
      <c r="B229" s="27" t="s">
        <v>394</v>
      </c>
      <c r="C229" s="27">
        <v>1</v>
      </c>
      <c r="D229" s="27">
        <v>1</v>
      </c>
      <c r="E229" s="27">
        <v>1</v>
      </c>
      <c r="F229" s="28" t="s">
        <v>683</v>
      </c>
      <c r="G229" s="27">
        <v>0</v>
      </c>
      <c r="H229" s="27">
        <f>+H228</f>
        <v>60</v>
      </c>
      <c r="I229" s="36" t="str">
        <f>+VLOOKUP(H229,question!$A$2:$L$5081,6,FALSE)</f>
        <v>De qué ciencia se separa las ciencias sociales según su campo de estudio?</v>
      </c>
      <c r="J229" s="27" t="str">
        <f>+VLOOKUP(H229,question!$A$2:$L$5081,8,FALSE)</f>
        <v>Selecciona un problema de investigación de su contexto</v>
      </c>
      <c r="K229" s="27" t="str">
        <f>+VLOOKUP(H229,question!$A$2:$L$5081,9,FALSE)</f>
        <v>Unidad 1</v>
      </c>
      <c r="L229" s="27" t="str">
        <f>+VLOOKUP(H229,question!$A$2:$L$5081,10,FALSE)</f>
        <v>Ciencias Sociales</v>
      </c>
      <c r="M229" s="31" t="str">
        <f t="shared" si="11"/>
        <v>insert into question_answer (created_at,created_by,company_id,is_active,name,is_correct,question_id) values (getdate(),1,1,1,'La Arqueología',0,60);</v>
      </c>
    </row>
    <row r="230" spans="1:13" x14ac:dyDescent="0.25">
      <c r="A230">
        <f t="shared" si="12"/>
        <v>229</v>
      </c>
      <c r="B230" s="27" t="s">
        <v>394</v>
      </c>
      <c r="C230" s="27">
        <v>1</v>
      </c>
      <c r="D230" s="27">
        <v>1</v>
      </c>
      <c r="E230" s="27">
        <v>1</v>
      </c>
      <c r="F230" s="28" t="s">
        <v>684</v>
      </c>
      <c r="G230" s="27">
        <v>1</v>
      </c>
      <c r="H230" s="27">
        <f>+H226+1</f>
        <v>61</v>
      </c>
      <c r="I230" s="36" t="str">
        <f>+VLOOKUP(H230,question!$A$2:$L$5081,6,FALSE)</f>
        <v>Selecciona dos áreas que se encuentran  en el campo de estudio de las ciencias Sociales.</v>
      </c>
      <c r="J230" s="27" t="str">
        <f>+VLOOKUP(H230,question!$A$2:$L$5081,8,FALSE)</f>
        <v>Selecciona un problema de investigación de su contexto</v>
      </c>
      <c r="K230" s="27" t="str">
        <f>+VLOOKUP(H230,question!$A$2:$L$5081,9,FALSE)</f>
        <v>Unidad 1</v>
      </c>
      <c r="L230" s="27" t="str">
        <f>+VLOOKUP(H230,question!$A$2:$L$5081,10,FALSE)</f>
        <v>Ciencias Sociales</v>
      </c>
      <c r="M230" s="31" t="str">
        <f t="shared" si="11"/>
        <v>insert into question_answer (created_at,created_by,company_id,is_active,name,is_correct,question_id) values (getdate(),1,1,1,'Políticas y la sociología',1,61);</v>
      </c>
    </row>
    <row r="231" spans="1:13" x14ac:dyDescent="0.25">
      <c r="A231">
        <f t="shared" si="12"/>
        <v>230</v>
      </c>
      <c r="B231" s="27" t="s">
        <v>394</v>
      </c>
      <c r="C231" s="27">
        <v>1</v>
      </c>
      <c r="D231" s="27">
        <v>1</v>
      </c>
      <c r="E231" s="27">
        <v>1</v>
      </c>
      <c r="F231" s="28" t="s">
        <v>685</v>
      </c>
      <c r="G231" s="27">
        <v>0</v>
      </c>
      <c r="H231" s="27">
        <f>+H230</f>
        <v>61</v>
      </c>
      <c r="I231" s="36" t="str">
        <f>+VLOOKUP(H231,question!$A$2:$L$5081,6,FALSE)</f>
        <v>Selecciona dos áreas que se encuentran  en el campo de estudio de las ciencias Sociales.</v>
      </c>
      <c r="J231" s="27" t="str">
        <f>+VLOOKUP(H231,question!$A$2:$L$5081,8,FALSE)</f>
        <v>Selecciona un problema de investigación de su contexto</v>
      </c>
      <c r="K231" s="27" t="str">
        <f>+VLOOKUP(H231,question!$A$2:$L$5081,9,FALSE)</f>
        <v>Unidad 1</v>
      </c>
      <c r="L231" s="27" t="str">
        <f>+VLOOKUP(H231,question!$A$2:$L$5081,10,FALSE)</f>
        <v>Ciencias Sociales</v>
      </c>
      <c r="M231" s="31" t="str">
        <f t="shared" si="11"/>
        <v>insert into question_answer (created_at,created_by,company_id,is_active,name,is_correct,question_id) values (getdate(),1,1,1,'Culturas y tradiciones',0,61);</v>
      </c>
    </row>
    <row r="232" spans="1:13" x14ac:dyDescent="0.25">
      <c r="A232">
        <f t="shared" si="12"/>
        <v>231</v>
      </c>
      <c r="B232" s="27" t="s">
        <v>394</v>
      </c>
      <c r="C232" s="27">
        <v>1</v>
      </c>
      <c r="D232" s="27">
        <v>1</v>
      </c>
      <c r="E232" s="27">
        <v>1</v>
      </c>
      <c r="F232" s="28" t="s">
        <v>722</v>
      </c>
      <c r="G232" s="27">
        <v>0</v>
      </c>
      <c r="H232" s="27">
        <f>+H231</f>
        <v>61</v>
      </c>
      <c r="I232" s="36" t="str">
        <f>+VLOOKUP(H232,question!$A$2:$L$5081,6,FALSE)</f>
        <v>Selecciona dos áreas que se encuentran  en el campo de estudio de las ciencias Sociales.</v>
      </c>
      <c r="J232" s="27" t="str">
        <f>+VLOOKUP(H232,question!$A$2:$L$5081,8,FALSE)</f>
        <v>Selecciona un problema de investigación de su contexto</v>
      </c>
      <c r="K232" s="27" t="str">
        <f>+VLOOKUP(H232,question!$A$2:$L$5081,9,FALSE)</f>
        <v>Unidad 1</v>
      </c>
      <c r="L232" s="27" t="str">
        <f>+VLOOKUP(H232,question!$A$2:$L$5081,10,FALSE)</f>
        <v>Ciencias Sociales</v>
      </c>
      <c r="M232" s="31" t="str">
        <f t="shared" si="11"/>
        <v>insert into question_answer (created_at,created_by,company_id,is_active,name,is_correct,question_id) values (getdate(),1,1,1,'Biología y Química',0,61);</v>
      </c>
    </row>
    <row r="233" spans="1:13" x14ac:dyDescent="0.25">
      <c r="A233">
        <f t="shared" si="12"/>
        <v>232</v>
      </c>
      <c r="B233" s="27" t="s">
        <v>394</v>
      </c>
      <c r="C233" s="27">
        <v>1</v>
      </c>
      <c r="D233" s="27">
        <v>1</v>
      </c>
      <c r="E233" s="27">
        <v>1</v>
      </c>
      <c r="F233" s="28" t="s">
        <v>715</v>
      </c>
      <c r="G233" s="27">
        <v>0</v>
      </c>
      <c r="H233" s="27">
        <f>+H232</f>
        <v>61</v>
      </c>
      <c r="I233" s="36" t="str">
        <f>+VLOOKUP(H233,question!$A$2:$L$5081,6,FALSE)</f>
        <v>Selecciona dos áreas que se encuentran  en el campo de estudio de las ciencias Sociales.</v>
      </c>
      <c r="J233" s="27" t="str">
        <f>+VLOOKUP(H233,question!$A$2:$L$5081,8,FALSE)</f>
        <v>Selecciona un problema de investigación de su contexto</v>
      </c>
      <c r="K233" s="27" t="str">
        <f>+VLOOKUP(H233,question!$A$2:$L$5081,9,FALSE)</f>
        <v>Unidad 1</v>
      </c>
      <c r="L233" s="27" t="str">
        <f>+VLOOKUP(H233,question!$A$2:$L$5081,10,FALSE)</f>
        <v>Ciencias Sociales</v>
      </c>
      <c r="M233" s="31" t="str">
        <f t="shared" si="11"/>
        <v>insert into question_answer (created_at,created_by,company_id,is_active,name,is_correct,question_id) values (getdate(),1,1,1,'Ninguna es correcta',0,61);</v>
      </c>
    </row>
    <row r="234" spans="1:13" x14ac:dyDescent="0.25">
      <c r="A234">
        <f t="shared" si="12"/>
        <v>233</v>
      </c>
      <c r="B234" s="27" t="s">
        <v>394</v>
      </c>
      <c r="C234" s="27">
        <v>1</v>
      </c>
      <c r="D234" s="27">
        <v>1</v>
      </c>
      <c r="E234" s="27">
        <v>1</v>
      </c>
      <c r="F234" s="28" t="s">
        <v>686</v>
      </c>
      <c r="G234" s="27">
        <v>1</v>
      </c>
      <c r="H234" s="27">
        <f>+H230+1</f>
        <v>62</v>
      </c>
      <c r="I234" s="36" t="str">
        <f>+VLOOKUP(H234,question!$A$2:$L$5081,6,FALSE)</f>
        <v>La ciencia social es de extrema importancia para la Sociedad:</v>
      </c>
      <c r="J234" s="27" t="str">
        <f>+VLOOKUP(H234,question!$A$2:$L$5081,8,FALSE)</f>
        <v>Selecciona un problema de investigación de su contexto</v>
      </c>
      <c r="K234" s="27" t="str">
        <f>+VLOOKUP(H234,question!$A$2:$L$5081,9,FALSE)</f>
        <v>Unidad 1</v>
      </c>
      <c r="L234" s="27" t="str">
        <f>+VLOOKUP(H234,question!$A$2:$L$5081,10,FALSE)</f>
        <v>Ciencias Sociales</v>
      </c>
      <c r="M234" s="31" t="str">
        <f t="shared" si="11"/>
        <v>insert into question_answer (created_at,created_by,company_id,is_active,name,is_correct,question_id) values (getdate(),1,1,1,'Mundial',1,62);</v>
      </c>
    </row>
    <row r="235" spans="1:13" x14ac:dyDescent="0.25">
      <c r="A235">
        <f t="shared" si="12"/>
        <v>234</v>
      </c>
      <c r="B235" s="27" t="s">
        <v>394</v>
      </c>
      <c r="C235" s="27">
        <v>1</v>
      </c>
      <c r="D235" s="27">
        <v>1</v>
      </c>
      <c r="E235" s="27">
        <v>1</v>
      </c>
      <c r="F235" s="28" t="s">
        <v>687</v>
      </c>
      <c r="G235" s="27">
        <v>0</v>
      </c>
      <c r="H235" s="27">
        <f>+H234</f>
        <v>62</v>
      </c>
      <c r="I235" s="36" t="str">
        <f>+VLOOKUP(H235,question!$A$2:$L$5081,6,FALSE)</f>
        <v>La ciencia social es de extrema importancia para la Sociedad:</v>
      </c>
      <c r="J235" s="27" t="str">
        <f>+VLOOKUP(H235,question!$A$2:$L$5081,8,FALSE)</f>
        <v>Selecciona un problema de investigación de su contexto</v>
      </c>
      <c r="K235" s="27" t="str">
        <f>+VLOOKUP(H235,question!$A$2:$L$5081,9,FALSE)</f>
        <v>Unidad 1</v>
      </c>
      <c r="L235" s="27" t="str">
        <f>+VLOOKUP(H235,question!$A$2:$L$5081,10,FALSE)</f>
        <v>Ciencias Sociales</v>
      </c>
      <c r="M235" s="31" t="str">
        <f t="shared" si="11"/>
        <v>insert into question_answer (created_at,created_by,company_id,is_active,name,is_correct,question_id) values (getdate(),1,1,1,'Nacional',0,62);</v>
      </c>
    </row>
    <row r="236" spans="1:13" x14ac:dyDescent="0.25">
      <c r="A236">
        <f t="shared" si="12"/>
        <v>235</v>
      </c>
      <c r="B236" s="27" t="s">
        <v>394</v>
      </c>
      <c r="C236" s="27">
        <v>1</v>
      </c>
      <c r="D236" s="27">
        <v>1</v>
      </c>
      <c r="E236" s="27">
        <v>1</v>
      </c>
      <c r="F236" s="28" t="s">
        <v>723</v>
      </c>
      <c r="G236" s="27">
        <v>0</v>
      </c>
      <c r="H236" s="27">
        <f>+H235</f>
        <v>62</v>
      </c>
      <c r="I236" s="36" t="str">
        <f>+VLOOKUP(H236,question!$A$2:$L$5081,6,FALSE)</f>
        <v>La ciencia social es de extrema importancia para la Sociedad:</v>
      </c>
      <c r="J236" s="27" t="str">
        <f>+VLOOKUP(H236,question!$A$2:$L$5081,8,FALSE)</f>
        <v>Selecciona un problema de investigación de su contexto</v>
      </c>
      <c r="K236" s="27" t="str">
        <f>+VLOOKUP(H236,question!$A$2:$L$5081,9,FALSE)</f>
        <v>Unidad 1</v>
      </c>
      <c r="L236" s="27" t="str">
        <f>+VLOOKUP(H236,question!$A$2:$L$5081,10,FALSE)</f>
        <v>Ciencias Sociales</v>
      </c>
      <c r="M236" s="31" t="str">
        <f t="shared" si="11"/>
        <v>insert into question_answer (created_at,created_by,company_id,is_active,name,is_correct,question_id) values (getdate(),1,1,1,'Para Nadie',0,62);</v>
      </c>
    </row>
    <row r="237" spans="1:13" x14ac:dyDescent="0.25">
      <c r="A237">
        <f t="shared" si="12"/>
        <v>236</v>
      </c>
      <c r="B237" s="27" t="s">
        <v>394</v>
      </c>
      <c r="C237" s="27">
        <v>1</v>
      </c>
      <c r="D237" s="27">
        <v>1</v>
      </c>
      <c r="E237" s="27">
        <v>1</v>
      </c>
      <c r="F237" s="28" t="s">
        <v>688</v>
      </c>
      <c r="G237" s="27">
        <v>0</v>
      </c>
      <c r="H237" s="27">
        <f>+H236</f>
        <v>62</v>
      </c>
      <c r="I237" s="36" t="str">
        <f>+VLOOKUP(H237,question!$A$2:$L$5081,6,FALSE)</f>
        <v>La ciencia social es de extrema importancia para la Sociedad:</v>
      </c>
      <c r="J237" s="27" t="str">
        <f>+VLOOKUP(H237,question!$A$2:$L$5081,8,FALSE)</f>
        <v>Selecciona un problema de investigación de su contexto</v>
      </c>
      <c r="K237" s="27" t="str">
        <f>+VLOOKUP(H237,question!$A$2:$L$5081,9,FALSE)</f>
        <v>Unidad 1</v>
      </c>
      <c r="L237" s="27" t="str">
        <f>+VLOOKUP(H237,question!$A$2:$L$5081,10,FALSE)</f>
        <v>Ciencias Sociales</v>
      </c>
      <c r="M237" s="31" t="str">
        <f t="shared" si="11"/>
        <v>insert into question_answer (created_at,created_by,company_id,is_active,name,is_correct,question_id) values (getdate(),1,1,1,'Centro América',0,62);</v>
      </c>
    </row>
    <row r="238" spans="1:13" x14ac:dyDescent="0.25">
      <c r="A238">
        <f t="shared" si="12"/>
        <v>237</v>
      </c>
      <c r="B238" s="27" t="s">
        <v>394</v>
      </c>
      <c r="C238" s="27">
        <v>1</v>
      </c>
      <c r="D238" s="27">
        <v>1</v>
      </c>
      <c r="E238" s="27">
        <v>1</v>
      </c>
      <c r="F238" s="28" t="s">
        <v>689</v>
      </c>
      <c r="G238" s="27">
        <v>1</v>
      </c>
      <c r="H238" s="27">
        <f>+H234+1</f>
        <v>63</v>
      </c>
      <c r="I238" s="36" t="str">
        <f>+VLOOKUP(H238,question!$A$2:$L$5081,6,FALSE)</f>
        <v>Selecciona uno de los estudios de las Ciencias Sociales.</v>
      </c>
      <c r="J238" s="27" t="str">
        <f>+VLOOKUP(H238,question!$A$2:$L$5081,8,FALSE)</f>
        <v>Selecciona un problema de investigación de su contexto</v>
      </c>
      <c r="K238" s="27" t="str">
        <f>+VLOOKUP(H238,question!$A$2:$L$5081,9,FALSE)</f>
        <v>Unidad 1</v>
      </c>
      <c r="L238" s="27" t="str">
        <f>+VLOOKUP(H238,question!$A$2:$L$5081,10,FALSE)</f>
        <v>Ciencias Sociales</v>
      </c>
      <c r="M238" s="31" t="str">
        <f t="shared" si="11"/>
        <v>insert into question_answer (created_at,created_by,company_id,is_active,name,is_correct,question_id) values (getdate(),1,1,1,'Historia',1,63);</v>
      </c>
    </row>
    <row r="239" spans="1:13" x14ac:dyDescent="0.25">
      <c r="A239">
        <f t="shared" si="12"/>
        <v>238</v>
      </c>
      <c r="B239" s="27" t="s">
        <v>394</v>
      </c>
      <c r="C239" s="27">
        <v>1</v>
      </c>
      <c r="D239" s="27">
        <v>1</v>
      </c>
      <c r="E239" s="27">
        <v>1</v>
      </c>
      <c r="F239" s="28" t="s">
        <v>690</v>
      </c>
      <c r="G239" s="27">
        <v>0</v>
      </c>
      <c r="H239" s="27">
        <f>+H238</f>
        <v>63</v>
      </c>
      <c r="I239" s="36" t="str">
        <f>+VLOOKUP(H239,question!$A$2:$L$5081,6,FALSE)</f>
        <v>Selecciona uno de los estudios de las Ciencias Sociales.</v>
      </c>
      <c r="J239" s="27" t="str">
        <f>+VLOOKUP(H239,question!$A$2:$L$5081,8,FALSE)</f>
        <v>Selecciona un problema de investigación de su contexto</v>
      </c>
      <c r="K239" s="27" t="str">
        <f>+VLOOKUP(H239,question!$A$2:$L$5081,9,FALSE)</f>
        <v>Unidad 1</v>
      </c>
      <c r="L239" s="27" t="str">
        <f>+VLOOKUP(H239,question!$A$2:$L$5081,10,FALSE)</f>
        <v>Ciencias Sociales</v>
      </c>
      <c r="M239" s="31" t="str">
        <f t="shared" si="11"/>
        <v>insert into question_answer (created_at,created_by,company_id,is_active,name,is_correct,question_id) values (getdate(),1,1,1,'Naturaleza',0,63);</v>
      </c>
    </row>
    <row r="240" spans="1:13" x14ac:dyDescent="0.25">
      <c r="A240">
        <f t="shared" si="12"/>
        <v>239</v>
      </c>
      <c r="B240" s="27" t="s">
        <v>394</v>
      </c>
      <c r="C240" s="27">
        <v>1</v>
      </c>
      <c r="D240" s="27">
        <v>1</v>
      </c>
      <c r="E240" s="27">
        <v>1</v>
      </c>
      <c r="F240" s="28" t="s">
        <v>691</v>
      </c>
      <c r="G240" s="27">
        <v>0</v>
      </c>
      <c r="H240" s="27">
        <f>+H239</f>
        <v>63</v>
      </c>
      <c r="I240" s="36" t="str">
        <f>+VLOOKUP(H240,question!$A$2:$L$5081,6,FALSE)</f>
        <v>Selecciona uno de los estudios de las Ciencias Sociales.</v>
      </c>
      <c r="J240" s="27" t="str">
        <f>+VLOOKUP(H240,question!$A$2:$L$5081,8,FALSE)</f>
        <v>Selecciona un problema de investigación de su contexto</v>
      </c>
      <c r="K240" s="27" t="str">
        <f>+VLOOKUP(H240,question!$A$2:$L$5081,9,FALSE)</f>
        <v>Unidad 1</v>
      </c>
      <c r="L240" s="27" t="str">
        <f>+VLOOKUP(H240,question!$A$2:$L$5081,10,FALSE)</f>
        <v>Ciencias Sociales</v>
      </c>
      <c r="M240" s="31" t="str">
        <f t="shared" si="11"/>
        <v>insert into question_answer (created_at,created_by,company_id,is_active,name,is_correct,question_id) values (getdate(),1,1,1,'Seres vivos',0,63);</v>
      </c>
    </row>
    <row r="241" spans="1:13" x14ac:dyDescent="0.25">
      <c r="A241">
        <f t="shared" si="12"/>
        <v>240</v>
      </c>
      <c r="B241" s="27" t="s">
        <v>394</v>
      </c>
      <c r="C241" s="27">
        <v>1</v>
      </c>
      <c r="D241" s="27">
        <v>1</v>
      </c>
      <c r="E241" s="27">
        <v>1</v>
      </c>
      <c r="F241" s="28" t="s">
        <v>692</v>
      </c>
      <c r="G241" s="27">
        <v>0</v>
      </c>
      <c r="H241" s="27">
        <f>+H240</f>
        <v>63</v>
      </c>
      <c r="I241" s="36" t="str">
        <f>+VLOOKUP(H241,question!$A$2:$L$5081,6,FALSE)</f>
        <v>Selecciona uno de los estudios de las Ciencias Sociales.</v>
      </c>
      <c r="J241" s="27" t="str">
        <f>+VLOOKUP(H241,question!$A$2:$L$5081,8,FALSE)</f>
        <v>Selecciona un problema de investigación de su contexto</v>
      </c>
      <c r="K241" s="27" t="str">
        <f>+VLOOKUP(H241,question!$A$2:$L$5081,9,FALSE)</f>
        <v>Unidad 1</v>
      </c>
      <c r="L241" s="27" t="str">
        <f>+VLOOKUP(H241,question!$A$2:$L$5081,10,FALSE)</f>
        <v>Ciencias Sociales</v>
      </c>
      <c r="M241" s="31" t="str">
        <f t="shared" si="11"/>
        <v>insert into question_answer (created_at,created_by,company_id,is_active,name,is_correct,question_id) values (getdate(),1,1,1,'Aspectos físicos',0,63);</v>
      </c>
    </row>
    <row r="242" spans="1:13" x14ac:dyDescent="0.25">
      <c r="A242">
        <f t="shared" si="12"/>
        <v>241</v>
      </c>
      <c r="B242" s="27" t="s">
        <v>394</v>
      </c>
      <c r="C242" s="27">
        <v>1</v>
      </c>
      <c r="D242" s="27">
        <v>1</v>
      </c>
      <c r="E242" s="27">
        <v>1</v>
      </c>
      <c r="F242" s="28" t="s">
        <v>693</v>
      </c>
      <c r="G242" s="27">
        <v>1</v>
      </c>
      <c r="H242" s="27">
        <f>+H238+1</f>
        <v>64</v>
      </c>
      <c r="I242" s="36" t="str">
        <f>+VLOOKUP(H242,question!$A$2:$L$5081,6,FALSE)</f>
        <v>Selecciona una similitud que comparten las Ciencias Sociales y Naturales.</v>
      </c>
      <c r="J242" s="27" t="str">
        <f>+VLOOKUP(H242,question!$A$2:$L$5081,8,FALSE)</f>
        <v>Selecciona un problema de investigación de su contexto</v>
      </c>
      <c r="K242" s="27" t="str">
        <f>+VLOOKUP(H242,question!$A$2:$L$5081,9,FALSE)</f>
        <v>Unidad 1</v>
      </c>
      <c r="L242" s="27" t="str">
        <f>+VLOOKUP(H242,question!$A$2:$L$5081,10,FALSE)</f>
        <v>Ciencias Sociales</v>
      </c>
      <c r="M242" s="31" t="str">
        <f t="shared" si="11"/>
        <v>insert into question_answer (created_at,created_by,company_id,is_active,name,is_correct,question_id) values (getdate(),1,1,1,'Son abarcadas por el hombre.',1,64);</v>
      </c>
    </row>
    <row r="243" spans="1:13" x14ac:dyDescent="0.25">
      <c r="A243">
        <f t="shared" si="12"/>
        <v>242</v>
      </c>
      <c r="B243" s="27" t="s">
        <v>394</v>
      </c>
      <c r="C243" s="27">
        <v>1</v>
      </c>
      <c r="D243" s="27">
        <v>1</v>
      </c>
      <c r="E243" s="27">
        <v>1</v>
      </c>
      <c r="F243" s="28" t="s">
        <v>694</v>
      </c>
      <c r="G243" s="27">
        <v>0</v>
      </c>
      <c r="H243" s="27">
        <f>+H242</f>
        <v>64</v>
      </c>
      <c r="I243" s="36" t="str">
        <f>+VLOOKUP(H243,question!$A$2:$L$5081,6,FALSE)</f>
        <v>Selecciona una similitud que comparten las Ciencias Sociales y Naturales.</v>
      </c>
      <c r="J243" s="27" t="str">
        <f>+VLOOKUP(H243,question!$A$2:$L$5081,8,FALSE)</f>
        <v>Selecciona un problema de investigación de su contexto</v>
      </c>
      <c r="K243" s="27" t="str">
        <f>+VLOOKUP(H243,question!$A$2:$L$5081,9,FALSE)</f>
        <v>Unidad 1</v>
      </c>
      <c r="L243" s="27" t="str">
        <f>+VLOOKUP(H243,question!$A$2:$L$5081,10,FALSE)</f>
        <v>Ciencias Sociales</v>
      </c>
      <c r="M243" s="31" t="str">
        <f t="shared" si="11"/>
        <v>insert into question_answer (created_at,created_by,company_id,is_active,name,is_correct,question_id) values (getdate(),1,1,1,'Leyes sociales',0,64);</v>
      </c>
    </row>
    <row r="244" spans="1:13" x14ac:dyDescent="0.25">
      <c r="A244">
        <f t="shared" si="12"/>
        <v>243</v>
      </c>
      <c r="B244" s="27" t="s">
        <v>394</v>
      </c>
      <c r="C244" s="27">
        <v>1</v>
      </c>
      <c r="D244" s="27">
        <v>1</v>
      </c>
      <c r="E244" s="27">
        <v>1</v>
      </c>
      <c r="F244" s="28" t="s">
        <v>695</v>
      </c>
      <c r="G244" s="27">
        <v>0</v>
      </c>
      <c r="H244" s="27">
        <f>+H243</f>
        <v>64</v>
      </c>
      <c r="I244" s="36" t="str">
        <f>+VLOOKUP(H244,question!$A$2:$L$5081,6,FALSE)</f>
        <v>Selecciona una similitud que comparten las Ciencias Sociales y Naturales.</v>
      </c>
      <c r="J244" s="27" t="str">
        <f>+VLOOKUP(H244,question!$A$2:$L$5081,8,FALSE)</f>
        <v>Selecciona un problema de investigación de su contexto</v>
      </c>
      <c r="K244" s="27" t="str">
        <f>+VLOOKUP(H244,question!$A$2:$L$5081,9,FALSE)</f>
        <v>Unidad 1</v>
      </c>
      <c r="L244" s="27" t="str">
        <f>+VLOOKUP(H244,question!$A$2:$L$5081,10,FALSE)</f>
        <v>Ciencias Sociales</v>
      </c>
      <c r="M244" s="31" t="str">
        <f t="shared" si="11"/>
        <v>insert into question_answer (created_at,created_by,company_id,is_active,name,is_correct,question_id) values (getdate(),1,1,1,'Estudio de la Naturaleza',0,64);</v>
      </c>
    </row>
    <row r="245" spans="1:13" x14ac:dyDescent="0.25">
      <c r="A245">
        <f t="shared" si="12"/>
        <v>244</v>
      </c>
      <c r="B245" s="27" t="s">
        <v>394</v>
      </c>
      <c r="C245" s="27">
        <v>1</v>
      </c>
      <c r="D245" s="27">
        <v>1</v>
      </c>
      <c r="E245" s="27">
        <v>1</v>
      </c>
      <c r="F245" s="28" t="s">
        <v>696</v>
      </c>
      <c r="G245" s="27">
        <v>0</v>
      </c>
      <c r="H245" s="27">
        <f>+H244</f>
        <v>64</v>
      </c>
      <c r="I245" s="36" t="str">
        <f>+VLOOKUP(H245,question!$A$2:$L$5081,6,FALSE)</f>
        <v>Selecciona una similitud que comparten las Ciencias Sociales y Naturales.</v>
      </c>
      <c r="J245" s="27" t="str">
        <f>+VLOOKUP(H245,question!$A$2:$L$5081,8,FALSE)</f>
        <v>Selecciona un problema de investigación de su contexto</v>
      </c>
      <c r="K245" s="27" t="str">
        <f>+VLOOKUP(H245,question!$A$2:$L$5081,9,FALSE)</f>
        <v>Unidad 1</v>
      </c>
      <c r="L245" s="27" t="str">
        <f>+VLOOKUP(H245,question!$A$2:$L$5081,10,FALSE)</f>
        <v>Ciencias Sociales</v>
      </c>
      <c r="M245" s="31" t="str">
        <f t="shared" si="11"/>
        <v>insert into question_answer (created_at,created_by,company_id,is_active,name,is_correct,question_id) values (getdate(),1,1,1,'Nignuna ',0,64);</v>
      </c>
    </row>
    <row r="246" spans="1:13" x14ac:dyDescent="0.25">
      <c r="A246">
        <f t="shared" si="12"/>
        <v>245</v>
      </c>
      <c r="B246" s="27" t="s">
        <v>394</v>
      </c>
      <c r="C246" s="27">
        <v>1</v>
      </c>
      <c r="D246" s="27">
        <v>1</v>
      </c>
      <c r="E246" s="27">
        <v>1</v>
      </c>
      <c r="F246" s="28" t="s">
        <v>697</v>
      </c>
      <c r="G246" s="27">
        <v>1</v>
      </c>
      <c r="H246" s="27">
        <f>+H242+1</f>
        <v>65</v>
      </c>
      <c r="I246" s="36" t="str">
        <f>+VLOOKUP(H246,question!$A$2:$L$5081,6,FALSE)</f>
        <v>Es una ciencia social que estudia al ser humano de una forma integral.</v>
      </c>
      <c r="J246" s="27" t="str">
        <f>+VLOOKUP(H246,question!$A$2:$L$5081,8,FALSE)</f>
        <v>Selecciona un problema de investigación de su contexto</v>
      </c>
      <c r="K246" s="27" t="str">
        <f>+VLOOKUP(H246,question!$A$2:$L$5081,9,FALSE)</f>
        <v>Unidad 1</v>
      </c>
      <c r="L246" s="27" t="str">
        <f>+VLOOKUP(H246,question!$A$2:$L$5081,10,FALSE)</f>
        <v>Ciencias Sociales</v>
      </c>
      <c r="M246" s="31" t="str">
        <f t="shared" si="11"/>
        <v>insert into question_answer (created_at,created_by,company_id,is_active,name,is_correct,question_id) values (getdate(),1,1,1,'Antropología',1,65);</v>
      </c>
    </row>
    <row r="247" spans="1:13" x14ac:dyDescent="0.25">
      <c r="A247">
        <f t="shared" si="12"/>
        <v>246</v>
      </c>
      <c r="B247" s="27" t="s">
        <v>394</v>
      </c>
      <c r="C247" s="27">
        <v>1</v>
      </c>
      <c r="D247" s="27">
        <v>1</v>
      </c>
      <c r="E247" s="27">
        <v>1</v>
      </c>
      <c r="F247" s="28" t="s">
        <v>689</v>
      </c>
      <c r="G247" s="27">
        <v>0</v>
      </c>
      <c r="H247" s="27">
        <f>+H246</f>
        <v>65</v>
      </c>
      <c r="I247" s="36" t="str">
        <f>+VLOOKUP(H247,question!$A$2:$L$5081,6,FALSE)</f>
        <v>Es una ciencia social que estudia al ser humano de una forma integral.</v>
      </c>
      <c r="J247" s="27" t="str">
        <f>+VLOOKUP(H247,question!$A$2:$L$5081,8,FALSE)</f>
        <v>Selecciona un problema de investigación de su contexto</v>
      </c>
      <c r="K247" s="27" t="str">
        <f>+VLOOKUP(H247,question!$A$2:$L$5081,9,FALSE)</f>
        <v>Unidad 1</v>
      </c>
      <c r="L247" s="27" t="str">
        <f>+VLOOKUP(H247,question!$A$2:$L$5081,10,FALSE)</f>
        <v>Ciencias Sociales</v>
      </c>
      <c r="M247" s="31" t="str">
        <f t="shared" si="11"/>
        <v>insert into question_answer (created_at,created_by,company_id,is_active,name,is_correct,question_id) values (getdate(),1,1,1,'Historia',0,65);</v>
      </c>
    </row>
    <row r="248" spans="1:13" x14ac:dyDescent="0.25">
      <c r="A248">
        <f t="shared" si="12"/>
        <v>247</v>
      </c>
      <c r="B248" s="27" t="s">
        <v>394</v>
      </c>
      <c r="C248" s="27">
        <v>1</v>
      </c>
      <c r="D248" s="27">
        <v>1</v>
      </c>
      <c r="E248" s="27">
        <v>1</v>
      </c>
      <c r="F248" s="28" t="s">
        <v>698</v>
      </c>
      <c r="G248" s="27">
        <v>0</v>
      </c>
      <c r="H248" s="27">
        <f>+H247</f>
        <v>65</v>
      </c>
      <c r="I248" s="36" t="str">
        <f>+VLOOKUP(H248,question!$A$2:$L$5081,6,FALSE)</f>
        <v>Es una ciencia social que estudia al ser humano de una forma integral.</v>
      </c>
      <c r="J248" s="27" t="str">
        <f>+VLOOKUP(H248,question!$A$2:$L$5081,8,FALSE)</f>
        <v>Selecciona un problema de investigación de su contexto</v>
      </c>
      <c r="K248" s="27" t="str">
        <f>+VLOOKUP(H248,question!$A$2:$L$5081,9,FALSE)</f>
        <v>Unidad 1</v>
      </c>
      <c r="L248" s="27" t="str">
        <f>+VLOOKUP(H248,question!$A$2:$L$5081,10,FALSE)</f>
        <v>Ciencias Sociales</v>
      </c>
      <c r="M248" s="31" t="str">
        <f t="shared" si="11"/>
        <v>insert into question_answer (created_at,created_by,company_id,is_active,name,is_correct,question_id) values (getdate(),1,1,1,'Derecho',0,65);</v>
      </c>
    </row>
    <row r="249" spans="1:13" x14ac:dyDescent="0.25">
      <c r="A249">
        <f t="shared" si="12"/>
        <v>248</v>
      </c>
      <c r="B249" s="27" t="s">
        <v>394</v>
      </c>
      <c r="C249" s="27">
        <v>1</v>
      </c>
      <c r="D249" s="27">
        <v>1</v>
      </c>
      <c r="E249" s="27">
        <v>1</v>
      </c>
      <c r="F249" s="28" t="s">
        <v>699</v>
      </c>
      <c r="G249" s="27">
        <v>0</v>
      </c>
      <c r="H249" s="27">
        <f>+H248</f>
        <v>65</v>
      </c>
      <c r="I249" s="36" t="str">
        <f>+VLOOKUP(H249,question!$A$2:$L$5081,6,FALSE)</f>
        <v>Es una ciencia social que estudia al ser humano de una forma integral.</v>
      </c>
      <c r="J249" s="27" t="str">
        <f>+VLOOKUP(H249,question!$A$2:$L$5081,8,FALSE)</f>
        <v>Selecciona un problema de investigación de su contexto</v>
      </c>
      <c r="K249" s="27" t="str">
        <f>+VLOOKUP(H249,question!$A$2:$L$5081,9,FALSE)</f>
        <v>Unidad 1</v>
      </c>
      <c r="L249" s="27" t="str">
        <f>+VLOOKUP(H249,question!$A$2:$L$5081,10,FALSE)</f>
        <v>Ciencias Sociales</v>
      </c>
      <c r="M249" s="31" t="str">
        <f t="shared" si="11"/>
        <v>insert into question_answer (created_at,created_by,company_id,is_active,name,is_correct,question_id) values (getdate(),1,1,1,'Economía',0,65);</v>
      </c>
    </row>
    <row r="250" spans="1:13" x14ac:dyDescent="0.25">
      <c r="A250">
        <f t="shared" si="12"/>
        <v>249</v>
      </c>
      <c r="B250" s="27" t="s">
        <v>394</v>
      </c>
      <c r="C250" s="27">
        <v>1</v>
      </c>
      <c r="D250" s="27">
        <v>1</v>
      </c>
      <c r="E250" s="27">
        <v>1</v>
      </c>
      <c r="F250" s="28" t="s">
        <v>700</v>
      </c>
      <c r="G250" s="27">
        <v>1</v>
      </c>
      <c r="H250" s="27">
        <f>+H246+1</f>
        <v>66</v>
      </c>
      <c r="I250" s="36" t="str">
        <f>+VLOOKUP(H250,question!$A$2:$L$5081,6,FALSE)</f>
        <v>Es un método de investigación de la Antropología Social  y Cultural.</v>
      </c>
      <c r="J250" s="27" t="str">
        <f>+VLOOKUP(H250,question!$A$2:$L$5081,8,FALSE)</f>
        <v>Selecciona un problema de investigación de su contexto</v>
      </c>
      <c r="K250" s="27" t="str">
        <f>+VLOOKUP(H250,question!$A$2:$L$5081,9,FALSE)</f>
        <v>Unidad 1</v>
      </c>
      <c r="L250" s="27" t="str">
        <f>+VLOOKUP(H250,question!$A$2:$L$5081,10,FALSE)</f>
        <v>Ciencias Sociales</v>
      </c>
      <c r="M250" s="31" t="str">
        <f t="shared" si="11"/>
        <v>insert into question_answer (created_at,created_by,company_id,is_active,name,is_correct,question_id) values (getdate(),1,1,1,'Etnología',1,66);</v>
      </c>
    </row>
    <row r="251" spans="1:13" x14ac:dyDescent="0.25">
      <c r="A251">
        <f t="shared" si="12"/>
        <v>250</v>
      </c>
      <c r="B251" s="27" t="s">
        <v>394</v>
      </c>
      <c r="C251" s="27">
        <v>1</v>
      </c>
      <c r="D251" s="27">
        <v>1</v>
      </c>
      <c r="E251" s="27">
        <v>1</v>
      </c>
      <c r="F251" s="28" t="s">
        <v>697</v>
      </c>
      <c r="G251" s="27">
        <v>0</v>
      </c>
      <c r="H251" s="27">
        <f>+H250</f>
        <v>66</v>
      </c>
      <c r="I251" s="36" t="str">
        <f>+VLOOKUP(H251,question!$A$2:$L$5081,6,FALSE)</f>
        <v>Es un método de investigación de la Antropología Social  y Cultural.</v>
      </c>
      <c r="J251" s="27" t="str">
        <f>+VLOOKUP(H251,question!$A$2:$L$5081,8,FALSE)</f>
        <v>Selecciona un problema de investigación de su contexto</v>
      </c>
      <c r="K251" s="27" t="str">
        <f>+VLOOKUP(H251,question!$A$2:$L$5081,9,FALSE)</f>
        <v>Unidad 1</v>
      </c>
      <c r="L251" s="27" t="str">
        <f>+VLOOKUP(H251,question!$A$2:$L$5081,10,FALSE)</f>
        <v>Ciencias Sociales</v>
      </c>
      <c r="M251" s="31" t="str">
        <f t="shared" si="11"/>
        <v>insert into question_answer (created_at,created_by,company_id,is_active,name,is_correct,question_id) values (getdate(),1,1,1,'Antropología',0,66);</v>
      </c>
    </row>
    <row r="252" spans="1:13" x14ac:dyDescent="0.25">
      <c r="A252">
        <f t="shared" si="12"/>
        <v>251</v>
      </c>
      <c r="B252" s="27" t="s">
        <v>394</v>
      </c>
      <c r="C252" s="27">
        <v>1</v>
      </c>
      <c r="D252" s="27">
        <v>1</v>
      </c>
      <c r="E252" s="27">
        <v>1</v>
      </c>
      <c r="F252" s="28" t="s">
        <v>698</v>
      </c>
      <c r="G252" s="27">
        <v>0</v>
      </c>
      <c r="H252" s="27">
        <f>+H251</f>
        <v>66</v>
      </c>
      <c r="I252" s="36" t="str">
        <f>+VLOOKUP(H252,question!$A$2:$L$5081,6,FALSE)</f>
        <v>Es un método de investigación de la Antropología Social  y Cultural.</v>
      </c>
      <c r="J252" s="27" t="str">
        <f>+VLOOKUP(H252,question!$A$2:$L$5081,8,FALSE)</f>
        <v>Selecciona un problema de investigación de su contexto</v>
      </c>
      <c r="K252" s="27" t="str">
        <f>+VLOOKUP(H252,question!$A$2:$L$5081,9,FALSE)</f>
        <v>Unidad 1</v>
      </c>
      <c r="L252" s="27" t="str">
        <f>+VLOOKUP(H252,question!$A$2:$L$5081,10,FALSE)</f>
        <v>Ciencias Sociales</v>
      </c>
      <c r="M252" s="31" t="str">
        <f t="shared" si="11"/>
        <v>insert into question_answer (created_at,created_by,company_id,is_active,name,is_correct,question_id) values (getdate(),1,1,1,'Derecho',0,66);</v>
      </c>
    </row>
    <row r="253" spans="1:13" x14ac:dyDescent="0.25">
      <c r="A253">
        <f t="shared" si="12"/>
        <v>252</v>
      </c>
      <c r="B253" s="27" t="s">
        <v>394</v>
      </c>
      <c r="C253" s="27">
        <v>1</v>
      </c>
      <c r="D253" s="27">
        <v>1</v>
      </c>
      <c r="E253" s="27">
        <v>1</v>
      </c>
      <c r="F253" s="28" t="s">
        <v>699</v>
      </c>
      <c r="G253" s="27">
        <v>0</v>
      </c>
      <c r="H253" s="27">
        <f>+H252</f>
        <v>66</v>
      </c>
      <c r="I253" s="36" t="str">
        <f>+VLOOKUP(H253,question!$A$2:$L$5081,6,FALSE)</f>
        <v>Es un método de investigación de la Antropología Social  y Cultural.</v>
      </c>
      <c r="J253" s="27" t="str">
        <f>+VLOOKUP(H253,question!$A$2:$L$5081,8,FALSE)</f>
        <v>Selecciona un problema de investigación de su contexto</v>
      </c>
      <c r="K253" s="27" t="str">
        <f>+VLOOKUP(H253,question!$A$2:$L$5081,9,FALSE)</f>
        <v>Unidad 1</v>
      </c>
      <c r="L253" s="27" t="str">
        <f>+VLOOKUP(H253,question!$A$2:$L$5081,10,FALSE)</f>
        <v>Ciencias Sociales</v>
      </c>
      <c r="M253" s="31" t="str">
        <f t="shared" si="11"/>
        <v>insert into question_answer (created_at,created_by,company_id,is_active,name,is_correct,question_id) values (getdate(),1,1,1,'Economía',0,66);</v>
      </c>
    </row>
    <row r="254" spans="1:13" x14ac:dyDescent="0.25">
      <c r="A254">
        <f t="shared" si="12"/>
        <v>253</v>
      </c>
      <c r="B254" s="27" t="s">
        <v>394</v>
      </c>
      <c r="C254" s="27">
        <v>1</v>
      </c>
      <c r="D254" s="27">
        <v>1</v>
      </c>
      <c r="E254" s="27">
        <v>1</v>
      </c>
      <c r="F254" s="28" t="s">
        <v>701</v>
      </c>
      <c r="G254" s="27">
        <v>1</v>
      </c>
      <c r="H254" s="27">
        <f>+H250+1</f>
        <v>67</v>
      </c>
      <c r="I254" s="36" t="str">
        <f>+VLOOKUP(H254,question!$A$2:$L$5081,6,FALSE)</f>
        <v>Es la ciencia que estudia los fenómenos colectivos por la actividad social.</v>
      </c>
      <c r="J254" s="27" t="str">
        <f>+VLOOKUP(H254,question!$A$2:$L$5081,8,FALSE)</f>
        <v>Selecciona un problema de investigación de su contexto</v>
      </c>
      <c r="K254" s="27" t="str">
        <f>+VLOOKUP(H254,question!$A$2:$L$5081,9,FALSE)</f>
        <v>Unidad 1</v>
      </c>
      <c r="L254" s="27" t="str">
        <f>+VLOOKUP(H254,question!$A$2:$L$5081,10,FALSE)</f>
        <v>Ciencias Sociales</v>
      </c>
      <c r="M254" s="31" t="str">
        <f t="shared" si="11"/>
        <v>insert into question_answer (created_at,created_by,company_id,is_active,name,is_correct,question_id) values (getdate(),1,1,1,'Sociología',1,67);</v>
      </c>
    </row>
    <row r="255" spans="1:13" x14ac:dyDescent="0.25">
      <c r="A255">
        <f t="shared" si="12"/>
        <v>254</v>
      </c>
      <c r="B255" s="27" t="s">
        <v>394</v>
      </c>
      <c r="C255" s="27">
        <v>1</v>
      </c>
      <c r="D255" s="27">
        <v>1</v>
      </c>
      <c r="E255" s="27">
        <v>1</v>
      </c>
      <c r="F255" s="28" t="s">
        <v>689</v>
      </c>
      <c r="G255" s="27">
        <v>0</v>
      </c>
      <c r="H255" s="27">
        <f>+H254</f>
        <v>67</v>
      </c>
      <c r="I255" s="36" t="str">
        <f>+VLOOKUP(H255,question!$A$2:$L$5081,6,FALSE)</f>
        <v>Es la ciencia que estudia los fenómenos colectivos por la actividad social.</v>
      </c>
      <c r="J255" s="27" t="str">
        <f>+VLOOKUP(H255,question!$A$2:$L$5081,8,FALSE)</f>
        <v>Selecciona un problema de investigación de su contexto</v>
      </c>
      <c r="K255" s="27" t="str">
        <f>+VLOOKUP(H255,question!$A$2:$L$5081,9,FALSE)</f>
        <v>Unidad 1</v>
      </c>
      <c r="L255" s="27" t="str">
        <f>+VLOOKUP(H255,question!$A$2:$L$5081,10,FALSE)</f>
        <v>Ciencias Sociales</v>
      </c>
      <c r="M255" s="31" t="str">
        <f t="shared" si="11"/>
        <v>insert into question_answer (created_at,created_by,company_id,is_active,name,is_correct,question_id) values (getdate(),1,1,1,'Historia',0,67);</v>
      </c>
    </row>
    <row r="256" spans="1:13" x14ac:dyDescent="0.25">
      <c r="A256">
        <f t="shared" si="12"/>
        <v>255</v>
      </c>
      <c r="B256" s="27" t="s">
        <v>394</v>
      </c>
      <c r="C256" s="27">
        <v>1</v>
      </c>
      <c r="D256" s="27">
        <v>1</v>
      </c>
      <c r="E256" s="27">
        <v>1</v>
      </c>
      <c r="F256" s="28" t="s">
        <v>697</v>
      </c>
      <c r="G256" s="27">
        <v>0</v>
      </c>
      <c r="H256" s="27">
        <f>+H255</f>
        <v>67</v>
      </c>
      <c r="I256" s="36" t="str">
        <f>+VLOOKUP(H256,question!$A$2:$L$5081,6,FALSE)</f>
        <v>Es la ciencia que estudia los fenómenos colectivos por la actividad social.</v>
      </c>
      <c r="J256" s="27" t="str">
        <f>+VLOOKUP(H256,question!$A$2:$L$5081,8,FALSE)</f>
        <v>Selecciona un problema de investigación de su contexto</v>
      </c>
      <c r="K256" s="27" t="str">
        <f>+VLOOKUP(H256,question!$A$2:$L$5081,9,FALSE)</f>
        <v>Unidad 1</v>
      </c>
      <c r="L256" s="27" t="str">
        <f>+VLOOKUP(H256,question!$A$2:$L$5081,10,FALSE)</f>
        <v>Ciencias Sociales</v>
      </c>
      <c r="M256" s="31" t="str">
        <f t="shared" si="11"/>
        <v>insert into question_answer (created_at,created_by,company_id,is_active,name,is_correct,question_id) values (getdate(),1,1,1,'Antropología',0,67);</v>
      </c>
    </row>
    <row r="257" spans="1:13" x14ac:dyDescent="0.25">
      <c r="A257">
        <f t="shared" si="12"/>
        <v>256</v>
      </c>
      <c r="B257" s="27" t="s">
        <v>394</v>
      </c>
      <c r="C257" s="27">
        <v>1</v>
      </c>
      <c r="D257" s="27">
        <v>1</v>
      </c>
      <c r="E257" s="27">
        <v>1</v>
      </c>
      <c r="F257" s="28" t="s">
        <v>700</v>
      </c>
      <c r="G257" s="27">
        <v>0</v>
      </c>
      <c r="H257" s="27">
        <f>+H256</f>
        <v>67</v>
      </c>
      <c r="I257" s="36" t="str">
        <f>+VLOOKUP(H257,question!$A$2:$L$5081,6,FALSE)</f>
        <v>Es la ciencia que estudia los fenómenos colectivos por la actividad social.</v>
      </c>
      <c r="J257" s="27" t="str">
        <f>+VLOOKUP(H257,question!$A$2:$L$5081,8,FALSE)</f>
        <v>Selecciona un problema de investigación de su contexto</v>
      </c>
      <c r="K257" s="27" t="str">
        <f>+VLOOKUP(H257,question!$A$2:$L$5081,9,FALSE)</f>
        <v>Unidad 1</v>
      </c>
      <c r="L257" s="27" t="str">
        <f>+VLOOKUP(H257,question!$A$2:$L$5081,10,FALSE)</f>
        <v>Ciencias Sociales</v>
      </c>
      <c r="M257" s="31" t="str">
        <f t="shared" si="11"/>
        <v>insert into question_answer (created_at,created_by,company_id,is_active,name,is_correct,question_id) values (getdate(),1,1,1,'Etnología',0,67);</v>
      </c>
    </row>
    <row r="258" spans="1:13" x14ac:dyDescent="0.25">
      <c r="A258">
        <f t="shared" si="12"/>
        <v>257</v>
      </c>
      <c r="B258" s="27" t="s">
        <v>394</v>
      </c>
      <c r="C258" s="27">
        <v>1</v>
      </c>
      <c r="D258" s="27">
        <v>1</v>
      </c>
      <c r="E258" s="27">
        <v>1</v>
      </c>
      <c r="F258" s="28" t="s">
        <v>689</v>
      </c>
      <c r="G258" s="27">
        <v>1</v>
      </c>
      <c r="H258" s="27">
        <f>+H254+1</f>
        <v>68</v>
      </c>
      <c r="I258" s="36" t="str">
        <f>+VLOOKUP(H258,question!$A$2:$L$5081,6,FALSE)</f>
        <v>Es la ciencia que tiene como objeto de estudio el pasado de la humanidad.</v>
      </c>
      <c r="J258" s="27" t="str">
        <f>+VLOOKUP(H258,question!$A$2:$L$5081,8,FALSE)</f>
        <v>Selecciona un problema de investigación de su contexto</v>
      </c>
      <c r="K258" s="27" t="str">
        <f>+VLOOKUP(H258,question!$A$2:$L$5081,9,FALSE)</f>
        <v>Unidad 1</v>
      </c>
      <c r="L258" s="27" t="str">
        <f>+VLOOKUP(H258,question!$A$2:$L$5081,10,FALSE)</f>
        <v>Ciencias Sociales</v>
      </c>
      <c r="M258" s="31" t="str">
        <f t="shared" si="11"/>
        <v>insert into question_answer (created_at,created_by,company_id,is_active,name,is_correct,question_id) values (getdate(),1,1,1,'Historia',1,68);</v>
      </c>
    </row>
    <row r="259" spans="1:13" x14ac:dyDescent="0.25">
      <c r="A259">
        <f t="shared" si="12"/>
        <v>258</v>
      </c>
      <c r="B259" s="27" t="s">
        <v>394</v>
      </c>
      <c r="C259" s="27">
        <v>1</v>
      </c>
      <c r="D259" s="27">
        <v>1</v>
      </c>
      <c r="E259" s="27">
        <v>1</v>
      </c>
      <c r="F259" s="28" t="s">
        <v>701</v>
      </c>
      <c r="G259" s="27">
        <v>0</v>
      </c>
      <c r="H259" s="27">
        <f>+H258</f>
        <v>68</v>
      </c>
      <c r="I259" s="36" t="str">
        <f>+VLOOKUP(H259,question!$A$2:$L$5081,6,FALSE)</f>
        <v>Es la ciencia que tiene como objeto de estudio el pasado de la humanidad.</v>
      </c>
      <c r="J259" s="27" t="str">
        <f>+VLOOKUP(H259,question!$A$2:$L$5081,8,FALSE)</f>
        <v>Selecciona un problema de investigación de su contexto</v>
      </c>
      <c r="K259" s="27" t="str">
        <f>+VLOOKUP(H259,question!$A$2:$L$5081,9,FALSE)</f>
        <v>Unidad 1</v>
      </c>
      <c r="L259" s="27" t="str">
        <f>+VLOOKUP(H259,question!$A$2:$L$5081,10,FALSE)</f>
        <v>Ciencias Sociales</v>
      </c>
      <c r="M259" s="31" t="str">
        <f t="shared" ref="M259:M289" si="13">CONCATENATE("insert into question_answer (",$B$1,",",$C$1,",",$D$1,",",$E$1,",",$F$1,",",$G$1,",",$H$1,") values (",B259,",",C259,",",D259,",",E259,",'",F259,"',",G259,",",H259,");")</f>
        <v>insert into question_answer (created_at,created_by,company_id,is_active,name,is_correct,question_id) values (getdate(),1,1,1,'Sociología',0,68);</v>
      </c>
    </row>
    <row r="260" spans="1:13" x14ac:dyDescent="0.25">
      <c r="A260">
        <f t="shared" si="12"/>
        <v>259</v>
      </c>
      <c r="B260" s="27" t="s">
        <v>394</v>
      </c>
      <c r="C260" s="27">
        <v>1</v>
      </c>
      <c r="D260" s="27">
        <v>1</v>
      </c>
      <c r="E260" s="27">
        <v>1</v>
      </c>
      <c r="F260" s="28" t="s">
        <v>700</v>
      </c>
      <c r="G260" s="27">
        <v>0</v>
      </c>
      <c r="H260" s="27">
        <f>+H259</f>
        <v>68</v>
      </c>
      <c r="I260" s="36" t="str">
        <f>+VLOOKUP(H260,question!$A$2:$L$5081,6,FALSE)</f>
        <v>Es la ciencia que tiene como objeto de estudio el pasado de la humanidad.</v>
      </c>
      <c r="J260" s="27" t="str">
        <f>+VLOOKUP(H260,question!$A$2:$L$5081,8,FALSE)</f>
        <v>Selecciona un problema de investigación de su contexto</v>
      </c>
      <c r="K260" s="27" t="str">
        <f>+VLOOKUP(H260,question!$A$2:$L$5081,9,FALSE)</f>
        <v>Unidad 1</v>
      </c>
      <c r="L260" s="27" t="str">
        <f>+VLOOKUP(H260,question!$A$2:$L$5081,10,FALSE)</f>
        <v>Ciencias Sociales</v>
      </c>
      <c r="M260" s="31" t="str">
        <f t="shared" si="13"/>
        <v>insert into question_answer (created_at,created_by,company_id,is_active,name,is_correct,question_id) values (getdate(),1,1,1,'Etnología',0,68);</v>
      </c>
    </row>
    <row r="261" spans="1:13" x14ac:dyDescent="0.25">
      <c r="A261">
        <f t="shared" si="12"/>
        <v>260</v>
      </c>
      <c r="B261" s="27" t="s">
        <v>394</v>
      </c>
      <c r="C261" s="27">
        <v>1</v>
      </c>
      <c r="D261" s="27">
        <v>1</v>
      </c>
      <c r="E261" s="27">
        <v>1</v>
      </c>
      <c r="F261" s="28" t="s">
        <v>698</v>
      </c>
      <c r="G261" s="27">
        <v>0</v>
      </c>
      <c r="H261" s="27">
        <f>+H260</f>
        <v>68</v>
      </c>
      <c r="I261" s="36" t="str">
        <f>+VLOOKUP(H261,question!$A$2:$L$5081,6,FALSE)</f>
        <v>Es la ciencia que tiene como objeto de estudio el pasado de la humanidad.</v>
      </c>
      <c r="J261" s="27" t="str">
        <f>+VLOOKUP(H261,question!$A$2:$L$5081,8,FALSE)</f>
        <v>Selecciona un problema de investigación de su contexto</v>
      </c>
      <c r="K261" s="27" t="str">
        <f>+VLOOKUP(H261,question!$A$2:$L$5081,9,FALSE)</f>
        <v>Unidad 1</v>
      </c>
      <c r="L261" s="27" t="str">
        <f>+VLOOKUP(H261,question!$A$2:$L$5081,10,FALSE)</f>
        <v>Ciencias Sociales</v>
      </c>
      <c r="M261" s="31" t="str">
        <f t="shared" si="13"/>
        <v>insert into question_answer (created_at,created_by,company_id,is_active,name,is_correct,question_id) values (getdate(),1,1,1,'Derecho',0,68);</v>
      </c>
    </row>
    <row r="262" spans="1:13" x14ac:dyDescent="0.25">
      <c r="A262">
        <f t="shared" si="12"/>
        <v>261</v>
      </c>
      <c r="B262" s="27" t="s">
        <v>394</v>
      </c>
      <c r="C262" s="27">
        <v>1</v>
      </c>
      <c r="D262" s="27">
        <v>1</v>
      </c>
      <c r="E262" s="27">
        <v>1</v>
      </c>
      <c r="F262" s="28" t="s">
        <v>699</v>
      </c>
      <c r="G262" s="27">
        <v>1</v>
      </c>
      <c r="H262" s="27">
        <f>+H258+1</f>
        <v>69</v>
      </c>
      <c r="I262" s="36" t="str">
        <f>+VLOOKUP(H262,question!$A$2:$L$5081,6,FALSE)</f>
        <v>Es la ciencia social que tiene que ver con los procesos de producción entre otros.</v>
      </c>
      <c r="J262" s="27" t="str">
        <f>+VLOOKUP(H262,question!$A$2:$L$5081,8,FALSE)</f>
        <v>Selecciona un problema de investigación de su contexto</v>
      </c>
      <c r="K262" s="27" t="str">
        <f>+VLOOKUP(H262,question!$A$2:$L$5081,9,FALSE)</f>
        <v>Unidad 1</v>
      </c>
      <c r="L262" s="27" t="str">
        <f>+VLOOKUP(H262,question!$A$2:$L$5081,10,FALSE)</f>
        <v>Ciencias Sociales</v>
      </c>
      <c r="M262" s="31" t="str">
        <f t="shared" si="13"/>
        <v>insert into question_answer (created_at,created_by,company_id,is_active,name,is_correct,question_id) values (getdate(),1,1,1,'Economía',1,69);</v>
      </c>
    </row>
    <row r="263" spans="1:13" x14ac:dyDescent="0.25">
      <c r="A263">
        <f t="shared" si="12"/>
        <v>262</v>
      </c>
      <c r="B263" s="27" t="s">
        <v>394</v>
      </c>
      <c r="C263" s="27">
        <v>1</v>
      </c>
      <c r="D263" s="27">
        <v>1</v>
      </c>
      <c r="E263" s="27">
        <v>1</v>
      </c>
      <c r="F263" s="28" t="s">
        <v>698</v>
      </c>
      <c r="G263" s="27">
        <v>0</v>
      </c>
      <c r="H263" s="27">
        <f>+H262</f>
        <v>69</v>
      </c>
      <c r="I263" s="36" t="str">
        <f>+VLOOKUP(H263,question!$A$2:$L$5081,6,FALSE)</f>
        <v>Es la ciencia social que tiene que ver con los procesos de producción entre otros.</v>
      </c>
      <c r="J263" s="27" t="str">
        <f>+VLOOKUP(H263,question!$A$2:$L$5081,8,FALSE)</f>
        <v>Selecciona un problema de investigación de su contexto</v>
      </c>
      <c r="K263" s="27" t="str">
        <f>+VLOOKUP(H263,question!$A$2:$L$5081,9,FALSE)</f>
        <v>Unidad 1</v>
      </c>
      <c r="L263" s="27" t="str">
        <f>+VLOOKUP(H263,question!$A$2:$L$5081,10,FALSE)</f>
        <v>Ciencias Sociales</v>
      </c>
      <c r="M263" s="31" t="str">
        <f t="shared" si="13"/>
        <v>insert into question_answer (created_at,created_by,company_id,is_active,name,is_correct,question_id) values (getdate(),1,1,1,'Derecho',0,69);</v>
      </c>
    </row>
    <row r="264" spans="1:13" x14ac:dyDescent="0.25">
      <c r="A264">
        <f t="shared" si="12"/>
        <v>263</v>
      </c>
      <c r="B264" s="27" t="s">
        <v>394</v>
      </c>
      <c r="C264" s="27">
        <v>1</v>
      </c>
      <c r="D264" s="27">
        <v>1</v>
      </c>
      <c r="E264" s="27">
        <v>1</v>
      </c>
      <c r="F264" s="28" t="s">
        <v>701</v>
      </c>
      <c r="G264" s="27">
        <v>0</v>
      </c>
      <c r="H264" s="27">
        <f>+H263</f>
        <v>69</v>
      </c>
      <c r="I264" s="36" t="str">
        <f>+VLOOKUP(H264,question!$A$2:$L$5081,6,FALSE)</f>
        <v>Es la ciencia social que tiene que ver con los procesos de producción entre otros.</v>
      </c>
      <c r="J264" s="27" t="str">
        <f>+VLOOKUP(H264,question!$A$2:$L$5081,8,FALSE)</f>
        <v>Selecciona un problema de investigación de su contexto</v>
      </c>
      <c r="K264" s="27" t="str">
        <f>+VLOOKUP(H264,question!$A$2:$L$5081,9,FALSE)</f>
        <v>Unidad 1</v>
      </c>
      <c r="L264" s="27" t="str">
        <f>+VLOOKUP(H264,question!$A$2:$L$5081,10,FALSE)</f>
        <v>Ciencias Sociales</v>
      </c>
      <c r="M264" s="31" t="str">
        <f t="shared" si="13"/>
        <v>insert into question_answer (created_at,created_by,company_id,is_active,name,is_correct,question_id) values (getdate(),1,1,1,'Sociología',0,69);</v>
      </c>
    </row>
    <row r="265" spans="1:13" x14ac:dyDescent="0.25">
      <c r="A265">
        <f t="shared" si="12"/>
        <v>264</v>
      </c>
      <c r="B265" s="27" t="s">
        <v>394</v>
      </c>
      <c r="C265" s="27">
        <v>1</v>
      </c>
      <c r="D265" s="27">
        <v>1</v>
      </c>
      <c r="E265" s="27">
        <v>1</v>
      </c>
      <c r="F265" s="28" t="s">
        <v>689</v>
      </c>
      <c r="G265" s="27">
        <v>0</v>
      </c>
      <c r="H265" s="27">
        <f>+H264</f>
        <v>69</v>
      </c>
      <c r="I265" s="36" t="str">
        <f>+VLOOKUP(H265,question!$A$2:$L$5081,6,FALSE)</f>
        <v>Es la ciencia social que tiene que ver con los procesos de producción entre otros.</v>
      </c>
      <c r="J265" s="27" t="str">
        <f>+VLOOKUP(H265,question!$A$2:$L$5081,8,FALSE)</f>
        <v>Selecciona un problema de investigación de su contexto</v>
      </c>
      <c r="K265" s="27" t="str">
        <f>+VLOOKUP(H265,question!$A$2:$L$5081,9,FALSE)</f>
        <v>Unidad 1</v>
      </c>
      <c r="L265" s="27" t="str">
        <f>+VLOOKUP(H265,question!$A$2:$L$5081,10,FALSE)</f>
        <v>Ciencias Sociales</v>
      </c>
      <c r="M265" s="31" t="str">
        <f t="shared" si="13"/>
        <v>insert into question_answer (created_at,created_by,company_id,is_active,name,is_correct,question_id) values (getdate(),1,1,1,'Historia',0,69);</v>
      </c>
    </row>
    <row r="266" spans="1:13" x14ac:dyDescent="0.25">
      <c r="A266">
        <f t="shared" si="12"/>
        <v>265</v>
      </c>
      <c r="B266" s="27" t="s">
        <v>394</v>
      </c>
      <c r="C266" s="27">
        <v>1</v>
      </c>
      <c r="D266" s="27">
        <v>1</v>
      </c>
      <c r="E266" s="27">
        <v>1</v>
      </c>
      <c r="F266" s="28" t="s">
        <v>702</v>
      </c>
      <c r="G266" s="27">
        <v>1</v>
      </c>
      <c r="H266" s="27">
        <f>+H262+1</f>
        <v>70</v>
      </c>
      <c r="I266" s="36" t="str">
        <f>+VLOOKUP(H266,question!$A$2:$L$5081,6,FALSE)</f>
        <v>Proceso de comunicación e interacción entre personas y grupos con identidades culturales específicas.</v>
      </c>
      <c r="J266" s="27" t="str">
        <f>+VLOOKUP(H266,question!$A$2:$L$5081,8,FALSE)</f>
        <v>Selecciona un problema de investigación de su contexto</v>
      </c>
      <c r="K266" s="27" t="str">
        <f>+VLOOKUP(H266,question!$A$2:$L$5081,9,FALSE)</f>
        <v>Unidad 1</v>
      </c>
      <c r="L266" s="27" t="str">
        <f>+VLOOKUP(H266,question!$A$2:$L$5081,10,FALSE)</f>
        <v>Ciencias Sociales</v>
      </c>
      <c r="M266" s="31" t="str">
        <f t="shared" si="13"/>
        <v>insert into question_answer (created_at,created_by,company_id,is_active,name,is_correct,question_id) values (getdate(),1,1,1,'Interculturalidad',1,70);</v>
      </c>
    </row>
    <row r="267" spans="1:13" x14ac:dyDescent="0.25">
      <c r="A267">
        <f t="shared" si="12"/>
        <v>266</v>
      </c>
      <c r="B267" s="27" t="s">
        <v>394</v>
      </c>
      <c r="C267" s="27">
        <v>1</v>
      </c>
      <c r="D267" s="27">
        <v>1</v>
      </c>
      <c r="E267" s="27">
        <v>1</v>
      </c>
      <c r="F267" s="28" t="s">
        <v>703</v>
      </c>
      <c r="G267" s="27">
        <v>0</v>
      </c>
      <c r="H267" s="27">
        <f>+H266</f>
        <v>70</v>
      </c>
      <c r="I267" s="36" t="str">
        <f>+VLOOKUP(H267,question!$A$2:$L$5081,6,FALSE)</f>
        <v>Proceso de comunicación e interacción entre personas y grupos con identidades culturales específicas.</v>
      </c>
      <c r="J267" s="27" t="str">
        <f>+VLOOKUP(H267,question!$A$2:$L$5081,8,FALSE)</f>
        <v>Selecciona un problema de investigación de su contexto</v>
      </c>
      <c r="K267" s="27" t="str">
        <f>+VLOOKUP(H267,question!$A$2:$L$5081,9,FALSE)</f>
        <v>Unidad 1</v>
      </c>
      <c r="L267" s="27" t="str">
        <f>+VLOOKUP(H267,question!$A$2:$L$5081,10,FALSE)</f>
        <v>Ciencias Sociales</v>
      </c>
      <c r="M267" s="31" t="str">
        <f t="shared" si="13"/>
        <v>insert into question_answer (created_at,created_by,company_id,is_active,name,is_correct,question_id) values (getdate(),1,1,1,'Lo social',0,70);</v>
      </c>
    </row>
    <row r="268" spans="1:13" x14ac:dyDescent="0.25">
      <c r="A268">
        <f t="shared" si="12"/>
        <v>267</v>
      </c>
      <c r="B268" s="27" t="s">
        <v>394</v>
      </c>
      <c r="C268" s="27">
        <v>1</v>
      </c>
      <c r="D268" s="27">
        <v>1</v>
      </c>
      <c r="E268" s="27">
        <v>1</v>
      </c>
      <c r="F268" s="28" t="s">
        <v>704</v>
      </c>
      <c r="G268" s="27">
        <v>0</v>
      </c>
      <c r="H268" s="27">
        <f>+H267</f>
        <v>70</v>
      </c>
      <c r="I268" s="36" t="str">
        <f>+VLOOKUP(H268,question!$A$2:$L$5081,6,FALSE)</f>
        <v>Proceso de comunicación e interacción entre personas y grupos con identidades culturales específicas.</v>
      </c>
      <c r="J268" s="27" t="str">
        <f>+VLOOKUP(H268,question!$A$2:$L$5081,8,FALSE)</f>
        <v>Selecciona un problema de investigación de su contexto</v>
      </c>
      <c r="K268" s="27" t="str">
        <f>+VLOOKUP(H268,question!$A$2:$L$5081,9,FALSE)</f>
        <v>Unidad 1</v>
      </c>
      <c r="L268" s="27" t="str">
        <f>+VLOOKUP(H268,question!$A$2:$L$5081,10,FALSE)</f>
        <v>Ciencias Sociales</v>
      </c>
      <c r="M268" s="31" t="str">
        <f t="shared" si="13"/>
        <v>insert into question_answer (created_at,created_by,company_id,is_active,name,is_correct,question_id) values (getdate(),1,1,1,'Lo Natural',0,70);</v>
      </c>
    </row>
    <row r="269" spans="1:13" x14ac:dyDescent="0.25">
      <c r="A269">
        <f t="shared" si="12"/>
        <v>268</v>
      </c>
      <c r="B269" s="27" t="s">
        <v>394</v>
      </c>
      <c r="C269" s="27">
        <v>1</v>
      </c>
      <c r="D269" s="27">
        <v>1</v>
      </c>
      <c r="E269" s="27">
        <v>1</v>
      </c>
      <c r="F269" s="28" t="s">
        <v>705</v>
      </c>
      <c r="G269" s="27">
        <v>0</v>
      </c>
      <c r="H269" s="27">
        <f>+H268</f>
        <v>70</v>
      </c>
      <c r="I269" s="36" t="str">
        <f>+VLOOKUP(H269,question!$A$2:$L$5081,6,FALSE)</f>
        <v>Proceso de comunicación e interacción entre personas y grupos con identidades culturales específicas.</v>
      </c>
      <c r="J269" s="27" t="str">
        <f>+VLOOKUP(H269,question!$A$2:$L$5081,8,FALSE)</f>
        <v>Selecciona un problema de investigación de su contexto</v>
      </c>
      <c r="K269" s="27" t="str">
        <f>+VLOOKUP(H269,question!$A$2:$L$5081,9,FALSE)</f>
        <v>Unidad 1</v>
      </c>
      <c r="L269" s="27" t="str">
        <f>+VLOOKUP(H269,question!$A$2:$L$5081,10,FALSE)</f>
        <v>Ciencias Sociales</v>
      </c>
      <c r="M269" s="31" t="str">
        <f t="shared" si="13"/>
        <v>insert into question_answer (created_at,created_by,company_id,is_active,name,is_correct,question_id) values (getdate(),1,1,1,'Lo Personal',0,70);</v>
      </c>
    </row>
    <row r="270" spans="1:13" x14ac:dyDescent="0.25">
      <c r="A270">
        <f t="shared" si="12"/>
        <v>269</v>
      </c>
      <c r="B270" s="27" t="s">
        <v>394</v>
      </c>
      <c r="C270" s="27">
        <v>1</v>
      </c>
      <c r="D270" s="27">
        <v>1</v>
      </c>
      <c r="E270" s="27">
        <v>1</v>
      </c>
      <c r="F270" s="28" t="s">
        <v>706</v>
      </c>
      <c r="G270" s="27">
        <v>1</v>
      </c>
      <c r="H270" s="27">
        <f>+H266+1</f>
        <v>71</v>
      </c>
      <c r="I270" s="36" t="str">
        <f>+VLOOKUP(H270,question!$A$2:$L$5081,6,FALSE)</f>
        <v>Esta disciplina estudia y describe los procesos humanos relacionados con la creación y el intercambio de símbolos?</v>
      </c>
      <c r="J270" s="27" t="str">
        <f>+VLOOKUP(H270,question!$A$2:$L$5081,8,FALSE)</f>
        <v>Selecciona un problema de investigación de su contexto</v>
      </c>
      <c r="K270" s="27" t="str">
        <f>+VLOOKUP(H270,question!$A$2:$L$5081,9,FALSE)</f>
        <v>Unidad 1</v>
      </c>
      <c r="L270" s="27" t="str">
        <f>+VLOOKUP(H270,question!$A$2:$L$5081,10,FALSE)</f>
        <v>Ciencias Sociales</v>
      </c>
      <c r="M270" s="31" t="str">
        <f t="shared" si="13"/>
        <v>insert into question_answer (created_at,created_by,company_id,is_active,name,is_correct,question_id) values (getdate(),1,1,1,'Comunicación',1,71);</v>
      </c>
    </row>
    <row r="271" spans="1:13" x14ac:dyDescent="0.25">
      <c r="A271">
        <f t="shared" si="12"/>
        <v>270</v>
      </c>
      <c r="B271" s="27" t="s">
        <v>394</v>
      </c>
      <c r="C271" s="27">
        <v>1</v>
      </c>
      <c r="D271" s="27">
        <v>1</v>
      </c>
      <c r="E271" s="27">
        <v>1</v>
      </c>
      <c r="F271" s="28" t="s">
        <v>707</v>
      </c>
      <c r="G271" s="27">
        <v>0</v>
      </c>
      <c r="H271" s="27">
        <f>+H270</f>
        <v>71</v>
      </c>
      <c r="I271" s="36" t="str">
        <f>+VLOOKUP(H271,question!$A$2:$L$5081,6,FALSE)</f>
        <v>Esta disciplina estudia y describe los procesos humanos relacionados con la creación y el intercambio de símbolos?</v>
      </c>
      <c r="J271" s="27" t="str">
        <f>+VLOOKUP(H271,question!$A$2:$L$5081,8,FALSE)</f>
        <v>Selecciona un problema de investigación de su contexto</v>
      </c>
      <c r="K271" s="27" t="str">
        <f>+VLOOKUP(H271,question!$A$2:$L$5081,9,FALSE)</f>
        <v>Unidad 1</v>
      </c>
      <c r="L271" s="27" t="str">
        <f>+VLOOKUP(H271,question!$A$2:$L$5081,10,FALSE)</f>
        <v>Ciencias Sociales</v>
      </c>
      <c r="M271" s="31" t="str">
        <f t="shared" si="13"/>
        <v>insert into question_answer (created_at,created_by,company_id,is_active,name,is_correct,question_id) values (getdate(),1,1,1,'Lenguaje',0,71);</v>
      </c>
    </row>
    <row r="272" spans="1:13" x14ac:dyDescent="0.25">
      <c r="A272">
        <f t="shared" si="12"/>
        <v>271</v>
      </c>
      <c r="B272" s="27" t="s">
        <v>394</v>
      </c>
      <c r="C272" s="27">
        <v>1</v>
      </c>
      <c r="D272" s="27">
        <v>1</v>
      </c>
      <c r="E272" s="27">
        <v>1</v>
      </c>
      <c r="F272" s="28" t="s">
        <v>708</v>
      </c>
      <c r="G272" s="27">
        <v>0</v>
      </c>
      <c r="H272" s="27">
        <f>+H271</f>
        <v>71</v>
      </c>
      <c r="I272" s="36" t="str">
        <f>+VLOOKUP(H272,question!$A$2:$L$5081,6,FALSE)</f>
        <v>Esta disciplina estudia y describe los procesos humanos relacionados con la creación y el intercambio de símbolos?</v>
      </c>
      <c r="J272" s="27" t="str">
        <f>+VLOOKUP(H272,question!$A$2:$L$5081,8,FALSE)</f>
        <v>Selecciona un problema de investigación de su contexto</v>
      </c>
      <c r="K272" s="27" t="str">
        <f>+VLOOKUP(H272,question!$A$2:$L$5081,9,FALSE)</f>
        <v>Unidad 1</v>
      </c>
      <c r="L272" s="27" t="str">
        <f>+VLOOKUP(H272,question!$A$2:$L$5081,10,FALSE)</f>
        <v>Ciencias Sociales</v>
      </c>
      <c r="M272" s="31" t="str">
        <f t="shared" si="13"/>
        <v>insert into question_answer (created_at,created_by,company_id,is_active,name,is_correct,question_id) values (getdate(),1,1,1,'Sociedad',0,71);</v>
      </c>
    </row>
    <row r="273" spans="1:13" x14ac:dyDescent="0.25">
      <c r="A273">
        <f t="shared" si="12"/>
        <v>272</v>
      </c>
      <c r="B273" s="27" t="s">
        <v>394</v>
      </c>
      <c r="C273" s="27">
        <v>1</v>
      </c>
      <c r="D273" s="27">
        <v>1</v>
      </c>
      <c r="E273" s="27">
        <v>1</v>
      </c>
      <c r="F273" s="28" t="s">
        <v>685</v>
      </c>
      <c r="G273" s="27">
        <v>0</v>
      </c>
      <c r="H273" s="27">
        <f>+H272</f>
        <v>71</v>
      </c>
      <c r="I273" s="36" t="str">
        <f>+VLOOKUP(H273,question!$A$2:$L$5081,6,FALSE)</f>
        <v>Esta disciplina estudia y describe los procesos humanos relacionados con la creación y el intercambio de símbolos?</v>
      </c>
      <c r="J273" s="27" t="str">
        <f>+VLOOKUP(H273,question!$A$2:$L$5081,8,FALSE)</f>
        <v>Selecciona un problema de investigación de su contexto</v>
      </c>
      <c r="K273" s="27" t="str">
        <f>+VLOOKUP(H273,question!$A$2:$L$5081,9,FALSE)</f>
        <v>Unidad 1</v>
      </c>
      <c r="L273" s="27" t="str">
        <f>+VLOOKUP(H273,question!$A$2:$L$5081,10,FALSE)</f>
        <v>Ciencias Sociales</v>
      </c>
      <c r="M273" s="31" t="str">
        <f t="shared" si="13"/>
        <v>insert into question_answer (created_at,created_by,company_id,is_active,name,is_correct,question_id) values (getdate(),1,1,1,'Culturas y tradiciones',0,71);</v>
      </c>
    </row>
    <row r="274" spans="1:13" x14ac:dyDescent="0.25">
      <c r="A274">
        <f t="shared" si="12"/>
        <v>273</v>
      </c>
      <c r="B274" s="27" t="s">
        <v>394</v>
      </c>
      <c r="C274" s="27">
        <v>1</v>
      </c>
      <c r="D274" s="27">
        <v>1</v>
      </c>
      <c r="E274" s="27">
        <v>1</v>
      </c>
      <c r="F274" s="28" t="s">
        <v>709</v>
      </c>
      <c r="G274" s="27">
        <v>1</v>
      </c>
      <c r="H274" s="27">
        <f>+H270+1</f>
        <v>72</v>
      </c>
      <c r="I274" s="36" t="str">
        <f>+VLOOKUP(H274,question!$A$2:$L$5081,6,FALSE)</f>
        <v>Disciplina de las ciencias sociales que estudia los procesos de enseñanza-aprendizaje que ocurren en distintos entornos.</v>
      </c>
      <c r="J274" s="27" t="str">
        <f>+VLOOKUP(H274,question!$A$2:$L$5081,8,FALSE)</f>
        <v>Selecciona un problema de investigación de su contexto</v>
      </c>
      <c r="K274" s="27" t="str">
        <f>+VLOOKUP(H274,question!$A$2:$L$5081,9,FALSE)</f>
        <v>Unidad 1</v>
      </c>
      <c r="L274" s="27" t="str">
        <f>+VLOOKUP(H274,question!$A$2:$L$5081,10,FALSE)</f>
        <v>Ciencias Sociales</v>
      </c>
      <c r="M274" s="31" t="str">
        <f t="shared" si="13"/>
        <v>insert into question_answer (created_at,created_by,company_id,is_active,name,is_correct,question_id) values (getdate(),1,1,1,'Pedagogía',1,72);</v>
      </c>
    </row>
    <row r="275" spans="1:13" x14ac:dyDescent="0.25">
      <c r="A275">
        <f t="shared" ref="A275:A289" si="14">+A274+1</f>
        <v>274</v>
      </c>
      <c r="B275" s="27" t="s">
        <v>394</v>
      </c>
      <c r="C275" s="27">
        <v>1</v>
      </c>
      <c r="D275" s="27">
        <v>1</v>
      </c>
      <c r="E275" s="27">
        <v>1</v>
      </c>
      <c r="F275" s="28" t="s">
        <v>685</v>
      </c>
      <c r="G275" s="27">
        <v>0</v>
      </c>
      <c r="H275" s="27">
        <f>+H274</f>
        <v>72</v>
      </c>
      <c r="I275" s="36" t="str">
        <f>+VLOOKUP(H275,question!$A$2:$L$5081,6,FALSE)</f>
        <v>Disciplina de las ciencias sociales que estudia los procesos de enseñanza-aprendizaje que ocurren en distintos entornos.</v>
      </c>
      <c r="J275" s="27" t="str">
        <f>+VLOOKUP(H275,question!$A$2:$L$5081,8,FALSE)</f>
        <v>Selecciona un problema de investigación de su contexto</v>
      </c>
      <c r="K275" s="27" t="str">
        <f>+VLOOKUP(H275,question!$A$2:$L$5081,9,FALSE)</f>
        <v>Unidad 1</v>
      </c>
      <c r="L275" s="27" t="str">
        <f>+VLOOKUP(H275,question!$A$2:$L$5081,10,FALSE)</f>
        <v>Ciencias Sociales</v>
      </c>
      <c r="M275" s="31" t="str">
        <f t="shared" si="13"/>
        <v>insert into question_answer (created_at,created_by,company_id,is_active,name,is_correct,question_id) values (getdate(),1,1,1,'Culturas y tradiciones',0,72);</v>
      </c>
    </row>
    <row r="276" spans="1:13" x14ac:dyDescent="0.25">
      <c r="A276">
        <f t="shared" si="14"/>
        <v>275</v>
      </c>
      <c r="B276" s="27" t="s">
        <v>394</v>
      </c>
      <c r="C276" s="27">
        <v>1</v>
      </c>
      <c r="D276" s="27">
        <v>1</v>
      </c>
      <c r="E276" s="27">
        <v>1</v>
      </c>
      <c r="F276" s="28" t="s">
        <v>697</v>
      </c>
      <c r="G276" s="27">
        <v>0</v>
      </c>
      <c r="H276" s="27">
        <f>+H275</f>
        <v>72</v>
      </c>
      <c r="I276" s="36" t="str">
        <f>+VLOOKUP(H276,question!$A$2:$L$5081,6,FALSE)</f>
        <v>Disciplina de las ciencias sociales que estudia los procesos de enseñanza-aprendizaje que ocurren en distintos entornos.</v>
      </c>
      <c r="J276" s="27" t="str">
        <f>+VLOOKUP(H276,question!$A$2:$L$5081,8,FALSE)</f>
        <v>Selecciona un problema de investigación de su contexto</v>
      </c>
      <c r="K276" s="27" t="str">
        <f>+VLOOKUP(H276,question!$A$2:$L$5081,9,FALSE)</f>
        <v>Unidad 1</v>
      </c>
      <c r="L276" s="27" t="str">
        <f>+VLOOKUP(H276,question!$A$2:$L$5081,10,FALSE)</f>
        <v>Ciencias Sociales</v>
      </c>
      <c r="M276" s="31" t="str">
        <f t="shared" si="13"/>
        <v>insert into question_answer (created_at,created_by,company_id,is_active,name,is_correct,question_id) values (getdate(),1,1,1,'Antropología',0,72);</v>
      </c>
    </row>
    <row r="277" spans="1:13" x14ac:dyDescent="0.25">
      <c r="A277">
        <f t="shared" si="14"/>
        <v>276</v>
      </c>
      <c r="B277" s="27" t="s">
        <v>394</v>
      </c>
      <c r="C277" s="27">
        <v>1</v>
      </c>
      <c r="D277" s="27">
        <v>1</v>
      </c>
      <c r="E277" s="27">
        <v>1</v>
      </c>
      <c r="F277" s="28" t="s">
        <v>698</v>
      </c>
      <c r="G277" s="27">
        <v>0</v>
      </c>
      <c r="H277" s="27">
        <f>+H276</f>
        <v>72</v>
      </c>
      <c r="I277" s="36" t="str">
        <f>+VLOOKUP(H277,question!$A$2:$L$5081,6,FALSE)</f>
        <v>Disciplina de las ciencias sociales que estudia los procesos de enseñanza-aprendizaje que ocurren en distintos entornos.</v>
      </c>
      <c r="J277" s="27" t="str">
        <f>+VLOOKUP(H277,question!$A$2:$L$5081,8,FALSE)</f>
        <v>Selecciona un problema de investigación de su contexto</v>
      </c>
      <c r="K277" s="27" t="str">
        <f>+VLOOKUP(H277,question!$A$2:$L$5081,9,FALSE)</f>
        <v>Unidad 1</v>
      </c>
      <c r="L277" s="27" t="str">
        <f>+VLOOKUP(H277,question!$A$2:$L$5081,10,FALSE)</f>
        <v>Ciencias Sociales</v>
      </c>
      <c r="M277" s="31" t="str">
        <f t="shared" si="13"/>
        <v>insert into question_answer (created_at,created_by,company_id,is_active,name,is_correct,question_id) values (getdate(),1,1,1,'Derecho',0,72);</v>
      </c>
    </row>
    <row r="278" spans="1:13" x14ac:dyDescent="0.25">
      <c r="A278">
        <f t="shared" si="14"/>
        <v>277</v>
      </c>
      <c r="B278" s="27" t="s">
        <v>394</v>
      </c>
      <c r="C278" s="27">
        <v>1</v>
      </c>
      <c r="D278" s="27">
        <v>1</v>
      </c>
      <c r="E278" s="27">
        <v>1</v>
      </c>
      <c r="F278" s="28" t="s">
        <v>710</v>
      </c>
      <c r="G278" s="27">
        <v>1</v>
      </c>
      <c r="H278" s="27">
        <f>+H274+1</f>
        <v>73</v>
      </c>
      <c r="I278" s="36" t="str">
        <f>+VLOOKUP(H278,question!$A$2:$L$5081,6,FALSE)</f>
        <v>Disciplina de la ciencias sociales que estudia el comportamiento humano y los procesos mentales?.</v>
      </c>
      <c r="J278" s="27" t="str">
        <f>+VLOOKUP(H278,question!$A$2:$L$5081,8,FALSE)</f>
        <v>Selecciona un problema de investigación de su contexto</v>
      </c>
      <c r="K278" s="27" t="str">
        <f>+VLOOKUP(H278,question!$A$2:$L$5081,9,FALSE)</f>
        <v>Unidad 1</v>
      </c>
      <c r="L278" s="27" t="str">
        <f>+VLOOKUP(H278,question!$A$2:$L$5081,10,FALSE)</f>
        <v>Ciencias Sociales</v>
      </c>
      <c r="M278" s="31" t="str">
        <f t="shared" si="13"/>
        <v>insert into question_answer (created_at,created_by,company_id,is_active,name,is_correct,question_id) values (getdate(),1,1,1,'Psicología',1,73);</v>
      </c>
    </row>
    <row r="279" spans="1:13" x14ac:dyDescent="0.25">
      <c r="A279">
        <f t="shared" si="14"/>
        <v>278</v>
      </c>
      <c r="B279" s="27" t="s">
        <v>394</v>
      </c>
      <c r="C279" s="27">
        <v>1</v>
      </c>
      <c r="D279" s="27">
        <v>1</v>
      </c>
      <c r="E279" s="27">
        <v>1</v>
      </c>
      <c r="F279" s="28" t="s">
        <v>709</v>
      </c>
      <c r="G279" s="27">
        <v>0</v>
      </c>
      <c r="H279" s="27">
        <f>+H278</f>
        <v>73</v>
      </c>
      <c r="I279" s="36" t="str">
        <f>+VLOOKUP(H279,question!$A$2:$L$5081,6,FALSE)</f>
        <v>Disciplina de la ciencias sociales que estudia el comportamiento humano y los procesos mentales?.</v>
      </c>
      <c r="J279" s="27" t="str">
        <f>+VLOOKUP(H279,question!$A$2:$L$5081,8,FALSE)</f>
        <v>Selecciona un problema de investigación de su contexto</v>
      </c>
      <c r="K279" s="27" t="str">
        <f>+VLOOKUP(H279,question!$A$2:$L$5081,9,FALSE)</f>
        <v>Unidad 1</v>
      </c>
      <c r="L279" s="27" t="str">
        <f>+VLOOKUP(H279,question!$A$2:$L$5081,10,FALSE)</f>
        <v>Ciencias Sociales</v>
      </c>
      <c r="M279" s="31" t="str">
        <f t="shared" si="13"/>
        <v>insert into question_answer (created_at,created_by,company_id,is_active,name,is_correct,question_id) values (getdate(),1,1,1,'Pedagogía',0,73);</v>
      </c>
    </row>
    <row r="280" spans="1:13" x14ac:dyDescent="0.25">
      <c r="A280">
        <f t="shared" si="14"/>
        <v>279</v>
      </c>
      <c r="B280" s="27" t="s">
        <v>394</v>
      </c>
      <c r="C280" s="27">
        <v>1</v>
      </c>
      <c r="D280" s="27">
        <v>1</v>
      </c>
      <c r="E280" s="27">
        <v>1</v>
      </c>
      <c r="F280" s="28" t="s">
        <v>697</v>
      </c>
      <c r="G280" s="27">
        <v>0</v>
      </c>
      <c r="H280" s="27">
        <f>+H279</f>
        <v>73</v>
      </c>
      <c r="I280" s="36" t="str">
        <f>+VLOOKUP(H280,question!$A$2:$L$5081,6,FALSE)</f>
        <v>Disciplina de la ciencias sociales que estudia el comportamiento humano y los procesos mentales?.</v>
      </c>
      <c r="J280" s="27" t="str">
        <f>+VLOOKUP(H280,question!$A$2:$L$5081,8,FALSE)</f>
        <v>Selecciona un problema de investigación de su contexto</v>
      </c>
      <c r="K280" s="27" t="str">
        <f>+VLOOKUP(H280,question!$A$2:$L$5081,9,FALSE)</f>
        <v>Unidad 1</v>
      </c>
      <c r="L280" s="27" t="str">
        <f>+VLOOKUP(H280,question!$A$2:$L$5081,10,FALSE)</f>
        <v>Ciencias Sociales</v>
      </c>
      <c r="M280" s="31" t="str">
        <f t="shared" si="13"/>
        <v>insert into question_answer (created_at,created_by,company_id,is_active,name,is_correct,question_id) values (getdate(),1,1,1,'Antropología',0,73);</v>
      </c>
    </row>
    <row r="281" spans="1:13" x14ac:dyDescent="0.25">
      <c r="A281">
        <f t="shared" si="14"/>
        <v>280</v>
      </c>
      <c r="B281" s="27" t="s">
        <v>394</v>
      </c>
      <c r="C281" s="27">
        <v>1</v>
      </c>
      <c r="D281" s="27">
        <v>1</v>
      </c>
      <c r="E281" s="27">
        <v>1</v>
      </c>
      <c r="F281" s="28" t="s">
        <v>689</v>
      </c>
      <c r="G281" s="27">
        <v>0</v>
      </c>
      <c r="H281" s="27">
        <f>+H280</f>
        <v>73</v>
      </c>
      <c r="I281" s="36" t="str">
        <f>+VLOOKUP(H281,question!$A$2:$L$5081,6,FALSE)</f>
        <v>Disciplina de la ciencias sociales que estudia el comportamiento humano y los procesos mentales?.</v>
      </c>
      <c r="J281" s="27" t="str">
        <f>+VLOOKUP(H281,question!$A$2:$L$5081,8,FALSE)</f>
        <v>Selecciona un problema de investigación de su contexto</v>
      </c>
      <c r="K281" s="27" t="str">
        <f>+VLOOKUP(H281,question!$A$2:$L$5081,9,FALSE)</f>
        <v>Unidad 1</v>
      </c>
      <c r="L281" s="27" t="str">
        <f>+VLOOKUP(H281,question!$A$2:$L$5081,10,FALSE)</f>
        <v>Ciencias Sociales</v>
      </c>
      <c r="M281" s="31" t="str">
        <f t="shared" si="13"/>
        <v>insert into question_answer (created_at,created_by,company_id,is_active,name,is_correct,question_id) values (getdate(),1,1,1,'Historia',0,73);</v>
      </c>
    </row>
    <row r="282" spans="1:13" x14ac:dyDescent="0.25">
      <c r="A282">
        <f t="shared" si="14"/>
        <v>281</v>
      </c>
      <c r="B282" s="27" t="s">
        <v>394</v>
      </c>
      <c r="C282" s="27">
        <v>1</v>
      </c>
      <c r="D282" s="27">
        <v>1</v>
      </c>
      <c r="E282" s="27">
        <v>1</v>
      </c>
      <c r="F282" s="28" t="s">
        <v>711</v>
      </c>
      <c r="G282" s="27">
        <v>1</v>
      </c>
      <c r="H282" s="27">
        <f>+H278+1</f>
        <v>74</v>
      </c>
      <c r="I282" s="36" t="str">
        <f>+VLOOKUP(H282,question!$A$2:$L$5081,6,FALSE)</f>
        <v>Cuál es la diferencia que tiene las Ciencias Sociales a las  otras ciencias como: Matemáticas, lógica o la física?.</v>
      </c>
      <c r="J282" s="27" t="str">
        <f>+VLOOKUP(H282,question!$A$2:$L$5081,8,FALSE)</f>
        <v>Selecciona un problema de investigación de su contexto</v>
      </c>
      <c r="K282" s="27" t="str">
        <f>+VLOOKUP(H282,question!$A$2:$L$5081,9,FALSE)</f>
        <v>Unidad 1</v>
      </c>
      <c r="L282" s="27" t="str">
        <f>+VLOOKUP(H282,question!$A$2:$L$5081,10,FALSE)</f>
        <v>Ciencias Sociales</v>
      </c>
      <c r="M282" s="31" t="str">
        <f t="shared" si="13"/>
        <v>insert into question_answer (created_at,created_by,company_id,is_active,name,is_correct,question_id) values (getdate(),1,1,1,'Estudia los sistemas vivos.',1,74);</v>
      </c>
    </row>
    <row r="283" spans="1:13" x14ac:dyDescent="0.25">
      <c r="A283">
        <f t="shared" si="14"/>
        <v>282</v>
      </c>
      <c r="B283" s="27" t="s">
        <v>394</v>
      </c>
      <c r="C283" s="27">
        <v>1</v>
      </c>
      <c r="D283" s="27">
        <v>1</v>
      </c>
      <c r="E283" s="27">
        <v>1</v>
      </c>
      <c r="F283" s="28" t="s">
        <v>712</v>
      </c>
      <c r="G283" s="27">
        <v>0</v>
      </c>
      <c r="H283" s="27">
        <f>+H282</f>
        <v>74</v>
      </c>
      <c r="I283" s="36" t="str">
        <f>+VLOOKUP(H283,question!$A$2:$L$5081,6,FALSE)</f>
        <v>Cuál es la diferencia que tiene las Ciencias Sociales a las  otras ciencias como: Matemáticas, lógica o la física?.</v>
      </c>
      <c r="J283" s="27" t="str">
        <f>+VLOOKUP(H283,question!$A$2:$L$5081,8,FALSE)</f>
        <v>Selecciona un problema de investigación de su contexto</v>
      </c>
      <c r="K283" s="27" t="str">
        <f>+VLOOKUP(H283,question!$A$2:$L$5081,9,FALSE)</f>
        <v>Unidad 1</v>
      </c>
      <c r="L283" s="27" t="str">
        <f>+VLOOKUP(H283,question!$A$2:$L$5081,10,FALSE)</f>
        <v>Ciencias Sociales</v>
      </c>
      <c r="M283" s="31" t="str">
        <f t="shared" si="13"/>
        <v>insert into question_answer (created_at,created_by,company_id,is_active,name,is_correct,question_id) values (getdate(),1,1,1,'Estudia los  números',0,74);</v>
      </c>
    </row>
    <row r="284" spans="1:13" x14ac:dyDescent="0.25">
      <c r="A284">
        <f t="shared" si="14"/>
        <v>283</v>
      </c>
      <c r="B284" s="27" t="s">
        <v>394</v>
      </c>
      <c r="C284" s="27">
        <v>1</v>
      </c>
      <c r="D284" s="27">
        <v>1</v>
      </c>
      <c r="E284" s="27">
        <v>1</v>
      </c>
      <c r="F284" s="28" t="s">
        <v>713</v>
      </c>
      <c r="G284" s="27">
        <v>0</v>
      </c>
      <c r="H284" s="27">
        <f>+H283</f>
        <v>74</v>
      </c>
      <c r="I284" s="36" t="str">
        <f>+VLOOKUP(H284,question!$A$2:$L$5081,6,FALSE)</f>
        <v>Cuál es la diferencia que tiene las Ciencias Sociales a las  otras ciencias como: Matemáticas, lógica o la física?.</v>
      </c>
      <c r="J284" s="27" t="str">
        <f>+VLOOKUP(H284,question!$A$2:$L$5081,8,FALSE)</f>
        <v>Selecciona un problema de investigación de su contexto</v>
      </c>
      <c r="K284" s="27" t="str">
        <f>+VLOOKUP(H284,question!$A$2:$L$5081,9,FALSE)</f>
        <v>Unidad 1</v>
      </c>
      <c r="L284" s="27" t="str">
        <f>+VLOOKUP(H284,question!$A$2:$L$5081,10,FALSE)</f>
        <v>Ciencias Sociales</v>
      </c>
      <c r="M284" s="31" t="str">
        <f t="shared" si="13"/>
        <v>insert into question_answer (created_at,created_by,company_id,is_active,name,is_correct,question_id) values (getdate(),1,1,1,'Estudia la Naturaleza',0,74);</v>
      </c>
    </row>
    <row r="285" spans="1:13" x14ac:dyDescent="0.25">
      <c r="A285">
        <f t="shared" si="14"/>
        <v>284</v>
      </c>
      <c r="B285" s="27" t="s">
        <v>394</v>
      </c>
      <c r="C285" s="27">
        <v>1</v>
      </c>
      <c r="D285" s="27">
        <v>1</v>
      </c>
      <c r="E285" s="27">
        <v>1</v>
      </c>
      <c r="F285" s="28" t="s">
        <v>715</v>
      </c>
      <c r="G285" s="27">
        <v>0</v>
      </c>
      <c r="H285" s="27">
        <f>+H284</f>
        <v>74</v>
      </c>
      <c r="I285" s="36" t="str">
        <f>+VLOOKUP(H285,question!$A$2:$L$5081,6,FALSE)</f>
        <v>Cuál es la diferencia que tiene las Ciencias Sociales a las  otras ciencias como: Matemáticas, lógica o la física?.</v>
      </c>
      <c r="J285" s="27" t="str">
        <f>+VLOOKUP(H285,question!$A$2:$L$5081,8,FALSE)</f>
        <v>Selecciona un problema de investigación de su contexto</v>
      </c>
      <c r="K285" s="27" t="str">
        <f>+VLOOKUP(H285,question!$A$2:$L$5081,9,FALSE)</f>
        <v>Unidad 1</v>
      </c>
      <c r="L285" s="27" t="str">
        <f>+VLOOKUP(H285,question!$A$2:$L$5081,10,FALSE)</f>
        <v>Ciencias Sociales</v>
      </c>
      <c r="M285" s="31" t="str">
        <f t="shared" si="13"/>
        <v>insert into question_answer (created_at,created_by,company_id,is_active,name,is_correct,question_id) values (getdate(),1,1,1,'Ninguna es correcta',0,74);</v>
      </c>
    </row>
    <row r="286" spans="1:13" x14ac:dyDescent="0.25">
      <c r="A286">
        <f t="shared" si="14"/>
        <v>285</v>
      </c>
      <c r="B286" s="27" t="s">
        <v>394</v>
      </c>
      <c r="C286" s="27">
        <v>1</v>
      </c>
      <c r="D286" s="27">
        <v>1</v>
      </c>
      <c r="E286" s="27">
        <v>1</v>
      </c>
      <c r="F286" s="28" t="s">
        <v>714</v>
      </c>
      <c r="G286" s="27">
        <v>1</v>
      </c>
      <c r="H286" s="27">
        <f>+H282+1</f>
        <v>75</v>
      </c>
      <c r="I286" s="36" t="str">
        <f>+VLOOKUP(H286,question!$A$2:$L$5081,6,FALSE)</f>
        <v>A qué otra ciencia tiene relación las ciencias sociales?</v>
      </c>
      <c r="J286" s="27" t="str">
        <f>+VLOOKUP(H286,question!$A$2:$L$5081,8,FALSE)</f>
        <v>Selecciona un problema de investigación de su contexto</v>
      </c>
      <c r="K286" s="27" t="str">
        <f>+VLOOKUP(H286,question!$A$2:$L$5081,9,FALSE)</f>
        <v>Unidad 1</v>
      </c>
      <c r="L286" s="27" t="str">
        <f>+VLOOKUP(H286,question!$A$2:$L$5081,10,FALSE)</f>
        <v>Ciencias Sociales</v>
      </c>
      <c r="M286" s="31" t="str">
        <f t="shared" si="13"/>
        <v>insert into question_answer (created_at,created_by,company_id,is_active,name,is_correct,question_id) values (getdate(),1,1,1,'Ciencias Humanas',1,75);</v>
      </c>
    </row>
    <row r="287" spans="1:13" x14ac:dyDescent="0.25">
      <c r="A287">
        <f t="shared" si="14"/>
        <v>286</v>
      </c>
      <c r="B287" s="27" t="s">
        <v>394</v>
      </c>
      <c r="C287" s="27">
        <v>1</v>
      </c>
      <c r="D287" s="27">
        <v>1</v>
      </c>
      <c r="E287" s="27">
        <v>1</v>
      </c>
      <c r="F287" s="28" t="s">
        <v>91</v>
      </c>
      <c r="G287" s="27">
        <v>0</v>
      </c>
      <c r="H287" s="27">
        <f>+H286</f>
        <v>75</v>
      </c>
      <c r="I287" s="36" t="str">
        <f>+VLOOKUP(H287,question!$A$2:$L$5081,6,FALSE)</f>
        <v>A qué otra ciencia tiene relación las ciencias sociales?</v>
      </c>
      <c r="J287" s="27" t="str">
        <f>+VLOOKUP(H287,question!$A$2:$L$5081,8,FALSE)</f>
        <v>Selecciona un problema de investigación de su contexto</v>
      </c>
      <c r="K287" s="27" t="str">
        <f>+VLOOKUP(H287,question!$A$2:$L$5081,9,FALSE)</f>
        <v>Unidad 1</v>
      </c>
      <c r="L287" s="27" t="str">
        <f>+VLOOKUP(H287,question!$A$2:$L$5081,10,FALSE)</f>
        <v>Ciencias Sociales</v>
      </c>
      <c r="M287" s="31" t="str">
        <f t="shared" si="13"/>
        <v>insert into question_answer (created_at,created_by,company_id,is_active,name,is_correct,question_id) values (getdate(),1,1,1,'Ciencias Naturales',0,75);</v>
      </c>
    </row>
    <row r="288" spans="1:13" x14ac:dyDescent="0.25">
      <c r="A288">
        <f t="shared" si="14"/>
        <v>287</v>
      </c>
      <c r="B288" s="27" t="s">
        <v>394</v>
      </c>
      <c r="C288" s="27">
        <v>1</v>
      </c>
      <c r="D288" s="27">
        <v>1</v>
      </c>
      <c r="E288" s="27">
        <v>1</v>
      </c>
      <c r="F288" s="28" t="s">
        <v>724</v>
      </c>
      <c r="G288" s="27">
        <v>0</v>
      </c>
      <c r="H288" s="27">
        <f>+H287</f>
        <v>75</v>
      </c>
      <c r="I288" s="36" t="str">
        <f>+VLOOKUP(H288,question!$A$2:$L$5081,6,FALSE)</f>
        <v>A qué otra ciencia tiene relación las ciencias sociales?</v>
      </c>
      <c r="J288" s="27" t="str">
        <f>+VLOOKUP(H288,question!$A$2:$L$5081,8,FALSE)</f>
        <v>Selecciona un problema de investigación de su contexto</v>
      </c>
      <c r="K288" s="27" t="str">
        <f>+VLOOKUP(H288,question!$A$2:$L$5081,9,FALSE)</f>
        <v>Unidad 1</v>
      </c>
      <c r="L288" s="27" t="str">
        <f>+VLOOKUP(H288,question!$A$2:$L$5081,10,FALSE)</f>
        <v>Ciencias Sociales</v>
      </c>
      <c r="M288" s="31" t="str">
        <f t="shared" si="13"/>
        <v>insert into question_answer (created_at,created_by,company_id,is_active,name,is_correct,question_id) values (getdate(),1,1,1,'Física',0,75);</v>
      </c>
    </row>
    <row r="289" spans="1:13" x14ac:dyDescent="0.25">
      <c r="A289">
        <f t="shared" si="14"/>
        <v>288</v>
      </c>
      <c r="B289" s="27" t="s">
        <v>394</v>
      </c>
      <c r="C289" s="27">
        <v>1</v>
      </c>
      <c r="D289" s="27">
        <v>1</v>
      </c>
      <c r="E289" s="27">
        <v>1</v>
      </c>
      <c r="F289" s="28" t="s">
        <v>90</v>
      </c>
      <c r="G289" s="27">
        <v>0</v>
      </c>
      <c r="H289" s="27">
        <f>+H288</f>
        <v>75</v>
      </c>
      <c r="I289" s="36" t="str">
        <f>+VLOOKUP(H289,question!$A$2:$L$5081,6,FALSE)</f>
        <v>A qué otra ciencia tiene relación las ciencias sociales?</v>
      </c>
      <c r="J289" s="27" t="str">
        <f>+VLOOKUP(H289,question!$A$2:$L$5081,8,FALSE)</f>
        <v>Selecciona un problema de investigación de su contexto</v>
      </c>
      <c r="K289" s="27" t="str">
        <f>+VLOOKUP(H289,question!$A$2:$L$5081,9,FALSE)</f>
        <v>Unidad 1</v>
      </c>
      <c r="L289" s="27" t="str">
        <f>+VLOOKUP(H289,question!$A$2:$L$5081,10,FALSE)</f>
        <v>Ciencias Sociales</v>
      </c>
      <c r="M289" s="31" t="str">
        <f t="shared" si="13"/>
        <v>insert into question_answer (created_at,created_by,company_id,is_active,name,is_correct,question_id) values (getdate(),1,1,1,'Matemáticas',0,75);</v>
      </c>
    </row>
    <row r="290" spans="1:13" x14ac:dyDescent="0.25">
      <c r="B290" s="27"/>
      <c r="C290" s="27"/>
      <c r="D290" s="27"/>
      <c r="E290" s="27"/>
      <c r="F290" s="28"/>
      <c r="G290" s="27"/>
      <c r="H290" s="27"/>
      <c r="I290" s="27"/>
      <c r="J290" s="27"/>
      <c r="K290" s="27"/>
      <c r="L290" s="27"/>
      <c r="M290" s="31"/>
    </row>
    <row r="291" spans="1:13" x14ac:dyDescent="0.25">
      <c r="B291" s="27"/>
      <c r="C291" s="27"/>
      <c r="D291" s="27"/>
      <c r="E291" s="27"/>
      <c r="F291" s="28"/>
      <c r="G291" s="27"/>
      <c r="H291" s="27"/>
      <c r="I291" s="27"/>
      <c r="J291" s="27"/>
      <c r="K291" s="27"/>
      <c r="L291" s="27"/>
      <c r="M291" s="31"/>
    </row>
    <row r="292" spans="1:13" x14ac:dyDescent="0.25">
      <c r="B292" s="27"/>
      <c r="C292" s="27"/>
      <c r="D292" s="27"/>
      <c r="E292" s="27"/>
      <c r="F292" s="28"/>
      <c r="G292" s="27"/>
      <c r="H292" s="27"/>
      <c r="I292" s="27"/>
      <c r="J292" s="27"/>
      <c r="K292" s="27"/>
      <c r="L292" s="27"/>
      <c r="M292" s="31"/>
    </row>
    <row r="293" spans="1:13" x14ac:dyDescent="0.25">
      <c r="B293" s="27"/>
      <c r="C293" s="27"/>
      <c r="D293" s="27"/>
      <c r="E293" s="27"/>
      <c r="F293" s="28"/>
      <c r="G293" s="27"/>
      <c r="H293" s="27"/>
      <c r="I293" s="27"/>
      <c r="J293" s="27"/>
      <c r="K293" s="27"/>
      <c r="L293" s="27"/>
      <c r="M293" s="31"/>
    </row>
    <row r="294" spans="1:13" x14ac:dyDescent="0.25">
      <c r="B294" s="27"/>
      <c r="C294" s="27"/>
      <c r="D294" s="27"/>
      <c r="E294" s="27"/>
      <c r="F294" s="28"/>
      <c r="G294" s="27"/>
      <c r="H294" s="27"/>
      <c r="I294" s="27"/>
      <c r="J294" s="27"/>
      <c r="K294" s="27"/>
      <c r="L294" s="27"/>
      <c r="M294" s="31"/>
    </row>
    <row r="295" spans="1:13" x14ac:dyDescent="0.25">
      <c r="B295" s="27"/>
      <c r="C295" s="27"/>
      <c r="D295" s="27"/>
      <c r="E295" s="27"/>
      <c r="F295" s="28"/>
      <c r="G295" s="27"/>
      <c r="H295" s="27"/>
      <c r="I295" s="27"/>
      <c r="J295" s="27"/>
      <c r="K295" s="27"/>
      <c r="L295" s="27"/>
      <c r="M295" s="31"/>
    </row>
    <row r="296" spans="1:13" x14ac:dyDescent="0.25">
      <c r="B296" s="27"/>
      <c r="C296" s="27"/>
      <c r="D296" s="27"/>
      <c r="E296" s="27"/>
      <c r="F296" s="28"/>
      <c r="G296" s="27"/>
      <c r="H296" s="27"/>
      <c r="I296" s="27"/>
      <c r="J296" s="27"/>
      <c r="K296" s="27"/>
      <c r="L296" s="27"/>
      <c r="M296" s="31"/>
    </row>
    <row r="297" spans="1:13" x14ac:dyDescent="0.25">
      <c r="B297" s="27"/>
      <c r="C297" s="27"/>
      <c r="D297" s="27"/>
      <c r="E297" s="27"/>
      <c r="F297" s="28"/>
      <c r="G297" s="27"/>
      <c r="H297" s="27"/>
      <c r="I297" s="27"/>
      <c r="J297" s="27"/>
      <c r="K297" s="27"/>
      <c r="L297" s="27"/>
      <c r="M297" s="31"/>
    </row>
    <row r="298" spans="1:13" x14ac:dyDescent="0.25">
      <c r="B298" s="27"/>
      <c r="C298" s="27"/>
      <c r="D298" s="27"/>
      <c r="E298" s="27"/>
      <c r="F298" s="28"/>
      <c r="G298" s="27"/>
      <c r="H298" s="27"/>
      <c r="I298" s="27"/>
      <c r="J298" s="27"/>
      <c r="K298" s="27"/>
      <c r="L298" s="27"/>
      <c r="M298" s="31"/>
    </row>
    <row r="299" spans="1:13" x14ac:dyDescent="0.25">
      <c r="B299" s="27"/>
      <c r="C299" s="27"/>
      <c r="D299" s="27"/>
      <c r="E299" s="27"/>
      <c r="F299" s="28"/>
      <c r="G299" s="27"/>
      <c r="H299" s="27"/>
      <c r="I299" s="27"/>
      <c r="J299" s="27"/>
      <c r="K299" s="27"/>
      <c r="L299" s="27"/>
      <c r="M299" s="31"/>
    </row>
    <row r="300" spans="1:13" x14ac:dyDescent="0.25">
      <c r="B300" s="27"/>
      <c r="C300" s="27"/>
      <c r="D300" s="27"/>
      <c r="E300" s="27"/>
      <c r="F300" s="28"/>
      <c r="G300" s="27"/>
      <c r="H300" s="27"/>
      <c r="I300" s="27"/>
      <c r="J300" s="27"/>
      <c r="K300" s="27"/>
      <c r="L300" s="27"/>
      <c r="M300" s="31"/>
    </row>
    <row r="301" spans="1:13" x14ac:dyDescent="0.25">
      <c r="B301" s="27"/>
      <c r="C301" s="27"/>
      <c r="D301" s="27"/>
      <c r="E301" s="27"/>
      <c r="F301" s="28"/>
      <c r="G301" s="27"/>
      <c r="H301" s="27"/>
      <c r="I301" s="27"/>
      <c r="J301" s="27"/>
      <c r="K301" s="27"/>
      <c r="L301" s="27"/>
      <c r="M301" s="31"/>
    </row>
    <row r="302" spans="1:13" x14ac:dyDescent="0.25">
      <c r="B302" s="27"/>
      <c r="C302" s="27"/>
      <c r="D302" s="27"/>
      <c r="E302" s="27"/>
      <c r="F302" s="28"/>
      <c r="G302" s="27"/>
      <c r="H302" s="27"/>
      <c r="I302" s="27"/>
      <c r="J302" s="27"/>
      <c r="K302" s="27"/>
      <c r="L302" s="27"/>
      <c r="M302" s="31"/>
    </row>
    <row r="303" spans="1:13" x14ac:dyDescent="0.25">
      <c r="B303" s="27"/>
      <c r="C303" s="27"/>
      <c r="D303" s="27"/>
      <c r="E303" s="27"/>
      <c r="F303" s="28"/>
      <c r="G303" s="27"/>
      <c r="H303" s="27"/>
      <c r="I303" s="27"/>
      <c r="J303" s="27"/>
      <c r="K303" s="27"/>
      <c r="L303" s="27"/>
      <c r="M303" s="31"/>
    </row>
    <row r="304" spans="1:13" x14ac:dyDescent="0.25">
      <c r="B304" s="27"/>
      <c r="C304" s="27"/>
      <c r="D304" s="27"/>
      <c r="E304" s="27"/>
      <c r="F304" s="28"/>
      <c r="G304" s="27"/>
      <c r="H304" s="27"/>
      <c r="I304" s="27"/>
      <c r="J304" s="27"/>
      <c r="K304" s="27"/>
      <c r="L304" s="27"/>
      <c r="M304" s="31"/>
    </row>
    <row r="305" spans="2:13" x14ac:dyDescent="0.25">
      <c r="B305" s="27"/>
      <c r="C305" s="27"/>
      <c r="D305" s="27"/>
      <c r="E305" s="27"/>
      <c r="F305" s="28"/>
      <c r="G305" s="27"/>
      <c r="H305" s="27"/>
      <c r="I305" s="27"/>
      <c r="J305" s="27"/>
      <c r="K305" s="27"/>
      <c r="L305" s="27"/>
      <c r="M305" s="31"/>
    </row>
    <row r="306" spans="2:13" x14ac:dyDescent="0.25">
      <c r="B306" s="27"/>
      <c r="C306" s="27"/>
      <c r="D306" s="27"/>
      <c r="E306" s="27"/>
      <c r="F306" s="28"/>
      <c r="G306" s="27"/>
      <c r="H306" s="27"/>
      <c r="I306" s="27"/>
      <c r="J306" s="27"/>
      <c r="K306" s="27"/>
      <c r="L306" s="27"/>
      <c r="M306" s="31"/>
    </row>
    <row r="307" spans="2:13" x14ac:dyDescent="0.25">
      <c r="B307" s="27"/>
      <c r="C307" s="27"/>
      <c r="D307" s="27"/>
      <c r="E307" s="27"/>
      <c r="F307" s="28"/>
      <c r="G307" s="27"/>
      <c r="H307" s="27"/>
      <c r="I307" s="27"/>
      <c r="J307" s="27"/>
      <c r="K307" s="27"/>
      <c r="L307" s="27"/>
      <c r="M307" s="31"/>
    </row>
    <row r="308" spans="2:13" x14ac:dyDescent="0.25">
      <c r="B308" s="27"/>
      <c r="C308" s="27"/>
      <c r="D308" s="27"/>
      <c r="E308" s="27"/>
      <c r="F308" s="28"/>
      <c r="G308" s="27"/>
      <c r="H308" s="27"/>
      <c r="I308" s="27"/>
      <c r="J308" s="27"/>
      <c r="K308" s="27"/>
      <c r="L308" s="27"/>
      <c r="M308" s="31"/>
    </row>
    <row r="309" spans="2:13" x14ac:dyDescent="0.25">
      <c r="B309" s="27"/>
      <c r="C309" s="27"/>
      <c r="D309" s="27"/>
      <c r="E309" s="27"/>
      <c r="F309" s="28"/>
      <c r="G309" s="27"/>
      <c r="H309" s="27"/>
      <c r="I309" s="27"/>
      <c r="J309" s="27"/>
      <c r="K309" s="27"/>
      <c r="L309" s="27"/>
      <c r="M309" s="31"/>
    </row>
    <row r="310" spans="2:13" x14ac:dyDescent="0.25">
      <c r="B310" s="27"/>
      <c r="C310" s="27"/>
      <c r="D310" s="27"/>
      <c r="E310" s="27"/>
      <c r="F310" s="28"/>
      <c r="G310" s="27"/>
      <c r="H310" s="27"/>
      <c r="I310" s="27"/>
      <c r="J310" s="27"/>
      <c r="K310" s="27"/>
      <c r="L310" s="27"/>
      <c r="M310" s="31"/>
    </row>
    <row r="311" spans="2:13" x14ac:dyDescent="0.25">
      <c r="B311" s="27"/>
      <c r="C311" s="27"/>
      <c r="D311" s="27"/>
      <c r="E311" s="27"/>
      <c r="F311" s="28"/>
      <c r="G311" s="27"/>
      <c r="H311" s="27"/>
      <c r="I311" s="27"/>
      <c r="J311" s="27"/>
      <c r="K311" s="27"/>
      <c r="L311" s="27"/>
      <c r="M311" s="31"/>
    </row>
    <row r="312" spans="2:13" x14ac:dyDescent="0.25">
      <c r="B312" s="27"/>
      <c r="C312" s="27"/>
      <c r="D312" s="27"/>
      <c r="E312" s="27"/>
      <c r="F312" s="28"/>
      <c r="G312" s="27"/>
      <c r="H312" s="27"/>
      <c r="I312" s="27"/>
      <c r="J312" s="27"/>
      <c r="K312" s="27"/>
      <c r="L312" s="27"/>
      <c r="M312" s="31"/>
    </row>
    <row r="313" spans="2:13" x14ac:dyDescent="0.25">
      <c r="B313" s="27"/>
      <c r="C313" s="27"/>
      <c r="D313" s="27"/>
      <c r="E313" s="27"/>
      <c r="F313" s="28"/>
      <c r="G313" s="27"/>
      <c r="H313" s="27"/>
      <c r="I313" s="27"/>
      <c r="J313" s="27"/>
      <c r="K313" s="27"/>
      <c r="L313" s="27"/>
      <c r="M313" s="31"/>
    </row>
    <row r="314" spans="2:13" x14ac:dyDescent="0.25">
      <c r="B314" s="27"/>
      <c r="C314" s="27"/>
      <c r="D314" s="27"/>
      <c r="E314" s="27"/>
      <c r="F314" s="28"/>
      <c r="G314" s="27"/>
      <c r="H314" s="27"/>
      <c r="I314" s="27"/>
      <c r="J314" s="27"/>
      <c r="K314" s="27"/>
      <c r="L314" s="27"/>
      <c r="M314" s="31"/>
    </row>
    <row r="315" spans="2:13" x14ac:dyDescent="0.25">
      <c r="B315" s="27"/>
      <c r="C315" s="27"/>
      <c r="D315" s="27"/>
      <c r="E315" s="27"/>
      <c r="F315" s="28"/>
      <c r="G315" s="27"/>
      <c r="H315" s="27"/>
      <c r="I315" s="27"/>
      <c r="J315" s="27"/>
      <c r="K315" s="27"/>
      <c r="L315" s="27"/>
      <c r="M315" s="31"/>
    </row>
    <row r="316" spans="2:13" x14ac:dyDescent="0.25">
      <c r="B316" s="27"/>
      <c r="C316" s="27"/>
      <c r="D316" s="27"/>
      <c r="E316" s="27"/>
      <c r="F316" s="28"/>
      <c r="G316" s="27"/>
      <c r="H316" s="27"/>
      <c r="I316" s="27"/>
      <c r="J316" s="27"/>
      <c r="K316" s="27"/>
      <c r="L316" s="27"/>
      <c r="M316" s="31"/>
    </row>
    <row r="317" spans="2:13" x14ac:dyDescent="0.25">
      <c r="B317" s="27"/>
      <c r="C317" s="27"/>
      <c r="D317" s="27"/>
      <c r="E317" s="27"/>
      <c r="F317" s="28"/>
      <c r="G317" s="27"/>
      <c r="H317" s="27"/>
      <c r="I317" s="27"/>
      <c r="J317" s="27"/>
      <c r="K317" s="27"/>
      <c r="L317" s="27"/>
      <c r="M317" s="31"/>
    </row>
    <row r="318" spans="2:13" x14ac:dyDescent="0.25">
      <c r="B318" s="27"/>
      <c r="C318" s="27"/>
      <c r="D318" s="27"/>
      <c r="E318" s="27"/>
      <c r="F318" s="28"/>
      <c r="G318" s="27"/>
      <c r="H318" s="27"/>
      <c r="I318" s="27"/>
      <c r="J318" s="27"/>
      <c r="K318" s="27"/>
      <c r="L318" s="27"/>
      <c r="M318" s="31"/>
    </row>
    <row r="319" spans="2:13" x14ac:dyDescent="0.25">
      <c r="B319" s="27"/>
      <c r="C319" s="27"/>
      <c r="D319" s="27"/>
      <c r="E319" s="27"/>
      <c r="F319" s="28"/>
      <c r="G319" s="27"/>
      <c r="H319" s="27"/>
      <c r="I319" s="27"/>
      <c r="J319" s="27"/>
      <c r="K319" s="27"/>
      <c r="L319" s="27"/>
      <c r="M319" s="31"/>
    </row>
    <row r="320" spans="2:13" x14ac:dyDescent="0.25">
      <c r="B320" s="27"/>
      <c r="C320" s="27"/>
      <c r="D320" s="27"/>
      <c r="E320" s="27"/>
      <c r="F320" s="28"/>
      <c r="G320" s="27"/>
      <c r="H320" s="27"/>
      <c r="I320" s="27"/>
      <c r="J320" s="27"/>
      <c r="K320" s="27"/>
      <c r="L320" s="27"/>
      <c r="M320" s="31"/>
    </row>
    <row r="321" spans="2:13" x14ac:dyDescent="0.25">
      <c r="B321" s="27"/>
      <c r="C321" s="27"/>
      <c r="D321" s="27"/>
      <c r="E321" s="27"/>
      <c r="F321" s="28"/>
      <c r="G321" s="27"/>
      <c r="H321" s="27"/>
      <c r="I321" s="27"/>
      <c r="J321" s="27"/>
      <c r="K321" s="27"/>
      <c r="L321" s="27"/>
      <c r="M321" s="31"/>
    </row>
    <row r="322" spans="2:13" x14ac:dyDescent="0.25">
      <c r="B322" s="27"/>
      <c r="C322" s="27"/>
      <c r="D322" s="27"/>
      <c r="E322" s="27"/>
      <c r="F322" s="28"/>
      <c r="G322" s="27"/>
      <c r="H322" s="27"/>
      <c r="I322" s="27"/>
      <c r="J322" s="27"/>
      <c r="K322" s="27"/>
      <c r="L322" s="27"/>
      <c r="M322" s="31"/>
    </row>
    <row r="323" spans="2:13" x14ac:dyDescent="0.25">
      <c r="B323" s="27"/>
      <c r="C323" s="27"/>
      <c r="D323" s="27"/>
      <c r="E323" s="27"/>
      <c r="F323" s="28"/>
      <c r="G323" s="27"/>
      <c r="H323" s="27"/>
      <c r="I323" s="27"/>
      <c r="J323" s="27"/>
      <c r="K323" s="27"/>
      <c r="L323" s="27"/>
      <c r="M323" s="31"/>
    </row>
    <row r="324" spans="2:13" x14ac:dyDescent="0.25">
      <c r="B324" s="27"/>
      <c r="C324" s="27"/>
      <c r="D324" s="27"/>
      <c r="E324" s="27"/>
      <c r="F324" s="28"/>
      <c r="G324" s="27"/>
      <c r="H324" s="27"/>
      <c r="I324" s="27"/>
      <c r="J324" s="27"/>
      <c r="K324" s="27"/>
      <c r="L324" s="27"/>
      <c r="M324" s="31"/>
    </row>
    <row r="325" spans="2:13" x14ac:dyDescent="0.25">
      <c r="B325" s="27"/>
      <c r="C325" s="27"/>
      <c r="D325" s="27"/>
      <c r="E325" s="27"/>
      <c r="F325" s="28"/>
      <c r="G325" s="27"/>
      <c r="H325" s="27"/>
      <c r="I325" s="27"/>
      <c r="J325" s="27"/>
      <c r="K325" s="27"/>
      <c r="L325" s="27"/>
      <c r="M325" s="31"/>
    </row>
    <row r="326" spans="2:13" x14ac:dyDescent="0.25">
      <c r="B326" s="27"/>
      <c r="C326" s="27"/>
      <c r="D326" s="27"/>
      <c r="E326" s="27"/>
      <c r="F326" s="28"/>
      <c r="G326" s="27"/>
      <c r="H326" s="27"/>
      <c r="I326" s="27"/>
      <c r="J326" s="27"/>
      <c r="K326" s="27"/>
      <c r="L326" s="27"/>
      <c r="M326" s="31"/>
    </row>
    <row r="327" spans="2:13" x14ac:dyDescent="0.25">
      <c r="B327" s="27"/>
      <c r="C327" s="27"/>
      <c r="D327" s="27"/>
      <c r="E327" s="27"/>
      <c r="F327" s="28"/>
      <c r="G327" s="27"/>
      <c r="H327" s="27"/>
      <c r="I327" s="27"/>
      <c r="J327" s="27"/>
      <c r="K327" s="27"/>
      <c r="L327" s="27"/>
      <c r="M327" s="31"/>
    </row>
    <row r="328" spans="2:13" x14ac:dyDescent="0.25">
      <c r="B328" s="27"/>
      <c r="C328" s="27"/>
      <c r="D328" s="27"/>
      <c r="E328" s="27"/>
      <c r="F328" s="28"/>
      <c r="G328" s="27"/>
      <c r="H328" s="27"/>
      <c r="I328" s="27"/>
      <c r="J328" s="27"/>
      <c r="K328" s="27"/>
      <c r="L328" s="27"/>
      <c r="M328" s="31"/>
    </row>
    <row r="329" spans="2:13" x14ac:dyDescent="0.25">
      <c r="B329" s="27"/>
      <c r="C329" s="27"/>
      <c r="D329" s="27"/>
      <c r="E329" s="27"/>
      <c r="F329" s="28"/>
      <c r="G329" s="27"/>
      <c r="H329" s="27"/>
      <c r="I329" s="27"/>
      <c r="J329" s="27"/>
      <c r="K329" s="27"/>
      <c r="L329" s="27"/>
      <c r="M329" s="31"/>
    </row>
    <row r="330" spans="2:13" x14ac:dyDescent="0.25">
      <c r="B330" s="27"/>
      <c r="C330" s="27"/>
      <c r="D330" s="27"/>
      <c r="E330" s="27"/>
      <c r="F330" s="28"/>
      <c r="G330" s="27"/>
      <c r="H330" s="27"/>
      <c r="I330" s="27"/>
      <c r="J330" s="27"/>
      <c r="K330" s="27"/>
      <c r="L330" s="27"/>
      <c r="M330" s="31"/>
    </row>
    <row r="331" spans="2:13" x14ac:dyDescent="0.25">
      <c r="B331" s="27"/>
      <c r="C331" s="27"/>
      <c r="D331" s="27"/>
      <c r="E331" s="27"/>
      <c r="F331" s="28"/>
      <c r="G331" s="27"/>
      <c r="H331" s="27"/>
      <c r="I331" s="27"/>
      <c r="J331" s="27"/>
      <c r="K331" s="27"/>
      <c r="L331" s="27"/>
      <c r="M331" s="31"/>
    </row>
    <row r="332" spans="2:13" x14ac:dyDescent="0.25">
      <c r="B332" s="27"/>
      <c r="C332" s="27"/>
      <c r="D332" s="27"/>
      <c r="E332" s="27"/>
      <c r="F332" s="28"/>
      <c r="G332" s="27"/>
      <c r="H332" s="27"/>
      <c r="I332" s="27"/>
      <c r="J332" s="27"/>
      <c r="K332" s="27"/>
      <c r="L332" s="27"/>
      <c r="M332" s="31"/>
    </row>
    <row r="333" spans="2:13" x14ac:dyDescent="0.25">
      <c r="B333" s="27"/>
      <c r="C333" s="27"/>
      <c r="D333" s="27"/>
      <c r="E333" s="27"/>
      <c r="F333" s="28"/>
      <c r="G333" s="27"/>
      <c r="H333" s="27"/>
      <c r="I333" s="27"/>
      <c r="J333" s="27"/>
      <c r="K333" s="27"/>
      <c r="L333" s="27"/>
      <c r="M333" s="31"/>
    </row>
    <row r="334" spans="2:13" x14ac:dyDescent="0.25">
      <c r="B334" s="27"/>
      <c r="C334" s="27"/>
      <c r="D334" s="27"/>
      <c r="E334" s="27"/>
      <c r="F334" s="28"/>
      <c r="G334" s="27"/>
      <c r="H334" s="27"/>
      <c r="I334" s="27"/>
      <c r="J334" s="27"/>
      <c r="K334" s="27"/>
      <c r="L334" s="27"/>
      <c r="M334" s="31"/>
    </row>
    <row r="335" spans="2:13" x14ac:dyDescent="0.25">
      <c r="B335" s="27"/>
      <c r="C335" s="27"/>
      <c r="D335" s="27"/>
      <c r="E335" s="27"/>
      <c r="F335" s="28"/>
      <c r="G335" s="27"/>
      <c r="H335" s="27"/>
      <c r="I335" s="27"/>
      <c r="J335" s="27"/>
      <c r="K335" s="27"/>
      <c r="L335" s="27"/>
      <c r="M335" s="31"/>
    </row>
    <row r="336" spans="2:13" x14ac:dyDescent="0.25">
      <c r="B336" s="27"/>
      <c r="C336" s="27"/>
      <c r="D336" s="27"/>
      <c r="E336" s="27"/>
      <c r="F336" s="28"/>
      <c r="G336" s="27"/>
      <c r="H336" s="27"/>
      <c r="I336" s="27"/>
      <c r="J336" s="27"/>
      <c r="K336" s="27"/>
      <c r="L336" s="27"/>
      <c r="M336" s="31"/>
    </row>
    <row r="337" spans="2:13" x14ac:dyDescent="0.25">
      <c r="B337" s="27"/>
      <c r="C337" s="27"/>
      <c r="D337" s="27"/>
      <c r="E337" s="27"/>
      <c r="F337" s="28"/>
      <c r="G337" s="27"/>
      <c r="H337" s="27"/>
      <c r="I337" s="27"/>
      <c r="J337" s="27"/>
      <c r="K337" s="27"/>
      <c r="L337" s="27"/>
      <c r="M337" s="31"/>
    </row>
    <row r="338" spans="2:13" x14ac:dyDescent="0.25">
      <c r="B338" s="27"/>
      <c r="C338" s="27"/>
      <c r="D338" s="27"/>
      <c r="E338" s="27"/>
      <c r="F338" s="28"/>
      <c r="G338" s="27"/>
      <c r="H338" s="27"/>
      <c r="I338" s="27"/>
      <c r="J338" s="27"/>
      <c r="K338" s="27"/>
      <c r="L338" s="27"/>
      <c r="M338" s="31"/>
    </row>
    <row r="339" spans="2:13" x14ac:dyDescent="0.25">
      <c r="B339" s="27"/>
      <c r="C339" s="27"/>
      <c r="D339" s="27"/>
      <c r="E339" s="27"/>
      <c r="F339" s="28"/>
      <c r="G339" s="27"/>
      <c r="H339" s="27"/>
      <c r="I339" s="27"/>
      <c r="J339" s="27"/>
      <c r="K339" s="27"/>
      <c r="L339" s="27"/>
      <c r="M339" s="31"/>
    </row>
    <row r="340" spans="2:13" x14ac:dyDescent="0.25">
      <c r="B340" s="27"/>
      <c r="C340" s="27"/>
      <c r="D340" s="27"/>
      <c r="E340" s="27"/>
      <c r="F340" s="28"/>
      <c r="G340" s="27"/>
      <c r="H340" s="27"/>
      <c r="I340" s="27"/>
      <c r="J340" s="27"/>
      <c r="K340" s="27"/>
      <c r="L340" s="27"/>
      <c r="M340" s="31"/>
    </row>
    <row r="341" spans="2:13" x14ac:dyDescent="0.25">
      <c r="B341" s="27"/>
      <c r="C341" s="27"/>
      <c r="D341" s="27"/>
      <c r="E341" s="27"/>
      <c r="F341" s="28"/>
      <c r="G341" s="27"/>
      <c r="H341" s="27"/>
      <c r="I341" s="27"/>
      <c r="J341" s="27"/>
      <c r="K341" s="27"/>
      <c r="L341" s="27"/>
      <c r="M341" s="31"/>
    </row>
    <row r="342" spans="2:13" x14ac:dyDescent="0.25">
      <c r="B342" s="27"/>
      <c r="C342" s="27"/>
      <c r="D342" s="27"/>
      <c r="E342" s="27"/>
      <c r="F342" s="28"/>
      <c r="G342" s="27"/>
      <c r="H342" s="27"/>
      <c r="I342" s="27"/>
      <c r="J342" s="27"/>
      <c r="K342" s="27"/>
      <c r="L342" s="27"/>
      <c r="M342" s="31"/>
    </row>
    <row r="343" spans="2:13" x14ac:dyDescent="0.25">
      <c r="B343" s="27"/>
      <c r="C343" s="27"/>
      <c r="D343" s="27"/>
      <c r="E343" s="27"/>
      <c r="F343" s="28"/>
      <c r="G343" s="27"/>
      <c r="H343" s="27"/>
      <c r="I343" s="27"/>
      <c r="J343" s="27"/>
      <c r="K343" s="27"/>
      <c r="L343" s="27"/>
      <c r="M343" s="31"/>
    </row>
    <row r="344" spans="2:13" x14ac:dyDescent="0.25">
      <c r="B344" s="27"/>
      <c r="C344" s="27"/>
      <c r="D344" s="27"/>
      <c r="E344" s="27"/>
      <c r="F344" s="28"/>
      <c r="G344" s="27"/>
      <c r="H344" s="27"/>
      <c r="I344" s="27"/>
      <c r="J344" s="27"/>
      <c r="K344" s="27"/>
      <c r="L344" s="27"/>
      <c r="M344" s="31"/>
    </row>
    <row r="345" spans="2:13" x14ac:dyDescent="0.25">
      <c r="B345" s="27"/>
      <c r="C345" s="27"/>
      <c r="D345" s="27"/>
      <c r="E345" s="27"/>
      <c r="F345" s="28"/>
      <c r="G345" s="27"/>
      <c r="H345" s="27"/>
      <c r="I345" s="27"/>
      <c r="J345" s="27"/>
      <c r="K345" s="27"/>
      <c r="L345" s="27"/>
      <c r="M345" s="31"/>
    </row>
    <row r="346" spans="2:13" x14ac:dyDescent="0.25">
      <c r="B346" s="27"/>
      <c r="C346" s="27"/>
      <c r="D346" s="27"/>
      <c r="E346" s="27"/>
      <c r="F346" s="28"/>
      <c r="G346" s="27"/>
      <c r="H346" s="27"/>
      <c r="I346" s="27"/>
      <c r="J346" s="27"/>
      <c r="K346" s="27"/>
      <c r="L346" s="27"/>
      <c r="M346" s="31"/>
    </row>
    <row r="347" spans="2:13" x14ac:dyDescent="0.25">
      <c r="B347" s="27"/>
      <c r="C347" s="27"/>
      <c r="D347" s="27"/>
      <c r="E347" s="27"/>
      <c r="F347" s="28"/>
      <c r="G347" s="27"/>
      <c r="H347" s="27"/>
      <c r="I347" s="27"/>
      <c r="J347" s="27"/>
      <c r="K347" s="27"/>
      <c r="L347" s="27"/>
      <c r="M347" s="31"/>
    </row>
    <row r="348" spans="2:13" x14ac:dyDescent="0.25">
      <c r="B348" s="27"/>
      <c r="C348" s="27"/>
      <c r="D348" s="27"/>
      <c r="E348" s="27"/>
      <c r="F348" s="28"/>
      <c r="G348" s="27"/>
      <c r="H348" s="27"/>
      <c r="I348" s="27"/>
      <c r="J348" s="27"/>
      <c r="K348" s="27"/>
      <c r="L348" s="27"/>
      <c r="M348" s="31"/>
    </row>
    <row r="349" spans="2:13" x14ac:dyDescent="0.25">
      <c r="B349" s="27"/>
      <c r="C349" s="27"/>
      <c r="D349" s="27"/>
      <c r="E349" s="27"/>
      <c r="F349" s="28"/>
      <c r="G349" s="27"/>
      <c r="H349" s="27"/>
      <c r="I349" s="27"/>
      <c r="J349" s="27"/>
      <c r="K349" s="27"/>
      <c r="L349" s="27"/>
      <c r="M349" s="31"/>
    </row>
    <row r="350" spans="2:13" x14ac:dyDescent="0.25">
      <c r="B350" s="27"/>
      <c r="C350" s="27"/>
      <c r="D350" s="27"/>
      <c r="E350" s="27"/>
      <c r="F350" s="28"/>
      <c r="G350" s="27"/>
      <c r="H350" s="27"/>
      <c r="I350" s="27"/>
      <c r="J350" s="27"/>
      <c r="K350" s="27"/>
      <c r="L350" s="27"/>
      <c r="M350" s="31"/>
    </row>
    <row r="351" spans="2:13" x14ac:dyDescent="0.25">
      <c r="B351" s="27"/>
      <c r="C351" s="27"/>
      <c r="D351" s="27"/>
      <c r="E351" s="27"/>
      <c r="F351" s="28"/>
      <c r="G351" s="27"/>
      <c r="H351" s="27"/>
      <c r="I351" s="27"/>
      <c r="J351" s="27"/>
      <c r="K351" s="27"/>
      <c r="L351" s="27"/>
      <c r="M351" s="31"/>
    </row>
    <row r="352" spans="2:13" x14ac:dyDescent="0.25">
      <c r="B352" s="27"/>
      <c r="C352" s="27"/>
      <c r="D352" s="27"/>
      <c r="E352" s="27"/>
      <c r="F352" s="28"/>
      <c r="G352" s="27"/>
      <c r="H352" s="27"/>
      <c r="I352" s="27"/>
      <c r="J352" s="27"/>
      <c r="K352" s="27"/>
      <c r="L352" s="27"/>
      <c r="M352" s="31"/>
    </row>
    <row r="353" spans="2:13" x14ac:dyDescent="0.25">
      <c r="B353" s="27"/>
      <c r="C353" s="27"/>
      <c r="D353" s="27"/>
      <c r="E353" s="27"/>
      <c r="F353" s="28"/>
      <c r="G353" s="27"/>
      <c r="H353" s="27"/>
      <c r="I353" s="27"/>
      <c r="J353" s="27"/>
      <c r="K353" s="27"/>
      <c r="L353" s="27"/>
      <c r="M353" s="31"/>
    </row>
    <row r="354" spans="2:13" x14ac:dyDescent="0.25">
      <c r="B354" s="27"/>
      <c r="C354" s="27"/>
      <c r="D354" s="27"/>
      <c r="E354" s="27"/>
      <c r="F354" s="28"/>
      <c r="G354" s="27"/>
      <c r="H354" s="27"/>
      <c r="I354" s="27"/>
      <c r="J354" s="27"/>
      <c r="K354" s="27"/>
      <c r="L354" s="27"/>
      <c r="M354" s="31"/>
    </row>
    <row r="355" spans="2:13" x14ac:dyDescent="0.25">
      <c r="B355" s="27"/>
      <c r="C355" s="27"/>
      <c r="D355" s="27"/>
      <c r="E355" s="27"/>
      <c r="F355" s="28"/>
      <c r="G355" s="27"/>
      <c r="H355" s="27"/>
      <c r="I355" s="27"/>
      <c r="J355" s="27"/>
      <c r="K355" s="27"/>
      <c r="L355" s="27"/>
      <c r="M355" s="31"/>
    </row>
    <row r="356" spans="2:13" x14ac:dyDescent="0.25">
      <c r="B356" s="27"/>
      <c r="C356" s="27"/>
      <c r="D356" s="27"/>
      <c r="E356" s="27"/>
      <c r="F356" s="28"/>
      <c r="G356" s="27"/>
      <c r="H356" s="27"/>
      <c r="I356" s="27"/>
      <c r="J356" s="27"/>
      <c r="K356" s="27"/>
      <c r="L356" s="27"/>
      <c r="M356" s="31"/>
    </row>
    <row r="357" spans="2:13" x14ac:dyDescent="0.25">
      <c r="B357" s="27"/>
      <c r="C357" s="27"/>
      <c r="D357" s="27"/>
      <c r="E357" s="27"/>
      <c r="F357" s="28"/>
      <c r="G357" s="27"/>
      <c r="H357" s="27"/>
      <c r="I357" s="27"/>
      <c r="J357" s="27"/>
      <c r="K357" s="27"/>
      <c r="L357" s="27"/>
      <c r="M357" s="31"/>
    </row>
    <row r="358" spans="2:13" x14ac:dyDescent="0.25">
      <c r="B358" s="27"/>
      <c r="C358" s="27"/>
      <c r="D358" s="27"/>
      <c r="E358" s="27"/>
      <c r="F358" s="28"/>
      <c r="G358" s="27"/>
      <c r="H358" s="27"/>
      <c r="I358" s="27"/>
      <c r="J358" s="27"/>
      <c r="K358" s="27"/>
      <c r="L358" s="27"/>
      <c r="M358" s="31"/>
    </row>
    <row r="359" spans="2:13" x14ac:dyDescent="0.25">
      <c r="B359" s="27"/>
      <c r="C359" s="27"/>
      <c r="D359" s="27"/>
      <c r="E359" s="27"/>
      <c r="F359" s="28"/>
      <c r="G359" s="27"/>
      <c r="H359" s="27"/>
      <c r="I359" s="27"/>
      <c r="J359" s="27"/>
      <c r="K359" s="27"/>
      <c r="L359" s="27"/>
      <c r="M359" s="31"/>
    </row>
    <row r="360" spans="2:13" x14ac:dyDescent="0.25">
      <c r="B360" s="27"/>
      <c r="C360" s="27"/>
      <c r="D360" s="27"/>
      <c r="E360" s="27"/>
      <c r="F360" s="28"/>
      <c r="G360" s="27"/>
      <c r="H360" s="27"/>
      <c r="I360" s="27"/>
      <c r="J360" s="27"/>
      <c r="K360" s="27"/>
      <c r="L360" s="27"/>
      <c r="M360" s="31"/>
    </row>
    <row r="361" spans="2:13" x14ac:dyDescent="0.25">
      <c r="B361" s="27"/>
      <c r="C361" s="27"/>
      <c r="D361" s="27"/>
      <c r="E361" s="27"/>
      <c r="F361" s="28"/>
      <c r="G361" s="27"/>
      <c r="H361" s="27"/>
      <c r="I361" s="27"/>
      <c r="J361" s="27"/>
      <c r="K361" s="27"/>
      <c r="L361" s="27"/>
      <c r="M361" s="31"/>
    </row>
    <row r="362" spans="2:13" x14ac:dyDescent="0.25">
      <c r="B362" s="27"/>
      <c r="C362" s="27"/>
      <c r="D362" s="27"/>
      <c r="E362" s="27"/>
      <c r="F362" s="28"/>
      <c r="G362" s="27"/>
      <c r="H362" s="27"/>
      <c r="I362" s="27"/>
      <c r="J362" s="27"/>
      <c r="K362" s="27"/>
      <c r="L362" s="27"/>
      <c r="M362" s="31"/>
    </row>
    <row r="363" spans="2:13" x14ac:dyDescent="0.25">
      <c r="B363" s="27"/>
      <c r="C363" s="27"/>
      <c r="D363" s="27"/>
      <c r="E363" s="27"/>
      <c r="F363" s="28"/>
      <c r="G363" s="27"/>
      <c r="H363" s="27"/>
      <c r="I363" s="27"/>
      <c r="J363" s="27"/>
      <c r="K363" s="27"/>
      <c r="L363" s="27"/>
      <c r="M363" s="31"/>
    </row>
    <row r="364" spans="2:13" x14ac:dyDescent="0.25">
      <c r="B364" s="27"/>
      <c r="C364" s="27"/>
      <c r="D364" s="27"/>
      <c r="E364" s="27"/>
      <c r="F364" s="28"/>
      <c r="G364" s="27"/>
      <c r="H364" s="27"/>
      <c r="I364" s="27"/>
      <c r="J364" s="27"/>
      <c r="K364" s="27"/>
      <c r="L364" s="27"/>
      <c r="M364" s="31"/>
    </row>
    <row r="365" spans="2:13" x14ac:dyDescent="0.25">
      <c r="B365" s="27"/>
      <c r="C365" s="27"/>
      <c r="D365" s="27"/>
      <c r="E365" s="27"/>
      <c r="F365" s="28"/>
      <c r="G365" s="27"/>
      <c r="H365" s="27"/>
      <c r="I365" s="27"/>
      <c r="J365" s="27"/>
      <c r="K365" s="27"/>
      <c r="L365" s="27"/>
      <c r="M365" s="31"/>
    </row>
    <row r="366" spans="2:13" x14ac:dyDescent="0.25">
      <c r="B366" s="27"/>
      <c r="C366" s="27"/>
      <c r="D366" s="27"/>
      <c r="E366" s="27"/>
      <c r="F366" s="28"/>
      <c r="G366" s="27"/>
      <c r="H366" s="27"/>
      <c r="I366" s="27"/>
      <c r="J366" s="27"/>
      <c r="K366" s="27"/>
      <c r="L366" s="27"/>
      <c r="M366" s="31"/>
    </row>
    <row r="367" spans="2:13" x14ac:dyDescent="0.25">
      <c r="B367" s="27"/>
      <c r="C367" s="27"/>
      <c r="D367" s="27"/>
      <c r="E367" s="27"/>
      <c r="F367" s="28"/>
      <c r="G367" s="27"/>
      <c r="H367" s="27"/>
      <c r="I367" s="27"/>
      <c r="J367" s="27"/>
      <c r="K367" s="27"/>
      <c r="L367" s="27"/>
      <c r="M367" s="31"/>
    </row>
    <row r="368" spans="2:13" x14ac:dyDescent="0.25">
      <c r="B368" s="27"/>
      <c r="C368" s="27"/>
      <c r="D368" s="27"/>
      <c r="E368" s="27"/>
      <c r="F368" s="28"/>
      <c r="G368" s="27"/>
      <c r="H368" s="27"/>
      <c r="I368" s="27"/>
      <c r="J368" s="27"/>
      <c r="K368" s="27"/>
      <c r="L368" s="27"/>
      <c r="M368" s="31"/>
    </row>
    <row r="369" spans="2:13" x14ac:dyDescent="0.25">
      <c r="B369" s="27"/>
      <c r="C369" s="27"/>
      <c r="D369" s="27"/>
      <c r="E369" s="27"/>
      <c r="F369" s="28"/>
      <c r="G369" s="27"/>
      <c r="H369" s="27"/>
      <c r="I369" s="27"/>
      <c r="J369" s="27"/>
      <c r="K369" s="27"/>
      <c r="L369" s="27"/>
      <c r="M369" s="31"/>
    </row>
    <row r="370" spans="2:13" x14ac:dyDescent="0.25">
      <c r="B370" s="27"/>
      <c r="C370" s="27"/>
      <c r="D370" s="27"/>
      <c r="E370" s="27"/>
      <c r="F370" s="28"/>
      <c r="G370" s="27"/>
      <c r="H370" s="27"/>
      <c r="I370" s="27"/>
      <c r="J370" s="27"/>
      <c r="K370" s="27"/>
      <c r="L370" s="27"/>
      <c r="M370" s="31"/>
    </row>
    <row r="371" spans="2:13" x14ac:dyDescent="0.25">
      <c r="B371" s="27"/>
      <c r="C371" s="27"/>
      <c r="D371" s="27"/>
      <c r="E371" s="27"/>
      <c r="F371" s="28"/>
      <c r="G371" s="27"/>
      <c r="H371" s="27"/>
      <c r="I371" s="27"/>
      <c r="J371" s="27"/>
      <c r="K371" s="27"/>
      <c r="L371" s="27"/>
      <c r="M371" s="31"/>
    </row>
    <row r="372" spans="2:13" x14ac:dyDescent="0.25">
      <c r="B372" s="27"/>
      <c r="C372" s="27"/>
      <c r="D372" s="27"/>
      <c r="E372" s="27"/>
      <c r="F372" s="28"/>
      <c r="G372" s="27"/>
      <c r="H372" s="27"/>
      <c r="I372" s="27"/>
      <c r="J372" s="27"/>
      <c r="K372" s="27"/>
      <c r="L372" s="27"/>
      <c r="M372" s="31"/>
    </row>
    <row r="373" spans="2:13" x14ac:dyDescent="0.25">
      <c r="B373" s="27"/>
      <c r="C373" s="27"/>
      <c r="D373" s="27"/>
      <c r="E373" s="27"/>
      <c r="F373" s="28"/>
      <c r="G373" s="27"/>
      <c r="H373" s="27"/>
      <c r="I373" s="27"/>
      <c r="J373" s="27"/>
      <c r="K373" s="27"/>
      <c r="L373" s="27"/>
      <c r="M373" s="31"/>
    </row>
    <row r="374" spans="2:13" x14ac:dyDescent="0.25">
      <c r="B374" s="27"/>
      <c r="C374" s="27"/>
      <c r="D374" s="27"/>
      <c r="E374" s="27"/>
      <c r="F374" s="28"/>
      <c r="G374" s="27"/>
      <c r="H374" s="27"/>
      <c r="I374" s="27"/>
      <c r="J374" s="27"/>
      <c r="K374" s="27"/>
      <c r="L374" s="27"/>
      <c r="M374" s="31"/>
    </row>
    <row r="375" spans="2:13" x14ac:dyDescent="0.25">
      <c r="B375" s="27"/>
      <c r="C375" s="27"/>
      <c r="D375" s="27"/>
      <c r="E375" s="27"/>
      <c r="F375" s="28"/>
      <c r="G375" s="27"/>
      <c r="H375" s="27"/>
      <c r="I375" s="27"/>
      <c r="J375" s="27"/>
      <c r="K375" s="27"/>
      <c r="L375" s="27"/>
      <c r="M375" s="31"/>
    </row>
    <row r="376" spans="2:13" x14ac:dyDescent="0.25">
      <c r="B376" s="27"/>
      <c r="C376" s="27"/>
      <c r="D376" s="27"/>
      <c r="E376" s="27"/>
      <c r="F376" s="28"/>
      <c r="G376" s="27"/>
      <c r="H376" s="27"/>
      <c r="I376" s="27"/>
      <c r="J376" s="27"/>
      <c r="K376" s="27"/>
      <c r="L376" s="27"/>
      <c r="M376" s="31"/>
    </row>
    <row r="377" spans="2:13" x14ac:dyDescent="0.25">
      <c r="B377" s="27"/>
      <c r="C377" s="27"/>
      <c r="D377" s="27"/>
      <c r="E377" s="27"/>
      <c r="F377" s="28"/>
      <c r="G377" s="27"/>
      <c r="H377" s="27"/>
      <c r="I377" s="27"/>
      <c r="J377" s="27"/>
      <c r="K377" s="27"/>
      <c r="L377" s="27"/>
      <c r="M377" s="31"/>
    </row>
    <row r="378" spans="2:13" x14ac:dyDescent="0.25">
      <c r="B378" s="27"/>
      <c r="C378" s="27"/>
      <c r="D378" s="27"/>
      <c r="E378" s="27"/>
      <c r="F378" s="28"/>
      <c r="G378" s="27"/>
      <c r="H378" s="27"/>
      <c r="I378" s="27"/>
      <c r="J378" s="27"/>
      <c r="K378" s="27"/>
      <c r="L378" s="27"/>
      <c r="M378" s="31"/>
    </row>
    <row r="379" spans="2:13" x14ac:dyDescent="0.25">
      <c r="B379" s="27"/>
      <c r="C379" s="27"/>
      <c r="D379" s="27"/>
      <c r="E379" s="27"/>
      <c r="F379" s="28"/>
      <c r="G379" s="27"/>
      <c r="H379" s="27"/>
      <c r="I379" s="27"/>
      <c r="J379" s="27"/>
      <c r="K379" s="27"/>
      <c r="L379" s="27"/>
      <c r="M379" s="31"/>
    </row>
    <row r="380" spans="2:13" x14ac:dyDescent="0.25">
      <c r="B380" s="27"/>
      <c r="C380" s="27"/>
      <c r="D380" s="27"/>
      <c r="E380" s="27"/>
      <c r="F380" s="28"/>
      <c r="G380" s="27"/>
      <c r="H380" s="27"/>
      <c r="I380" s="27"/>
      <c r="J380" s="27"/>
      <c r="K380" s="27"/>
      <c r="L380" s="27"/>
      <c r="M380" s="31"/>
    </row>
    <row r="381" spans="2:13" x14ac:dyDescent="0.25">
      <c r="B381" s="27"/>
      <c r="C381" s="27"/>
      <c r="D381" s="27"/>
      <c r="E381" s="27"/>
      <c r="F381" s="28"/>
      <c r="G381" s="27"/>
      <c r="H381" s="27"/>
      <c r="I381" s="27"/>
      <c r="J381" s="27"/>
      <c r="K381" s="27"/>
      <c r="L381" s="27"/>
      <c r="M381" s="31"/>
    </row>
    <row r="382" spans="2:13" x14ac:dyDescent="0.25">
      <c r="B382" s="27"/>
      <c r="C382" s="27"/>
      <c r="D382" s="27"/>
      <c r="E382" s="27"/>
      <c r="F382" s="28"/>
      <c r="G382" s="27"/>
      <c r="H382" s="27"/>
      <c r="I382" s="27"/>
      <c r="J382" s="27"/>
      <c r="K382" s="27"/>
      <c r="L382" s="27"/>
      <c r="M382" s="31"/>
    </row>
    <row r="383" spans="2:13" x14ac:dyDescent="0.25">
      <c r="B383" s="27"/>
      <c r="C383" s="27"/>
      <c r="D383" s="27"/>
      <c r="E383" s="27"/>
      <c r="F383" s="28"/>
      <c r="G383" s="27"/>
      <c r="H383" s="27"/>
      <c r="I383" s="27"/>
      <c r="J383" s="27"/>
      <c r="K383" s="27"/>
      <c r="L383" s="27"/>
      <c r="M383" s="31"/>
    </row>
    <row r="384" spans="2:13" x14ac:dyDescent="0.25">
      <c r="B384" s="27"/>
      <c r="C384" s="27"/>
      <c r="D384" s="27"/>
      <c r="E384" s="27"/>
      <c r="F384" s="28"/>
      <c r="G384" s="27"/>
      <c r="H384" s="27"/>
      <c r="I384" s="27"/>
      <c r="J384" s="27"/>
      <c r="K384" s="27"/>
      <c r="L384" s="27"/>
      <c r="M384" s="31"/>
    </row>
    <row r="385" spans="1:14" x14ac:dyDescent="0.25">
      <c r="B385" s="27"/>
      <c r="C385" s="27"/>
      <c r="D385" s="27"/>
      <c r="E385" s="27"/>
      <c r="F385" s="28"/>
      <c r="G385" s="27"/>
      <c r="H385" s="27"/>
      <c r="I385" s="27"/>
      <c r="J385" s="27"/>
      <c r="K385" s="27"/>
      <c r="L385" s="27"/>
      <c r="M385" s="31"/>
    </row>
    <row r="386" spans="1:14" x14ac:dyDescent="0.25">
      <c r="B386" s="27"/>
      <c r="C386" s="27"/>
      <c r="D386" s="27"/>
      <c r="E386" s="27"/>
      <c r="F386" s="28"/>
      <c r="G386" s="27"/>
      <c r="H386" s="27"/>
      <c r="I386" s="27"/>
      <c r="J386" s="27"/>
      <c r="K386" s="27"/>
      <c r="L386" s="27"/>
      <c r="M386" s="31"/>
    </row>
    <row r="387" spans="1:14" x14ac:dyDescent="0.25">
      <c r="B387" s="27"/>
      <c r="C387" s="27"/>
      <c r="D387" s="27"/>
      <c r="E387" s="27"/>
      <c r="F387" s="28"/>
      <c r="G387" s="27"/>
      <c r="H387" s="27"/>
      <c r="I387" s="27"/>
      <c r="J387" s="27"/>
      <c r="K387" s="27"/>
      <c r="L387" s="27"/>
      <c r="M387" s="31"/>
    </row>
    <row r="388" spans="1:14" x14ac:dyDescent="0.25">
      <c r="B388" s="27"/>
      <c r="C388" s="27"/>
      <c r="D388" s="27"/>
      <c r="E388" s="27"/>
      <c r="F388" s="28"/>
      <c r="G388" s="27"/>
      <c r="H388" s="27"/>
      <c r="I388" s="27"/>
      <c r="J388" s="27"/>
      <c r="K388" s="27"/>
      <c r="L388" s="27"/>
      <c r="M388" s="31"/>
    </row>
    <row r="389" spans="1:14" x14ac:dyDescent="0.25">
      <c r="B389" s="27"/>
      <c r="C389" s="27"/>
      <c r="D389" s="27"/>
      <c r="E389" s="27"/>
      <c r="F389" s="28"/>
      <c r="G389" s="27"/>
      <c r="H389" s="27"/>
      <c r="I389" s="27"/>
      <c r="J389" s="27"/>
      <c r="K389" s="27"/>
      <c r="L389" s="27"/>
      <c r="M389" s="31"/>
    </row>
    <row r="390" spans="1:14" x14ac:dyDescent="0.25">
      <c r="B390" s="27"/>
      <c r="C390" s="27"/>
      <c r="D390" s="27"/>
      <c r="E390" s="27"/>
      <c r="F390" s="28"/>
      <c r="G390" s="27"/>
      <c r="H390" s="27"/>
      <c r="I390" s="27"/>
      <c r="J390" s="27"/>
      <c r="K390" s="27"/>
      <c r="L390" s="27"/>
      <c r="M390" s="31"/>
    </row>
    <row r="391" spans="1:14" x14ac:dyDescent="0.25">
      <c r="B391" s="27"/>
      <c r="C391" s="27"/>
      <c r="D391" s="27"/>
      <c r="E391" s="27"/>
      <c r="F391" s="28"/>
      <c r="G391" s="26"/>
      <c r="H391" s="26"/>
      <c r="I391" s="27"/>
      <c r="J391" s="27"/>
      <c r="K391" s="27"/>
      <c r="L391" s="27"/>
      <c r="M391" s="31"/>
    </row>
    <row r="392" spans="1:14" ht="30" x14ac:dyDescent="0.25">
      <c r="A392">
        <f>+A39+1</f>
        <v>39</v>
      </c>
      <c r="B392" s="27" t="s">
        <v>394</v>
      </c>
      <c r="C392" s="27">
        <v>1</v>
      </c>
      <c r="D392" s="27">
        <v>1</v>
      </c>
      <c r="E392" s="27">
        <v>1</v>
      </c>
      <c r="F392" s="24" t="s">
        <v>200</v>
      </c>
      <c r="G392">
        <v>0</v>
      </c>
      <c r="H392">
        <f>+H38+1</f>
        <v>11</v>
      </c>
      <c r="I392" s="27" t="str">
        <f>+VLOOKUP(H392,question!$A$2:$L$5081,6,FALSE)</f>
        <v>¿Qué es ciencias naturales ?</v>
      </c>
      <c r="J392" s="27" t="str">
        <f>+VLOOKUP(H392,question!$A$2:$L$5081,8,FALSE)</f>
        <v>Introducción</v>
      </c>
      <c r="K392" s="27" t="str">
        <f>+VLOOKUP(H392,question!$A$2:$L$5081,9,FALSE)</f>
        <v>Unidad 1: Como desarrollar y utilizar la información científica</v>
      </c>
      <c r="L392" s="27" t="str">
        <f>+VLOOKUP(H392,question!$A$2:$L$5081,10,FALSE)</f>
        <v>Ciencias Naturales</v>
      </c>
      <c r="M392" s="31" t="str">
        <f t="shared" ref="M392:M418" si="15">CONCATENATE("insert into question_answer (",$B$1,",",$C$1,",",$D$1,",",$E$1,",",$F$1,",",$G$1,",",$H$1,") values (",B392,",",C392,",",D392,",",E392,",'",F392,"',",G392,",",H392,");")</f>
        <v>insert into question_answer (created_at,created_by,company_id,is_active,name,is_correct,question_id) values (getdate(),1,1,1,'Three js',0,11);</v>
      </c>
      <c r="N392" s="1" t="s">
        <v>204</v>
      </c>
    </row>
    <row r="393" spans="1:14" x14ac:dyDescent="0.25">
      <c r="A393">
        <f t="shared" si="1"/>
        <v>40</v>
      </c>
      <c r="B393" s="27" t="s">
        <v>394</v>
      </c>
      <c r="C393" s="27">
        <v>1</v>
      </c>
      <c r="D393" s="27">
        <v>1</v>
      </c>
      <c r="E393" s="27">
        <v>1</v>
      </c>
      <c r="F393" s="24" t="s">
        <v>199</v>
      </c>
      <c r="G393">
        <v>1</v>
      </c>
      <c r="I393" s="27" t="e">
        <f>+VLOOKUP(H393,question!$A$2:$L$5081,6,FALSE)</f>
        <v>#N/A</v>
      </c>
      <c r="J393" s="27" t="e">
        <f>+VLOOKUP(H393,question!$A$2:$L$5081,8,FALSE)</f>
        <v>#N/A</v>
      </c>
      <c r="K393" s="27" t="e">
        <f>+VLOOKUP(H393,question!$A$2:$L$5081,9,FALSE)</f>
        <v>#N/A</v>
      </c>
      <c r="L393" s="27" t="e">
        <f>+VLOOKUP(H393,question!$A$2:$L$5081,10,FALSE)</f>
        <v>#N/A</v>
      </c>
      <c r="M393" s="31" t="str">
        <f t="shared" si="15"/>
        <v>insert into question_answer (created_at,created_by,company_id,is_active,name,is_correct,question_id) values (getdate(),1,1,1,'WebGL',1,);</v>
      </c>
      <c r="N393" s="1" t="s">
        <v>349</v>
      </c>
    </row>
    <row r="394" spans="1:14" x14ac:dyDescent="0.25">
      <c r="A394">
        <f t="shared" si="1"/>
        <v>41</v>
      </c>
      <c r="B394" s="27" t="s">
        <v>394</v>
      </c>
      <c r="C394" s="27">
        <v>1</v>
      </c>
      <c r="D394" s="27">
        <v>1</v>
      </c>
      <c r="E394" s="27">
        <v>1</v>
      </c>
      <c r="F394" s="24" t="s">
        <v>201</v>
      </c>
      <c r="G394">
        <v>0</v>
      </c>
      <c r="I394" s="27" t="e">
        <f>+VLOOKUP(H394,question!$A$2:$L$5081,6,FALSE)</f>
        <v>#N/A</v>
      </c>
      <c r="J394" s="27" t="e">
        <f>+VLOOKUP(H394,question!$A$2:$L$5081,8,FALSE)</f>
        <v>#N/A</v>
      </c>
      <c r="K394" s="27" t="e">
        <f>+VLOOKUP(H394,question!$A$2:$L$5081,9,FALSE)</f>
        <v>#N/A</v>
      </c>
      <c r="L394" s="27" t="e">
        <f>+VLOOKUP(H394,question!$A$2:$L$5081,10,FALSE)</f>
        <v>#N/A</v>
      </c>
      <c r="M394" s="31" t="str">
        <f t="shared" si="15"/>
        <v>insert into question_answer (created_at,created_by,company_id,is_active,name,is_correct,question_id) values (getdate(),1,1,1,'Spark Ar',0,);</v>
      </c>
      <c r="N394" s="1" t="s">
        <v>350</v>
      </c>
    </row>
    <row r="395" spans="1:14" x14ac:dyDescent="0.25">
      <c r="A395">
        <f t="shared" si="1"/>
        <v>42</v>
      </c>
      <c r="B395" s="27" t="s">
        <v>394</v>
      </c>
      <c r="C395" s="27">
        <v>1</v>
      </c>
      <c r="D395" s="27">
        <v>1</v>
      </c>
      <c r="E395" s="27">
        <v>1</v>
      </c>
      <c r="F395" s="24" t="s">
        <v>202</v>
      </c>
      <c r="G395">
        <v>0</v>
      </c>
      <c r="I395" s="27" t="e">
        <f>+VLOOKUP(H395,question!$A$2:$L$5081,6,FALSE)</f>
        <v>#N/A</v>
      </c>
      <c r="J395" s="27" t="e">
        <f>+VLOOKUP(H395,question!$A$2:$L$5081,8,FALSE)</f>
        <v>#N/A</v>
      </c>
      <c r="K395" s="27" t="e">
        <f>+VLOOKUP(H395,question!$A$2:$L$5081,9,FALSE)</f>
        <v>#N/A</v>
      </c>
      <c r="L395" s="27" t="e">
        <f>+VLOOKUP(H395,question!$A$2:$L$5081,10,FALSE)</f>
        <v>#N/A</v>
      </c>
      <c r="M395" s="31" t="str">
        <f t="shared" si="15"/>
        <v>insert into question_answer (created_at,created_by,company_id,is_active,name,is_correct,question_id) values (getdate(),1,1,1,'AR',0,);</v>
      </c>
    </row>
    <row r="396" spans="1:14" ht="30" x14ac:dyDescent="0.25">
      <c r="A396">
        <f t="shared" si="1"/>
        <v>43</v>
      </c>
      <c r="B396" s="27" t="s">
        <v>394</v>
      </c>
      <c r="C396" s="27">
        <v>1</v>
      </c>
      <c r="D396" s="27">
        <v>1</v>
      </c>
      <c r="E396" s="27">
        <v>1</v>
      </c>
      <c r="F396" s="24" t="s">
        <v>208</v>
      </c>
      <c r="G396">
        <v>0</v>
      </c>
      <c r="H396">
        <f>+H392+1</f>
        <v>12</v>
      </c>
      <c r="I396" s="27" t="str">
        <f>+VLOOKUP(H396,question!$A$2:$L$5081,6,FALSE)</f>
        <v>¿Qué es celula?</v>
      </c>
      <c r="J396" s="27" t="str">
        <f>+VLOOKUP(H396,question!$A$2:$L$5081,8,FALSE)</f>
        <v>Introducción</v>
      </c>
      <c r="K396" s="27" t="str">
        <f>+VLOOKUP(H396,question!$A$2:$L$5081,9,FALSE)</f>
        <v>Unidad 1: Como desarrollar y utilizar la información científica</v>
      </c>
      <c r="L396" s="27" t="str">
        <f>+VLOOKUP(H396,question!$A$2:$L$5081,10,FALSE)</f>
        <v>Ciencias Naturales</v>
      </c>
      <c r="M396" s="31" t="str">
        <f t="shared" si="15"/>
        <v>insert into question_answer (created_at,created_by,company_id,is_active,name,is_correct,question_id) values (getdate(),1,1,1,'1D',0,12);</v>
      </c>
    </row>
    <row r="397" spans="1:14" x14ac:dyDescent="0.25">
      <c r="A397">
        <f t="shared" si="1"/>
        <v>44</v>
      </c>
      <c r="B397" s="27" t="s">
        <v>394</v>
      </c>
      <c r="C397" s="27">
        <v>1</v>
      </c>
      <c r="D397" s="27">
        <v>1</v>
      </c>
      <c r="E397" s="27">
        <v>1</v>
      </c>
      <c r="F397" s="24" t="s">
        <v>207</v>
      </c>
      <c r="G397">
        <v>0</v>
      </c>
      <c r="I397" s="27" t="e">
        <f>+VLOOKUP(H397,question!$A$2:$L$5081,6,FALSE)</f>
        <v>#N/A</v>
      </c>
      <c r="J397" s="27" t="e">
        <f>+VLOOKUP(H397,question!$A$2:$L$5081,8,FALSE)</f>
        <v>#N/A</v>
      </c>
      <c r="K397" s="27" t="e">
        <f>+VLOOKUP(H397,question!$A$2:$L$5081,9,FALSE)</f>
        <v>#N/A</v>
      </c>
      <c r="L397" s="27" t="e">
        <f>+VLOOKUP(H397,question!$A$2:$L$5081,10,FALSE)</f>
        <v>#N/A</v>
      </c>
      <c r="M397" s="31" t="str">
        <f t="shared" si="15"/>
        <v>insert into question_answer (created_at,created_by,company_id,is_active,name,is_correct,question_id) values (getdate(),1,1,1,'2D',0,);</v>
      </c>
    </row>
    <row r="398" spans="1:14" x14ac:dyDescent="0.25">
      <c r="A398">
        <f t="shared" si="1"/>
        <v>45</v>
      </c>
      <c r="B398" s="27" t="s">
        <v>394</v>
      </c>
      <c r="C398" s="27">
        <v>1</v>
      </c>
      <c r="D398" s="27">
        <v>1</v>
      </c>
      <c r="E398" s="27">
        <v>1</v>
      </c>
      <c r="F398" s="24" t="s">
        <v>209</v>
      </c>
      <c r="G398">
        <v>1</v>
      </c>
      <c r="I398" s="27" t="e">
        <f>+VLOOKUP(H398,question!$A$2:$L$5081,6,FALSE)</f>
        <v>#N/A</v>
      </c>
      <c r="J398" s="27" t="e">
        <f>+VLOOKUP(H398,question!$A$2:$L$5081,8,FALSE)</f>
        <v>#N/A</v>
      </c>
      <c r="K398" s="27" t="e">
        <f>+VLOOKUP(H398,question!$A$2:$L$5081,9,FALSE)</f>
        <v>#N/A</v>
      </c>
      <c r="L398" s="27" t="e">
        <f>+VLOOKUP(H398,question!$A$2:$L$5081,10,FALSE)</f>
        <v>#N/A</v>
      </c>
      <c r="M398" s="31" t="str">
        <f t="shared" si="15"/>
        <v>insert into question_answer (created_at,created_by,company_id,is_active,name,is_correct,question_id) values (getdate(),1,1,1,'3D',1,);</v>
      </c>
    </row>
    <row r="399" spans="1:14" x14ac:dyDescent="0.25">
      <c r="A399">
        <f t="shared" si="1"/>
        <v>46</v>
      </c>
      <c r="B399" s="27" t="s">
        <v>394</v>
      </c>
      <c r="C399" s="27">
        <v>1</v>
      </c>
      <c r="D399" s="27">
        <v>1</v>
      </c>
      <c r="E399" s="27">
        <v>1</v>
      </c>
      <c r="F399" s="24" t="s">
        <v>210</v>
      </c>
      <c r="G399">
        <v>0</v>
      </c>
      <c r="I399" s="27" t="e">
        <f>+VLOOKUP(H399,question!$A$2:$L$5081,6,FALSE)</f>
        <v>#N/A</v>
      </c>
      <c r="J399" s="27" t="e">
        <f>+VLOOKUP(H399,question!$A$2:$L$5081,8,FALSE)</f>
        <v>#N/A</v>
      </c>
      <c r="K399" s="27" t="e">
        <f>+VLOOKUP(H399,question!$A$2:$L$5081,9,FALSE)</f>
        <v>#N/A</v>
      </c>
      <c r="L399" s="27" t="e">
        <f>+VLOOKUP(H399,question!$A$2:$L$5081,10,FALSE)</f>
        <v>#N/A</v>
      </c>
      <c r="M399" s="31" t="str">
        <f t="shared" si="15"/>
        <v>insert into question_answer (created_at,created_by,company_id,is_active,name,is_correct,question_id) values (getdate(),1,1,1,'4D',0,);</v>
      </c>
    </row>
    <row r="400" spans="1:14" ht="30" x14ac:dyDescent="0.25">
      <c r="A400">
        <f t="shared" si="1"/>
        <v>47</v>
      </c>
      <c r="B400" s="27" t="s">
        <v>394</v>
      </c>
      <c r="C400" s="27">
        <v>1</v>
      </c>
      <c r="D400" s="27">
        <v>1</v>
      </c>
      <c r="E400" s="27">
        <v>1</v>
      </c>
      <c r="F400" s="24" t="s">
        <v>212</v>
      </c>
      <c r="G400">
        <v>0</v>
      </c>
      <c r="H400">
        <f>+H396+1</f>
        <v>13</v>
      </c>
      <c r="I400" s="27" t="str">
        <f>+VLOOKUP(H400,question!$A$2:$L$5081,6,FALSE)</f>
        <v>¿Cuál es la diferencia entre celula procariota y eucariota?</v>
      </c>
      <c r="J400" s="27" t="str">
        <f>+VLOOKUP(H400,question!$A$2:$L$5081,8,FALSE)</f>
        <v>Introducción</v>
      </c>
      <c r="K400" s="27" t="str">
        <f>+VLOOKUP(H400,question!$A$2:$L$5081,9,FALSE)</f>
        <v>Unidad 1: Como desarrollar y utilizar la información científica</v>
      </c>
      <c r="L400" s="27" t="str">
        <f>+VLOOKUP(H400,question!$A$2:$L$5081,10,FALSE)</f>
        <v>Ciencias Naturales</v>
      </c>
      <c r="M400" s="31" t="str">
        <f t="shared" si="15"/>
        <v>insert into question_answer (created_at,created_by,company_id,is_active,name,is_correct,question_id) values (getdate(),1,1,1,'SI',0,13);</v>
      </c>
    </row>
    <row r="401" spans="1:13" x14ac:dyDescent="0.25">
      <c r="A401">
        <f t="shared" si="1"/>
        <v>48</v>
      </c>
      <c r="B401" s="27" t="s">
        <v>394</v>
      </c>
      <c r="C401" s="27">
        <v>1</v>
      </c>
      <c r="D401" s="27">
        <v>1</v>
      </c>
      <c r="E401" s="27">
        <v>1</v>
      </c>
      <c r="F401" s="24" t="s">
        <v>213</v>
      </c>
      <c r="G401">
        <v>1</v>
      </c>
      <c r="I401" s="27" t="e">
        <f>+VLOOKUP(H401,question!$A$2:$L$5081,6,FALSE)</f>
        <v>#N/A</v>
      </c>
      <c r="J401" s="27" t="e">
        <f>+VLOOKUP(H401,question!$A$2:$L$5081,8,FALSE)</f>
        <v>#N/A</v>
      </c>
      <c r="K401" s="27" t="e">
        <f>+VLOOKUP(H401,question!$A$2:$L$5081,9,FALSE)</f>
        <v>#N/A</v>
      </c>
      <c r="L401" s="27" t="e">
        <f>+VLOOKUP(H401,question!$A$2:$L$5081,10,FALSE)</f>
        <v>#N/A</v>
      </c>
      <c r="M401" s="31" t="str">
        <f t="shared" si="15"/>
        <v>insert into question_answer (created_at,created_by,company_id,is_active,name,is_correct,question_id) values (getdate(),1,1,1,'NO',1,);</v>
      </c>
    </row>
    <row r="402" spans="1:13" ht="30" x14ac:dyDescent="0.25">
      <c r="A402">
        <f t="shared" si="1"/>
        <v>49</v>
      </c>
      <c r="B402" s="27" t="s">
        <v>394</v>
      </c>
      <c r="C402" s="27">
        <v>1</v>
      </c>
      <c r="D402" s="27">
        <v>1</v>
      </c>
      <c r="E402" s="27">
        <v>1</v>
      </c>
      <c r="F402" s="24" t="s">
        <v>218</v>
      </c>
      <c r="G402">
        <v>1</v>
      </c>
      <c r="H402">
        <f>+H400+1</f>
        <v>14</v>
      </c>
      <c r="I402" s="27" t="str">
        <f>+VLOOKUP(H402,question!$A$2:$L$5081,6,FALSE)</f>
        <v>¿Qué es un gen?</v>
      </c>
      <c r="J402" s="27" t="str">
        <f>+VLOOKUP(H402,question!$A$2:$L$5081,8,FALSE)</f>
        <v>Introducción</v>
      </c>
      <c r="K402" s="27" t="str">
        <f>+VLOOKUP(H402,question!$A$2:$L$5081,9,FALSE)</f>
        <v>Unidad 1: Como desarrollar y utilizar la información científica</v>
      </c>
      <c r="L402" s="27" t="str">
        <f>+VLOOKUP(H402,question!$A$2:$L$5081,10,FALSE)</f>
        <v>Ciencias Naturales</v>
      </c>
      <c r="M402" s="31" t="str">
        <f t="shared" si="15"/>
        <v>insert into question_answer (created_at,created_by,company_id,is_active,name,is_correct,question_id) values (getdate(),1,1,1,'OpenGL 2.0',1,14);</v>
      </c>
    </row>
    <row r="403" spans="1:13" x14ac:dyDescent="0.25">
      <c r="A403">
        <f t="shared" si="1"/>
        <v>50</v>
      </c>
      <c r="B403" s="27" t="s">
        <v>394</v>
      </c>
      <c r="C403" s="27">
        <v>1</v>
      </c>
      <c r="D403" s="27">
        <v>1</v>
      </c>
      <c r="E403" s="27">
        <v>1</v>
      </c>
      <c r="F403" s="24" t="s">
        <v>215</v>
      </c>
      <c r="G403">
        <v>0</v>
      </c>
      <c r="I403" s="27" t="e">
        <f>+VLOOKUP(H403,question!$A$2:$L$5081,6,FALSE)</f>
        <v>#N/A</v>
      </c>
      <c r="J403" s="27" t="e">
        <f>+VLOOKUP(H403,question!$A$2:$L$5081,8,FALSE)</f>
        <v>#N/A</v>
      </c>
      <c r="K403" s="27" t="e">
        <f>+VLOOKUP(H403,question!$A$2:$L$5081,9,FALSE)</f>
        <v>#N/A</v>
      </c>
      <c r="L403" s="27" t="e">
        <f>+VLOOKUP(H403,question!$A$2:$L$5081,10,FALSE)</f>
        <v>#N/A</v>
      </c>
      <c r="M403" s="31" t="str">
        <f t="shared" si="15"/>
        <v>insert into question_answer (created_at,created_by,company_id,is_active,name,is_correct,question_id) values (getdate(),1,1,1,'HTML',0,);</v>
      </c>
    </row>
    <row r="404" spans="1:13" x14ac:dyDescent="0.25">
      <c r="A404">
        <f t="shared" si="1"/>
        <v>51</v>
      </c>
      <c r="B404" s="27" t="s">
        <v>394</v>
      </c>
      <c r="C404" s="27">
        <v>1</v>
      </c>
      <c r="D404" s="27">
        <v>1</v>
      </c>
      <c r="E404" s="27">
        <v>1</v>
      </c>
      <c r="F404" s="24" t="s">
        <v>216</v>
      </c>
      <c r="G404">
        <v>0</v>
      </c>
      <c r="I404" s="27" t="e">
        <f>+VLOOKUP(H404,question!$A$2:$L$5081,6,FALSE)</f>
        <v>#N/A</v>
      </c>
      <c r="J404" s="27" t="e">
        <f>+VLOOKUP(H404,question!$A$2:$L$5081,8,FALSE)</f>
        <v>#N/A</v>
      </c>
      <c r="K404" s="27" t="e">
        <f>+VLOOKUP(H404,question!$A$2:$L$5081,9,FALSE)</f>
        <v>#N/A</v>
      </c>
      <c r="L404" s="27" t="e">
        <f>+VLOOKUP(H404,question!$A$2:$L$5081,10,FALSE)</f>
        <v>#N/A</v>
      </c>
      <c r="M404" s="31" t="str">
        <f t="shared" si="15"/>
        <v>insert into question_answer (created_at,created_by,company_id,is_active,name,is_correct,question_id) values (getdate(),1,1,1,'CSS',0,);</v>
      </c>
    </row>
    <row r="405" spans="1:13" x14ac:dyDescent="0.25">
      <c r="A405">
        <f t="shared" si="1"/>
        <v>52</v>
      </c>
      <c r="B405" s="27" t="s">
        <v>394</v>
      </c>
      <c r="C405" s="27">
        <v>1</v>
      </c>
      <c r="D405" s="27">
        <v>1</v>
      </c>
      <c r="E405" s="27">
        <v>1</v>
      </c>
      <c r="F405" s="24" t="s">
        <v>217</v>
      </c>
      <c r="G405">
        <v>1</v>
      </c>
      <c r="I405" s="27" t="e">
        <f>+VLOOKUP(H405,question!$A$2:$L$5081,6,FALSE)</f>
        <v>#N/A</v>
      </c>
      <c r="J405" s="27" t="e">
        <f>+VLOOKUP(H405,question!$A$2:$L$5081,8,FALSE)</f>
        <v>#N/A</v>
      </c>
      <c r="K405" s="27" t="e">
        <f>+VLOOKUP(H405,question!$A$2:$L$5081,9,FALSE)</f>
        <v>#N/A</v>
      </c>
      <c r="L405" s="27" t="e">
        <f>+VLOOKUP(H405,question!$A$2:$L$5081,10,FALSE)</f>
        <v>#N/A</v>
      </c>
      <c r="M405" s="31" t="str">
        <f t="shared" si="15"/>
        <v>insert into question_answer (created_at,created_by,company_id,is_active,name,is_correct,question_id) values (getdate(),1,1,1,'OpenGL ES 2.0',1,);</v>
      </c>
    </row>
    <row r="406" spans="1:13" ht="30" x14ac:dyDescent="0.25">
      <c r="A406">
        <f t="shared" si="1"/>
        <v>53</v>
      </c>
      <c r="B406" s="27" t="s">
        <v>394</v>
      </c>
      <c r="C406" s="27">
        <v>1</v>
      </c>
      <c r="D406" s="27">
        <v>1</v>
      </c>
      <c r="E406" s="27">
        <v>1</v>
      </c>
      <c r="F406" s="24" t="s">
        <v>219</v>
      </c>
      <c r="G406">
        <v>1</v>
      </c>
      <c r="H406">
        <f>+H402+1</f>
        <v>15</v>
      </c>
      <c r="I406" s="27" t="str">
        <f>+VLOOKUP(H406,question!$A$2:$L$5081,6,FALSE)</f>
        <v>¿Qué es un codigo genetico?</v>
      </c>
      <c r="J406" s="27" t="str">
        <f>+VLOOKUP(H406,question!$A$2:$L$5081,8,FALSE)</f>
        <v>Introducción</v>
      </c>
      <c r="K406" s="27" t="str">
        <f>+VLOOKUP(H406,question!$A$2:$L$5081,9,FALSE)</f>
        <v>Unidad 1: Como desarrollar y utilizar la información científica</v>
      </c>
      <c r="L406" s="27" t="str">
        <f>+VLOOKUP(H406,question!$A$2:$L$5081,10,FALSE)</f>
        <v>Ciencias Naturales</v>
      </c>
      <c r="M406" s="31" t="str">
        <f t="shared" si="15"/>
        <v>insert into question_answer (created_at,created_by,company_id,is_active,name,is_correct,question_id) values (getdate(),1,1,1,'Procesamiento de imágenes',1,15);</v>
      </c>
    </row>
    <row r="407" spans="1:13" x14ac:dyDescent="0.25">
      <c r="A407">
        <f t="shared" si="1"/>
        <v>54</v>
      </c>
      <c r="B407" s="27" t="s">
        <v>394</v>
      </c>
      <c r="C407" s="27">
        <v>1</v>
      </c>
      <c r="D407" s="27">
        <v>1</v>
      </c>
      <c r="E407" s="27">
        <v>1</v>
      </c>
      <c r="F407" s="24" t="s">
        <v>221</v>
      </c>
      <c r="G407">
        <v>0</v>
      </c>
      <c r="I407" s="27" t="e">
        <f>+VLOOKUP(H407,question!$A$2:$L$5081,6,FALSE)</f>
        <v>#N/A</v>
      </c>
      <c r="J407" s="27" t="e">
        <f>+VLOOKUP(H407,question!$A$2:$L$5081,8,FALSE)</f>
        <v>#N/A</v>
      </c>
      <c r="K407" s="27" t="e">
        <f>+VLOOKUP(H407,question!$A$2:$L$5081,9,FALSE)</f>
        <v>#N/A</v>
      </c>
      <c r="L407" s="27" t="e">
        <f>+VLOOKUP(H407,question!$A$2:$L$5081,10,FALSE)</f>
        <v>#N/A</v>
      </c>
      <c r="M407" s="31" t="str">
        <f t="shared" si="15"/>
        <v>insert into question_answer (created_at,created_by,company_id,is_active,name,is_correct,question_id) values (getdate(),1,1,1,'Procesar operaciones',0,);</v>
      </c>
    </row>
    <row r="408" spans="1:13" x14ac:dyDescent="0.25">
      <c r="A408">
        <f t="shared" si="1"/>
        <v>55</v>
      </c>
      <c r="B408" s="27" t="s">
        <v>394</v>
      </c>
      <c r="C408" s="27">
        <v>1</v>
      </c>
      <c r="D408" s="27">
        <v>1</v>
      </c>
      <c r="E408" s="27">
        <v>1</v>
      </c>
      <c r="F408" s="24" t="s">
        <v>220</v>
      </c>
      <c r="G408">
        <v>1</v>
      </c>
      <c r="I408" s="27" t="e">
        <f>+VLOOKUP(H408,question!$A$2:$L$5081,6,FALSE)</f>
        <v>#N/A</v>
      </c>
      <c r="J408" s="27" t="e">
        <f>+VLOOKUP(H408,question!$A$2:$L$5081,8,FALSE)</f>
        <v>#N/A</v>
      </c>
      <c r="K408" s="27" t="e">
        <f>+VLOOKUP(H408,question!$A$2:$L$5081,9,FALSE)</f>
        <v>#N/A</v>
      </c>
      <c r="L408" s="27" t="e">
        <f>+VLOOKUP(H408,question!$A$2:$L$5081,10,FALSE)</f>
        <v>#N/A</v>
      </c>
      <c r="M408" s="31" t="str">
        <f t="shared" si="15"/>
        <v>insert into question_answer (created_at,created_by,company_id,is_active,name,is_correct,question_id) values (getdate(),1,1,1,'Efectos como parte del lienzo (canvas)',1,);</v>
      </c>
    </row>
    <row r="409" spans="1:13" x14ac:dyDescent="0.25">
      <c r="A409">
        <f t="shared" si="1"/>
        <v>56</v>
      </c>
      <c r="B409" s="27" t="s">
        <v>394</v>
      </c>
      <c r="C409" s="27">
        <v>1</v>
      </c>
      <c r="D409" s="27">
        <v>1</v>
      </c>
      <c r="E409" s="27">
        <v>1</v>
      </c>
      <c r="F409" s="24" t="s">
        <v>222</v>
      </c>
      <c r="G409">
        <v>0</v>
      </c>
      <c r="I409" s="27" t="e">
        <f>+VLOOKUP(H409,question!$A$2:$L$5081,6,FALSE)</f>
        <v>#N/A</v>
      </c>
      <c r="J409" s="27" t="e">
        <f>+VLOOKUP(H409,question!$A$2:$L$5081,8,FALSE)</f>
        <v>#N/A</v>
      </c>
      <c r="K409" s="27" t="e">
        <f>+VLOOKUP(H409,question!$A$2:$L$5081,9,FALSE)</f>
        <v>#N/A</v>
      </c>
      <c r="L409" s="27" t="e">
        <f>+VLOOKUP(H409,question!$A$2:$L$5081,10,FALSE)</f>
        <v>#N/A</v>
      </c>
      <c r="M409" s="31" t="str">
        <f t="shared" si="15"/>
        <v>insert into question_answer (created_at,created_by,company_id,is_active,name,is_correct,question_id) values (getdate(),1,1,1,'Procesar datos',0,);</v>
      </c>
    </row>
    <row r="410" spans="1:13" x14ac:dyDescent="0.25">
      <c r="A410">
        <f t="shared" si="1"/>
        <v>57</v>
      </c>
      <c r="B410" s="27" t="s">
        <v>394</v>
      </c>
      <c r="C410" s="27">
        <v>1</v>
      </c>
      <c r="D410" s="27">
        <v>1</v>
      </c>
      <c r="E410" s="27">
        <v>1</v>
      </c>
      <c r="F410" s="24" t="s">
        <v>224</v>
      </c>
      <c r="G410">
        <v>0</v>
      </c>
      <c r="H410">
        <f>+H406+1</f>
        <v>16</v>
      </c>
      <c r="I410" s="27" t="str">
        <f>+VLOOKUP(H410,question!$A$2:$L$5081,6,FALSE)</f>
        <v>¿Cúal es el número siete?</v>
      </c>
      <c r="J410" s="27" t="str">
        <f>+VLOOKUP(H410,question!$A$2:$L$5081,8,FALSE)</f>
        <v>Números 0 al 9</v>
      </c>
      <c r="K410" s="27" t="str">
        <f>+VLOOKUP(H410,question!$A$2:$L$5081,9,FALSE)</f>
        <v>Unidad 1: Números</v>
      </c>
      <c r="L410" s="27" t="str">
        <f>+VLOOKUP(H410,question!$A$2:$L$5081,10,FALSE)</f>
        <v>Matemática</v>
      </c>
      <c r="M410" s="31" t="str">
        <f t="shared" si="15"/>
        <v>insert into question_answer (created_at,created_by,company_id,is_active,name,is_correct,question_id) values (getdate(),1,1,1,'Sitios web',0,16);</v>
      </c>
    </row>
    <row r="411" spans="1:13" x14ac:dyDescent="0.25">
      <c r="A411">
        <f t="shared" si="1"/>
        <v>58</v>
      </c>
      <c r="B411" s="27" t="s">
        <v>394</v>
      </c>
      <c r="C411" s="27">
        <v>1</v>
      </c>
      <c r="D411" s="27">
        <v>1</v>
      </c>
      <c r="E411" s="27">
        <v>1</v>
      </c>
      <c r="F411" s="24" t="s">
        <v>215</v>
      </c>
      <c r="G411">
        <v>1</v>
      </c>
      <c r="I411" s="27" t="e">
        <f>+VLOOKUP(H411,question!$A$2:$L$5081,6,FALSE)</f>
        <v>#N/A</v>
      </c>
      <c r="J411" s="27" t="e">
        <f>+VLOOKUP(H411,question!$A$2:$L$5081,8,FALSE)</f>
        <v>#N/A</v>
      </c>
      <c r="K411" s="27" t="e">
        <f>+VLOOKUP(H411,question!$A$2:$L$5081,9,FALSE)</f>
        <v>#N/A</v>
      </c>
      <c r="L411" s="27" t="e">
        <f>+VLOOKUP(H411,question!$A$2:$L$5081,10,FALSE)</f>
        <v>#N/A</v>
      </c>
      <c r="M411" s="31" t="str">
        <f t="shared" si="15"/>
        <v>insert into question_answer (created_at,created_by,company_id,is_active,name,is_correct,question_id) values (getdate(),1,1,1,'HTML',1,);</v>
      </c>
    </row>
    <row r="412" spans="1:13" x14ac:dyDescent="0.25">
      <c r="A412">
        <f t="shared" si="1"/>
        <v>59</v>
      </c>
      <c r="B412" s="27" t="s">
        <v>394</v>
      </c>
      <c r="C412" s="27">
        <v>1</v>
      </c>
      <c r="D412" s="27">
        <v>1</v>
      </c>
      <c r="E412" s="27">
        <v>1</v>
      </c>
      <c r="F412" s="24" t="s">
        <v>225</v>
      </c>
      <c r="G412">
        <v>0</v>
      </c>
      <c r="I412" s="27" t="e">
        <f>+VLOOKUP(H412,question!$A$2:$L$5081,6,FALSE)</f>
        <v>#N/A</v>
      </c>
      <c r="J412" s="27" t="e">
        <f>+VLOOKUP(H412,question!$A$2:$L$5081,8,FALSE)</f>
        <v>#N/A</v>
      </c>
      <c r="K412" s="27" t="e">
        <f>+VLOOKUP(H412,question!$A$2:$L$5081,9,FALSE)</f>
        <v>#N/A</v>
      </c>
      <c r="L412" s="27" t="e">
        <f>+VLOOKUP(H412,question!$A$2:$L$5081,10,FALSE)</f>
        <v>#N/A</v>
      </c>
      <c r="M412" s="31" t="str">
        <f t="shared" si="15"/>
        <v>insert into question_answer (created_at,created_by,company_id,is_active,name,is_correct,question_id) values (getdate(),1,1,1,'APIs',0,);</v>
      </c>
    </row>
    <row r="413" spans="1:13" x14ac:dyDescent="0.25">
      <c r="A413">
        <f t="shared" si="1"/>
        <v>60</v>
      </c>
      <c r="B413" s="27" t="s">
        <v>394</v>
      </c>
      <c r="C413" s="27">
        <v>1</v>
      </c>
      <c r="D413" s="27">
        <v>1</v>
      </c>
      <c r="E413" s="27">
        <v>1</v>
      </c>
      <c r="F413" s="24" t="s">
        <v>226</v>
      </c>
      <c r="G413">
        <v>0</v>
      </c>
      <c r="I413" s="27" t="e">
        <f>+VLOOKUP(H413,question!$A$2:$L$5081,6,FALSE)</f>
        <v>#N/A</v>
      </c>
      <c r="J413" s="27" t="e">
        <f>+VLOOKUP(H413,question!$A$2:$L$5081,8,FALSE)</f>
        <v>#N/A</v>
      </c>
      <c r="K413" s="27" t="e">
        <f>+VLOOKUP(H413,question!$A$2:$L$5081,9,FALSE)</f>
        <v>#N/A</v>
      </c>
      <c r="L413" s="27" t="e">
        <f>+VLOOKUP(H413,question!$A$2:$L$5081,10,FALSE)</f>
        <v>#N/A</v>
      </c>
      <c r="M413" s="31" t="str">
        <f t="shared" si="15"/>
        <v>insert into question_answer (created_at,created_by,company_id,is_active,name,is_correct,question_id) values (getdate(),1,1,1,'Base de datos',0,);</v>
      </c>
    </row>
    <row r="414" spans="1:13" x14ac:dyDescent="0.25">
      <c r="A414">
        <f t="shared" si="1"/>
        <v>61</v>
      </c>
      <c r="B414" s="27" t="s">
        <v>394</v>
      </c>
      <c r="C414" s="27">
        <v>1</v>
      </c>
      <c r="D414" s="27">
        <v>1</v>
      </c>
      <c r="E414" s="27">
        <v>1</v>
      </c>
      <c r="F414" s="24" t="s">
        <v>228</v>
      </c>
      <c r="G414">
        <v>1</v>
      </c>
      <c r="H414">
        <f>+H410+1</f>
        <v>17</v>
      </c>
      <c r="I414" s="27" t="str">
        <f>+VLOOKUP(H414,question!$A$2:$L$5081,6,FALSE)</f>
        <v>¿Cúal es el número cinco?</v>
      </c>
      <c r="J414" s="27" t="str">
        <f>+VLOOKUP(H414,question!$A$2:$L$5081,8,FALSE)</f>
        <v>Números 0 al 9</v>
      </c>
      <c r="K414" s="27" t="str">
        <f>+VLOOKUP(H414,question!$A$2:$L$5081,9,FALSE)</f>
        <v>Unidad 1: Números</v>
      </c>
      <c r="L414" s="27" t="str">
        <f>+VLOOKUP(H414,question!$A$2:$L$5081,10,FALSE)</f>
        <v>Matemática</v>
      </c>
      <c r="M414" s="31" t="str">
        <f t="shared" si="15"/>
        <v>insert into question_answer (created_at,created_by,company_id,is_active,name,is_correct,question_id) values (getdate(),1,1,1,'Khronos Group',1,17);</v>
      </c>
    </row>
    <row r="415" spans="1:13" x14ac:dyDescent="0.25">
      <c r="A415">
        <f t="shared" si="1"/>
        <v>62</v>
      </c>
      <c r="B415" s="27" t="s">
        <v>394</v>
      </c>
      <c r="C415" s="27">
        <v>1</v>
      </c>
      <c r="D415" s="27">
        <v>1</v>
      </c>
      <c r="E415" s="27">
        <v>1</v>
      </c>
      <c r="F415" s="24" t="s">
        <v>229</v>
      </c>
      <c r="G415">
        <v>0</v>
      </c>
      <c r="I415" s="27" t="e">
        <f>+VLOOKUP(H415,question!$A$2:$L$5081,6,FALSE)</f>
        <v>#N/A</v>
      </c>
      <c r="J415" s="27" t="e">
        <f>+VLOOKUP(H415,question!$A$2:$L$5081,8,FALSE)</f>
        <v>#N/A</v>
      </c>
      <c r="K415" s="27" t="e">
        <f>+VLOOKUP(H415,question!$A$2:$L$5081,9,FALSE)</f>
        <v>#N/A</v>
      </c>
      <c r="L415" s="27" t="e">
        <f>+VLOOKUP(H415,question!$A$2:$L$5081,10,FALSE)</f>
        <v>#N/A</v>
      </c>
      <c r="M415" s="31" t="str">
        <f t="shared" si="15"/>
        <v>insert into question_answer (created_at,created_by,company_id,is_active,name,is_correct,question_id) values (getdate(),1,1,1,'Facebook',0,);</v>
      </c>
    </row>
    <row r="416" spans="1:13" x14ac:dyDescent="0.25">
      <c r="A416">
        <f t="shared" si="1"/>
        <v>63</v>
      </c>
      <c r="B416" s="27" t="s">
        <v>394</v>
      </c>
      <c r="C416" s="27">
        <v>1</v>
      </c>
      <c r="D416" s="27">
        <v>1</v>
      </c>
      <c r="E416" s="27">
        <v>1</v>
      </c>
      <c r="F416" s="24" t="s">
        <v>230</v>
      </c>
      <c r="G416">
        <v>0</v>
      </c>
      <c r="I416" s="27" t="e">
        <f>+VLOOKUP(H416,question!$A$2:$L$5081,6,FALSE)</f>
        <v>#N/A</v>
      </c>
      <c r="J416" s="27" t="e">
        <f>+VLOOKUP(H416,question!$A$2:$L$5081,8,FALSE)</f>
        <v>#N/A</v>
      </c>
      <c r="K416" s="27" t="e">
        <f>+VLOOKUP(H416,question!$A$2:$L$5081,9,FALSE)</f>
        <v>#N/A</v>
      </c>
      <c r="L416" s="27" t="e">
        <f>+VLOOKUP(H416,question!$A$2:$L$5081,10,FALSE)</f>
        <v>#N/A</v>
      </c>
      <c r="M416" s="31" t="str">
        <f t="shared" si="15"/>
        <v>insert into question_answer (created_at,created_by,company_id,is_active,name,is_correct,question_id) values (getdate(),1,1,1,'React Js',0,);</v>
      </c>
    </row>
    <row r="417" spans="1:13" x14ac:dyDescent="0.25">
      <c r="A417">
        <f t="shared" si="1"/>
        <v>64</v>
      </c>
      <c r="B417" s="27" t="s">
        <v>394</v>
      </c>
      <c r="C417" s="27">
        <v>1</v>
      </c>
      <c r="D417" s="27">
        <v>1</v>
      </c>
      <c r="E417" s="27">
        <v>1</v>
      </c>
      <c r="F417" s="24" t="s">
        <v>231</v>
      </c>
      <c r="G417">
        <v>0</v>
      </c>
      <c r="I417" s="27" t="e">
        <f>+VLOOKUP(H417,question!$A$2:$L$5081,6,FALSE)</f>
        <v>#N/A</v>
      </c>
      <c r="J417" s="27" t="e">
        <f>+VLOOKUP(H417,question!$A$2:$L$5081,8,FALSE)</f>
        <v>#N/A</v>
      </c>
      <c r="K417" s="27" t="e">
        <f>+VLOOKUP(H417,question!$A$2:$L$5081,9,FALSE)</f>
        <v>#N/A</v>
      </c>
      <c r="L417" s="27" t="e">
        <f>+VLOOKUP(H417,question!$A$2:$L$5081,10,FALSE)</f>
        <v>#N/A</v>
      </c>
      <c r="M417" s="31" t="str">
        <f t="shared" si="15"/>
        <v>insert into question_answer (created_at,created_by,company_id,is_active,name,is_correct,question_id) values (getdate(),1,1,1,'Ubuntu',0,);</v>
      </c>
    </row>
    <row r="418" spans="1:13" x14ac:dyDescent="0.25">
      <c r="A418">
        <f t="shared" si="1"/>
        <v>65</v>
      </c>
      <c r="B418" s="27" t="s">
        <v>394</v>
      </c>
      <c r="C418" s="27">
        <v>1</v>
      </c>
      <c r="D418" s="27">
        <v>1</v>
      </c>
      <c r="E418" s="27">
        <v>1</v>
      </c>
      <c r="F418" s="24" t="s">
        <v>235</v>
      </c>
      <c r="G418">
        <v>0</v>
      </c>
      <c r="H418">
        <f>+H414+1</f>
        <v>18</v>
      </c>
      <c r="I418" s="27" t="str">
        <f>+VLOOKUP(H418,question!$A$2:$L$5081,6,FALSE)</f>
        <v>¿Cúal es el número tres?</v>
      </c>
      <c r="J418" s="27" t="str">
        <f>+VLOOKUP(H418,question!$A$2:$L$5081,8,FALSE)</f>
        <v>Números 0 al 9</v>
      </c>
      <c r="K418" s="27" t="str">
        <f>+VLOOKUP(H418,question!$A$2:$L$5081,9,FALSE)</f>
        <v>Unidad 1: Números</v>
      </c>
      <c r="L418" s="27" t="str">
        <f>+VLOOKUP(H418,question!$A$2:$L$5081,10,FALSE)</f>
        <v>Matemática</v>
      </c>
      <c r="M418" s="31" t="str">
        <f t="shared" si="15"/>
        <v>insert into question_answer (created_at,created_by,company_id,is_active,name,is_correct,question_id) values (getdate(),1,1,1,'Jeff Bezos (Amazon)',0,18);</v>
      </c>
    </row>
    <row r="419" spans="1:13" x14ac:dyDescent="0.25">
      <c r="A419">
        <f t="shared" si="1"/>
        <v>66</v>
      </c>
      <c r="B419" s="27" t="s">
        <v>394</v>
      </c>
      <c r="C419" s="27">
        <v>1</v>
      </c>
      <c r="D419" s="27">
        <v>1</v>
      </c>
      <c r="E419" s="27">
        <v>1</v>
      </c>
      <c r="F419" s="24" t="s">
        <v>232</v>
      </c>
      <c r="G419">
        <v>1</v>
      </c>
      <c r="I419" s="27" t="e">
        <f>+VLOOKUP(H419,question!$A$2:$L$5081,6,FALSE)</f>
        <v>#N/A</v>
      </c>
      <c r="J419" s="27" t="e">
        <f>+VLOOKUP(H419,question!$A$2:$L$5081,8,FALSE)</f>
        <v>#N/A</v>
      </c>
      <c r="K419" s="27" t="e">
        <f>+VLOOKUP(H419,question!$A$2:$L$5081,9,FALSE)</f>
        <v>#N/A</v>
      </c>
      <c r="L419" s="27" t="e">
        <f>+VLOOKUP(H419,question!$A$2:$L$5081,10,FALSE)</f>
        <v>#N/A</v>
      </c>
      <c r="M419" s="31" t="str">
        <f t="shared" ref="M419:M482" si="16">CONCATENATE("insert into question_answer (",$B$1,",",$C$1,",",$D$1,",",$E$1,",",$F$1,",",$G$1,",",$H$1,") values (",B419,",",C419,",",D419,",",E419,",'",F419,"',",G419,",",H419,");")</f>
        <v>insert into question_answer (created_at,created_by,company_id,is_active,name,is_correct,question_id) values (getdate(),1,1,1,'Vladimir Vukićević en Mozilla (2006)',1,);</v>
      </c>
    </row>
    <row r="420" spans="1:13" x14ac:dyDescent="0.25">
      <c r="A420">
        <f t="shared" ref="A420:A483" si="17">+A419+1</f>
        <v>67</v>
      </c>
      <c r="B420" s="27" t="s">
        <v>394</v>
      </c>
      <c r="C420" s="27">
        <v>1</v>
      </c>
      <c r="D420" s="27">
        <v>1</v>
      </c>
      <c r="E420" s="27">
        <v>1</v>
      </c>
      <c r="F420" s="24" t="s">
        <v>233</v>
      </c>
      <c r="G420">
        <v>0</v>
      </c>
      <c r="I420" s="27" t="e">
        <f>+VLOOKUP(H420,question!$A$2:$L$5081,6,FALSE)</f>
        <v>#N/A</v>
      </c>
      <c r="J420" s="27" t="e">
        <f>+VLOOKUP(H420,question!$A$2:$L$5081,8,FALSE)</f>
        <v>#N/A</v>
      </c>
      <c r="K420" s="27" t="e">
        <f>+VLOOKUP(H420,question!$A$2:$L$5081,9,FALSE)</f>
        <v>#N/A</v>
      </c>
      <c r="L420" s="27" t="e">
        <f>+VLOOKUP(H420,question!$A$2:$L$5081,10,FALSE)</f>
        <v>#N/A</v>
      </c>
      <c r="M420" s="31" t="str">
        <f t="shared" si="16"/>
        <v>insert into question_answer (created_at,created_by,company_id,is_active,name,is_correct,question_id) values (getdate(),1,1,1,'Elon Musk (2000)',0,);</v>
      </c>
    </row>
    <row r="421" spans="1:13" x14ac:dyDescent="0.25">
      <c r="A421">
        <f t="shared" si="17"/>
        <v>68</v>
      </c>
      <c r="B421" s="27" t="s">
        <v>394</v>
      </c>
      <c r="C421" s="27">
        <v>1</v>
      </c>
      <c r="D421" s="27">
        <v>1</v>
      </c>
      <c r="E421" s="27">
        <v>1</v>
      </c>
      <c r="F421" s="24" t="s">
        <v>236</v>
      </c>
      <c r="G421">
        <v>0</v>
      </c>
      <c r="I421" s="27" t="e">
        <f>+VLOOKUP(H421,question!$A$2:$L$5081,6,FALSE)</f>
        <v>#N/A</v>
      </c>
      <c r="J421" s="27" t="e">
        <f>+VLOOKUP(H421,question!$A$2:$L$5081,8,FALSE)</f>
        <v>#N/A</v>
      </c>
      <c r="K421" s="27" t="e">
        <f>+VLOOKUP(H421,question!$A$2:$L$5081,9,FALSE)</f>
        <v>#N/A</v>
      </c>
      <c r="L421" s="27" t="e">
        <f>+VLOOKUP(H421,question!$A$2:$L$5081,10,FALSE)</f>
        <v>#N/A</v>
      </c>
      <c r="M421" s="31" t="str">
        <f t="shared" si="16"/>
        <v>insert into question_answer (created_at,created_by,company_id,is_active,name,is_correct,question_id) values (getdate(),1,1,1,'Larry Page (Google)',0,);</v>
      </c>
    </row>
    <row r="422" spans="1:13" x14ac:dyDescent="0.25">
      <c r="A422">
        <f t="shared" si="17"/>
        <v>69</v>
      </c>
      <c r="B422" s="27" t="s">
        <v>394</v>
      </c>
      <c r="C422" s="27">
        <v>1</v>
      </c>
      <c r="D422" s="27">
        <v>1</v>
      </c>
      <c r="E422" s="27">
        <v>1</v>
      </c>
      <c r="F422" s="24" t="s">
        <v>238</v>
      </c>
      <c r="G422">
        <v>0</v>
      </c>
      <c r="H422">
        <f>+H418+1</f>
        <v>19</v>
      </c>
      <c r="I422" s="27" t="str">
        <f>+VLOOKUP(H422,question!$A$2:$L$5081,6,FALSE)</f>
        <v>¿Cúal es el número nueve?</v>
      </c>
      <c r="J422" s="27" t="str">
        <f>+VLOOKUP(H422,question!$A$2:$L$5081,8,FALSE)</f>
        <v>Números 0 al 9</v>
      </c>
      <c r="K422" s="27" t="str">
        <f>+VLOOKUP(H422,question!$A$2:$L$5081,9,FALSE)</f>
        <v>Unidad 1: Números</v>
      </c>
      <c r="L422" s="27" t="str">
        <f>+VLOOKUP(H422,question!$A$2:$L$5081,10,FALSE)</f>
        <v>Matemática</v>
      </c>
      <c r="M422" s="31" t="str">
        <f t="shared" si="16"/>
        <v>insert into question_answer (created_at,created_by,company_id,is_active,name,is_correct,question_id) values (getdate(),1,1,1,'Video',0,19);</v>
      </c>
    </row>
    <row r="423" spans="1:13" x14ac:dyDescent="0.25">
      <c r="A423">
        <f t="shared" si="17"/>
        <v>70</v>
      </c>
      <c r="B423" s="27" t="s">
        <v>394</v>
      </c>
      <c r="C423" s="27">
        <v>1</v>
      </c>
      <c r="D423" s="27">
        <v>1</v>
      </c>
      <c r="E423" s="27">
        <v>1</v>
      </c>
      <c r="F423" s="24" t="s">
        <v>239</v>
      </c>
      <c r="G423">
        <v>0</v>
      </c>
      <c r="I423" s="27" t="e">
        <f>+VLOOKUP(H423,question!$A$2:$L$5081,6,FALSE)</f>
        <v>#N/A</v>
      </c>
      <c r="J423" s="27" t="e">
        <f>+VLOOKUP(H423,question!$A$2:$L$5081,8,FALSE)</f>
        <v>#N/A</v>
      </c>
      <c r="K423" s="27" t="e">
        <f>+VLOOKUP(H423,question!$A$2:$L$5081,9,FALSE)</f>
        <v>#N/A</v>
      </c>
      <c r="L423" s="27" t="e">
        <f>+VLOOKUP(H423,question!$A$2:$L$5081,10,FALSE)</f>
        <v>#N/A</v>
      </c>
      <c r="M423" s="31" t="str">
        <f t="shared" si="16"/>
        <v>insert into question_answer (created_at,created_by,company_id,is_active,name,is_correct,question_id) values (getdate(),1,1,1,'Imagen',0,);</v>
      </c>
    </row>
    <row r="424" spans="1:13" x14ac:dyDescent="0.25">
      <c r="A424">
        <f t="shared" si="17"/>
        <v>71</v>
      </c>
      <c r="B424" s="27" t="s">
        <v>394</v>
      </c>
      <c r="C424" s="27">
        <v>1</v>
      </c>
      <c r="D424" s="27">
        <v>1</v>
      </c>
      <c r="E424" s="27">
        <v>1</v>
      </c>
      <c r="F424" s="24" t="s">
        <v>241</v>
      </c>
      <c r="G424">
        <v>1</v>
      </c>
      <c r="I424" s="27" t="e">
        <f>+VLOOKUP(H424,question!$A$2:$L$5081,6,FALSE)</f>
        <v>#N/A</v>
      </c>
      <c r="J424" s="27" t="e">
        <f>+VLOOKUP(H424,question!$A$2:$L$5081,8,FALSE)</f>
        <v>#N/A</v>
      </c>
      <c r="K424" s="27" t="e">
        <f>+VLOOKUP(H424,question!$A$2:$L$5081,9,FALSE)</f>
        <v>#N/A</v>
      </c>
      <c r="L424" s="27" t="e">
        <f>+VLOOKUP(H424,question!$A$2:$L$5081,10,FALSE)</f>
        <v>#N/A</v>
      </c>
      <c r="M424" s="31" t="str">
        <f t="shared" si="16"/>
        <v>insert into question_answer (created_at,created_by,company_id,is_active,name,is_correct,question_id) values (getdate(),1,1,1,'Canvas',1,);</v>
      </c>
    </row>
    <row r="425" spans="1:13" x14ac:dyDescent="0.25">
      <c r="A425">
        <f t="shared" si="17"/>
        <v>72</v>
      </c>
      <c r="B425" s="27" t="s">
        <v>394</v>
      </c>
      <c r="C425" s="27">
        <v>1</v>
      </c>
      <c r="D425" s="27">
        <v>1</v>
      </c>
      <c r="E425" s="27">
        <v>1</v>
      </c>
      <c r="F425" s="24" t="s">
        <v>240</v>
      </c>
      <c r="G425">
        <v>0</v>
      </c>
      <c r="I425" s="27" t="e">
        <f>+VLOOKUP(H425,question!$A$2:$L$5081,6,FALSE)</f>
        <v>#N/A</v>
      </c>
      <c r="J425" s="27" t="e">
        <f>+VLOOKUP(H425,question!$A$2:$L$5081,8,FALSE)</f>
        <v>#N/A</v>
      </c>
      <c r="K425" s="27" t="e">
        <f>+VLOOKUP(H425,question!$A$2:$L$5081,9,FALSE)</f>
        <v>#N/A</v>
      </c>
      <c r="L425" s="27" t="e">
        <f>+VLOOKUP(H425,question!$A$2:$L$5081,10,FALSE)</f>
        <v>#N/A</v>
      </c>
      <c r="M425" s="31" t="str">
        <f t="shared" si="16"/>
        <v>insert into question_answer (created_at,created_by,company_id,is_active,name,is_correct,question_id) values (getdate(),1,1,1,'Source',0,);</v>
      </c>
    </row>
    <row r="426" spans="1:13" x14ac:dyDescent="0.25">
      <c r="A426">
        <f t="shared" si="17"/>
        <v>73</v>
      </c>
      <c r="B426" s="27" t="s">
        <v>394</v>
      </c>
      <c r="C426" s="27">
        <v>1</v>
      </c>
      <c r="D426" s="27">
        <v>1</v>
      </c>
      <c r="E426" s="27">
        <v>1</v>
      </c>
      <c r="F426" s="24" t="s">
        <v>245</v>
      </c>
      <c r="G426">
        <v>0</v>
      </c>
      <c r="H426">
        <f>+H422+1</f>
        <v>20</v>
      </c>
      <c r="I426" s="27" t="str">
        <f>+VLOOKUP(H426,question!$A$2:$L$5081,6,FALSE)</f>
        <v>¿Cúal es el número cero?</v>
      </c>
      <c r="J426" s="27" t="str">
        <f>+VLOOKUP(H426,question!$A$2:$L$5081,8,FALSE)</f>
        <v>Números 0 al 9</v>
      </c>
      <c r="K426" s="27" t="str">
        <f>+VLOOKUP(H426,question!$A$2:$L$5081,9,FALSE)</f>
        <v>Unidad 1: Números</v>
      </c>
      <c r="L426" s="27" t="str">
        <f>+VLOOKUP(H426,question!$A$2:$L$5081,10,FALSE)</f>
        <v>Matemática</v>
      </c>
      <c r="M426" s="31" t="str">
        <f t="shared" si="16"/>
        <v>insert into question_answer (created_at,created_by,company_id,is_active,name,is_correct,question_id) values (getdate(),1,1,1,'Componente',0,20);</v>
      </c>
    </row>
    <row r="427" spans="1:13" x14ac:dyDescent="0.25">
      <c r="A427">
        <f t="shared" si="17"/>
        <v>74</v>
      </c>
      <c r="B427" s="27" t="s">
        <v>394</v>
      </c>
      <c r="C427" s="27">
        <v>1</v>
      </c>
      <c r="D427" s="27">
        <v>1</v>
      </c>
      <c r="E427" s="27">
        <v>1</v>
      </c>
      <c r="F427" s="24" t="s">
        <v>244</v>
      </c>
      <c r="G427">
        <v>0</v>
      </c>
      <c r="I427" s="27" t="e">
        <f>+VLOOKUP(H427,question!$A$2:$L$5081,6,FALSE)</f>
        <v>#N/A</v>
      </c>
      <c r="J427" s="27" t="e">
        <f>+VLOOKUP(H427,question!$A$2:$L$5081,8,FALSE)</f>
        <v>#N/A</v>
      </c>
      <c r="K427" s="27" t="e">
        <f>+VLOOKUP(H427,question!$A$2:$L$5081,9,FALSE)</f>
        <v>#N/A</v>
      </c>
      <c r="L427" s="27" t="e">
        <f>+VLOOKUP(H427,question!$A$2:$L$5081,10,FALSE)</f>
        <v>#N/A</v>
      </c>
      <c r="M427" s="31" t="str">
        <f t="shared" si="16"/>
        <v>insert into question_answer (created_at,created_by,company_id,is_active,name,is_correct,question_id) values (getdate(),1,1,1,'Referencias',0,);</v>
      </c>
    </row>
    <row r="428" spans="1:13" x14ac:dyDescent="0.25">
      <c r="A428">
        <f t="shared" si="17"/>
        <v>75</v>
      </c>
      <c r="B428" s="27" t="s">
        <v>394</v>
      </c>
      <c r="C428" s="27">
        <v>1</v>
      </c>
      <c r="D428" s="27">
        <v>1</v>
      </c>
      <c r="E428" s="27">
        <v>1</v>
      </c>
      <c r="F428" s="24" t="s">
        <v>243</v>
      </c>
      <c r="G428">
        <v>1</v>
      </c>
      <c r="I428" s="27" t="e">
        <f>+VLOOKUP(H428,question!$A$2:$L$5081,6,FALSE)</f>
        <v>#N/A</v>
      </c>
      <c r="J428" s="27" t="e">
        <f>+VLOOKUP(H428,question!$A$2:$L$5081,8,FALSE)</f>
        <v>#N/A</v>
      </c>
      <c r="K428" s="27" t="e">
        <f>+VLOOKUP(H428,question!$A$2:$L$5081,9,FALSE)</f>
        <v>#N/A</v>
      </c>
      <c r="L428" s="27" t="e">
        <f>+VLOOKUP(H428,question!$A$2:$L$5081,10,FALSE)</f>
        <v>#N/A</v>
      </c>
      <c r="M428" s="31" t="str">
        <f t="shared" si="16"/>
        <v>insert into question_answer (created_at,created_by,company_id,is_active,name,is_correct,question_id) values (getdate(),1,1,1,'Document Object Model (DOM)',1,);</v>
      </c>
    </row>
    <row r="429" spans="1:13" x14ac:dyDescent="0.25">
      <c r="A429">
        <f t="shared" si="17"/>
        <v>76</v>
      </c>
      <c r="B429" s="27" t="s">
        <v>394</v>
      </c>
      <c r="C429" s="27">
        <v>1</v>
      </c>
      <c r="D429" s="27">
        <v>1</v>
      </c>
      <c r="E429" s="27">
        <v>1</v>
      </c>
      <c r="F429" s="24" t="s">
        <v>246</v>
      </c>
      <c r="G429">
        <v>0</v>
      </c>
      <c r="I429" s="27" t="e">
        <f>+VLOOKUP(H429,question!$A$2:$L$5081,6,FALSE)</f>
        <v>#N/A</v>
      </c>
      <c r="J429" s="27" t="e">
        <f>+VLOOKUP(H429,question!$A$2:$L$5081,8,FALSE)</f>
        <v>#N/A</v>
      </c>
      <c r="K429" s="27" t="e">
        <f>+VLOOKUP(H429,question!$A$2:$L$5081,9,FALSE)</f>
        <v>#N/A</v>
      </c>
      <c r="L429" s="27" t="e">
        <f>+VLOOKUP(H429,question!$A$2:$L$5081,10,FALSE)</f>
        <v>#N/A</v>
      </c>
      <c r="M429" s="31" t="str">
        <f t="shared" si="16"/>
        <v>insert into question_answer (created_at,created_by,company_id,is_active,name,is_correct,question_id) values (getdate(),1,1,1,'JavaScript',0,);</v>
      </c>
    </row>
    <row r="430" spans="1:13" x14ac:dyDescent="0.25">
      <c r="A430">
        <f t="shared" si="17"/>
        <v>77</v>
      </c>
      <c r="B430" s="27" t="s">
        <v>394</v>
      </c>
      <c r="C430" s="27">
        <v>1</v>
      </c>
      <c r="D430" s="27">
        <v>1</v>
      </c>
      <c r="E430" s="27">
        <v>1</v>
      </c>
      <c r="F430" s="24" t="s">
        <v>290</v>
      </c>
      <c r="G430">
        <v>1</v>
      </c>
      <c r="H430">
        <f>+H426+1</f>
        <v>21</v>
      </c>
      <c r="I430" s="27" t="str">
        <f>+VLOOKUP(H430,question!$A$2:$L$5081,6,FALSE)</f>
        <v>¿Cúal es el número dos?</v>
      </c>
      <c r="J430" s="27" t="str">
        <f>+VLOOKUP(H430,question!$A$2:$L$5081,8,FALSE)</f>
        <v>Números 0 al 9</v>
      </c>
      <c r="K430" s="27" t="str">
        <f>+VLOOKUP(H430,question!$A$2:$L$5081,9,FALSE)</f>
        <v>Unidad 1: Números</v>
      </c>
      <c r="L430" s="27" t="str">
        <f>+VLOOKUP(H430,question!$A$2:$L$5081,10,FALSE)</f>
        <v>Matemática</v>
      </c>
      <c r="M430" s="31" t="str">
        <f t="shared" si="16"/>
        <v>insert into question_answer (created_at,created_by,company_id,is_active,name,is_correct,question_id) values (getdate(),1,1,1,'GPU',1,21);</v>
      </c>
    </row>
    <row r="431" spans="1:13" x14ac:dyDescent="0.25">
      <c r="A431">
        <f t="shared" si="17"/>
        <v>78</v>
      </c>
      <c r="B431" s="27" t="s">
        <v>394</v>
      </c>
      <c r="C431" s="27">
        <v>1</v>
      </c>
      <c r="D431" s="27">
        <v>1</v>
      </c>
      <c r="E431" s="27">
        <v>1</v>
      </c>
      <c r="F431" s="24" t="s">
        <v>291</v>
      </c>
      <c r="G431">
        <v>0</v>
      </c>
      <c r="I431" s="27" t="e">
        <f>+VLOOKUP(H431,question!$A$2:$L$5081,6,FALSE)</f>
        <v>#N/A</v>
      </c>
      <c r="J431" s="27" t="e">
        <f>+VLOOKUP(H431,question!$A$2:$L$5081,8,FALSE)</f>
        <v>#N/A</v>
      </c>
      <c r="K431" s="27" t="e">
        <f>+VLOOKUP(H431,question!$A$2:$L$5081,9,FALSE)</f>
        <v>#N/A</v>
      </c>
      <c r="L431" s="27" t="e">
        <f>+VLOOKUP(H431,question!$A$2:$L$5081,10,FALSE)</f>
        <v>#N/A</v>
      </c>
      <c r="M431" s="31" t="str">
        <f t="shared" si="16"/>
        <v>insert into question_answer (created_at,created_by,company_id,is_active,name,is_correct,question_id) values (getdate(),1,1,1,'Memoria ',0,);</v>
      </c>
    </row>
    <row r="432" spans="1:13" x14ac:dyDescent="0.25">
      <c r="A432">
        <f t="shared" si="17"/>
        <v>79</v>
      </c>
      <c r="B432" s="27" t="s">
        <v>394</v>
      </c>
      <c r="C432" s="27">
        <v>1</v>
      </c>
      <c r="D432" s="27">
        <v>1</v>
      </c>
      <c r="E432" s="27">
        <v>1</v>
      </c>
      <c r="F432" s="24" t="s">
        <v>292</v>
      </c>
      <c r="G432">
        <v>0</v>
      </c>
      <c r="I432" s="27" t="e">
        <f>+VLOOKUP(H432,question!$A$2:$L$5081,6,FALSE)</f>
        <v>#N/A</v>
      </c>
      <c r="J432" s="27" t="e">
        <f>+VLOOKUP(H432,question!$A$2:$L$5081,8,FALSE)</f>
        <v>#N/A</v>
      </c>
      <c r="K432" s="27" t="e">
        <f>+VLOOKUP(H432,question!$A$2:$L$5081,9,FALSE)</f>
        <v>#N/A</v>
      </c>
      <c r="L432" s="27" t="e">
        <f>+VLOOKUP(H432,question!$A$2:$L$5081,10,FALSE)</f>
        <v>#N/A</v>
      </c>
      <c r="M432" s="31" t="str">
        <f t="shared" si="16"/>
        <v>insert into question_answer (created_at,created_by,company_id,is_active,name,is_correct,question_id) values (getdate(),1,1,1,'Tarjeta de Video',0,);</v>
      </c>
    </row>
    <row r="433" spans="1:13" x14ac:dyDescent="0.25">
      <c r="A433">
        <f t="shared" si="17"/>
        <v>80</v>
      </c>
      <c r="B433" s="27" t="s">
        <v>394</v>
      </c>
      <c r="C433" s="27">
        <v>1</v>
      </c>
      <c r="D433" s="27">
        <v>1</v>
      </c>
      <c r="E433" s="27">
        <v>1</v>
      </c>
      <c r="F433" s="24" t="s">
        <v>293</v>
      </c>
      <c r="G433">
        <v>0</v>
      </c>
      <c r="I433" s="27" t="e">
        <f>+VLOOKUP(H433,question!$A$2:$L$5081,6,FALSE)</f>
        <v>#N/A</v>
      </c>
      <c r="J433" s="27" t="e">
        <f>+VLOOKUP(H433,question!$A$2:$L$5081,8,FALSE)</f>
        <v>#N/A</v>
      </c>
      <c r="K433" s="27" t="e">
        <f>+VLOOKUP(H433,question!$A$2:$L$5081,9,FALSE)</f>
        <v>#N/A</v>
      </c>
      <c r="L433" s="27" t="e">
        <f>+VLOOKUP(H433,question!$A$2:$L$5081,10,FALSE)</f>
        <v>#N/A</v>
      </c>
      <c r="M433" s="31" t="str">
        <f t="shared" si="16"/>
        <v>insert into question_answer (created_at,created_by,company_id,is_active,name,is_correct,question_id) values (getdate(),1,1,1,'Bibliotecas',0,);</v>
      </c>
    </row>
    <row r="434" spans="1:13" x14ac:dyDescent="0.25">
      <c r="A434">
        <f t="shared" si="17"/>
        <v>81</v>
      </c>
      <c r="B434" s="27" t="s">
        <v>394</v>
      </c>
      <c r="C434" s="27">
        <v>1</v>
      </c>
      <c r="D434" s="27">
        <v>1</v>
      </c>
      <c r="E434" s="27">
        <v>1</v>
      </c>
      <c r="F434" s="24" t="s">
        <v>247</v>
      </c>
      <c r="G434">
        <v>1</v>
      </c>
      <c r="H434">
        <f>+H430+1</f>
        <v>22</v>
      </c>
      <c r="I434" s="27" t="str">
        <f>+VLOOKUP(H434,question!$A$2:$L$5081,6,FALSE)</f>
        <v>¿Cúal es el número ocho?</v>
      </c>
      <c r="J434" s="27" t="str">
        <f>+VLOOKUP(H434,question!$A$2:$L$5081,8,FALSE)</f>
        <v>Números 0 al 9</v>
      </c>
      <c r="K434" s="27" t="str">
        <f>+VLOOKUP(H434,question!$A$2:$L$5081,9,FALSE)</f>
        <v>Unidad 1: Números</v>
      </c>
      <c r="L434" s="27" t="str">
        <f>+VLOOKUP(H434,question!$A$2:$L$5081,10,FALSE)</f>
        <v>Matemática</v>
      </c>
      <c r="M434" s="31" t="str">
        <f t="shared" si="16"/>
        <v>insert into question_answer (created_at,created_by,company_id,is_active,name,is_correct,question_id) values (getdate(),1,1,1,'Versión 9 (feb 2011)',1,22);</v>
      </c>
    </row>
    <row r="435" spans="1:13" x14ac:dyDescent="0.25">
      <c r="A435">
        <f t="shared" si="17"/>
        <v>82</v>
      </c>
      <c r="B435" s="27" t="s">
        <v>394</v>
      </c>
      <c r="C435" s="27">
        <v>1</v>
      </c>
      <c r="D435" s="27">
        <v>1</v>
      </c>
      <c r="E435" s="27">
        <v>1</v>
      </c>
      <c r="F435" s="24" t="s">
        <v>249</v>
      </c>
      <c r="G435">
        <v>0</v>
      </c>
      <c r="I435" s="27" t="e">
        <f>+VLOOKUP(H435,question!$A$2:$L$5081,6,FALSE)</f>
        <v>#N/A</v>
      </c>
      <c r="J435" s="27" t="e">
        <f>+VLOOKUP(H435,question!$A$2:$L$5081,8,FALSE)</f>
        <v>#N/A</v>
      </c>
      <c r="K435" s="27" t="e">
        <f>+VLOOKUP(H435,question!$A$2:$L$5081,9,FALSE)</f>
        <v>#N/A</v>
      </c>
      <c r="L435" s="27" t="e">
        <f>+VLOOKUP(H435,question!$A$2:$L$5081,10,FALSE)</f>
        <v>#N/A</v>
      </c>
      <c r="M435" s="31" t="str">
        <f t="shared" si="16"/>
        <v>insert into question_answer (created_at,created_by,company_id,is_active,name,is_correct,question_id) values (getdate(),1,1,1,'Versión 8 ( feb 2010)',0,);</v>
      </c>
    </row>
    <row r="436" spans="1:13" x14ac:dyDescent="0.25">
      <c r="A436">
        <f t="shared" si="17"/>
        <v>83</v>
      </c>
      <c r="B436" s="27" t="s">
        <v>394</v>
      </c>
      <c r="C436" s="27">
        <v>1</v>
      </c>
      <c r="D436" s="27">
        <v>1</v>
      </c>
      <c r="E436" s="27">
        <v>1</v>
      </c>
      <c r="F436" s="24" t="s">
        <v>251</v>
      </c>
      <c r="G436">
        <v>0</v>
      </c>
      <c r="I436" s="27" t="e">
        <f>+VLOOKUP(H436,question!$A$2:$L$5081,6,FALSE)</f>
        <v>#N/A</v>
      </c>
      <c r="J436" s="27" t="e">
        <f>+VLOOKUP(H436,question!$A$2:$L$5081,8,FALSE)</f>
        <v>#N/A</v>
      </c>
      <c r="K436" s="27" t="e">
        <f>+VLOOKUP(H436,question!$A$2:$L$5081,9,FALSE)</f>
        <v>#N/A</v>
      </c>
      <c r="L436" s="27" t="e">
        <f>+VLOOKUP(H436,question!$A$2:$L$5081,10,FALSE)</f>
        <v>#N/A</v>
      </c>
      <c r="M436" s="31" t="str">
        <f t="shared" si="16"/>
        <v>insert into question_answer (created_at,created_by,company_id,is_active,name,is_correct,question_id) values (getdate(),1,1,1,'Versión 7 (ene 2006)',0,);</v>
      </c>
    </row>
    <row r="437" spans="1:13" x14ac:dyDescent="0.25">
      <c r="A437">
        <f t="shared" si="17"/>
        <v>84</v>
      </c>
      <c r="B437" s="27" t="s">
        <v>394</v>
      </c>
      <c r="C437" s="27">
        <v>1</v>
      </c>
      <c r="D437" s="27">
        <v>1</v>
      </c>
      <c r="E437" s="27">
        <v>1</v>
      </c>
      <c r="F437" s="24" t="s">
        <v>250</v>
      </c>
      <c r="G437">
        <v>0</v>
      </c>
      <c r="I437" s="27" t="e">
        <f>+VLOOKUP(H437,question!$A$2:$L$5081,6,FALSE)</f>
        <v>#N/A</v>
      </c>
      <c r="J437" s="27" t="e">
        <f>+VLOOKUP(H437,question!$A$2:$L$5081,8,FALSE)</f>
        <v>#N/A</v>
      </c>
      <c r="K437" s="27" t="e">
        <f>+VLOOKUP(H437,question!$A$2:$L$5081,9,FALSE)</f>
        <v>#N/A</v>
      </c>
      <c r="L437" s="27" t="e">
        <f>+VLOOKUP(H437,question!$A$2:$L$5081,10,FALSE)</f>
        <v>#N/A</v>
      </c>
      <c r="M437" s="31" t="str">
        <f t="shared" si="16"/>
        <v>insert into question_answer (created_at,created_by,company_id,is_active,name,is_correct,question_id) values (getdate(),1,1,1,'Versión 2 (ene 2001)',0,);</v>
      </c>
    </row>
    <row r="438" spans="1:13" x14ac:dyDescent="0.25">
      <c r="A438">
        <f t="shared" si="17"/>
        <v>85</v>
      </c>
      <c r="B438" s="27" t="s">
        <v>394</v>
      </c>
      <c r="C438" s="27">
        <v>1</v>
      </c>
      <c r="D438" s="27">
        <v>1</v>
      </c>
      <c r="E438" s="27">
        <v>1</v>
      </c>
      <c r="F438" s="24" t="s">
        <v>254</v>
      </c>
      <c r="G438">
        <v>0</v>
      </c>
      <c r="H438">
        <f>+H434+1</f>
        <v>23</v>
      </c>
      <c r="I438" s="27" t="str">
        <f>+VLOOKUP(H438,question!$A$2:$L$5081,6,FALSE)</f>
        <v>¿Cúal es el número cuatro?</v>
      </c>
      <c r="J438" s="27" t="str">
        <f>+VLOOKUP(H438,question!$A$2:$L$5081,8,FALSE)</f>
        <v>Números 0 al 9</v>
      </c>
      <c r="K438" s="27" t="str">
        <f>+VLOOKUP(H438,question!$A$2:$L$5081,9,FALSE)</f>
        <v>Unidad 1: Números</v>
      </c>
      <c r="L438" s="27" t="str">
        <f>+VLOOKUP(H438,question!$A$2:$L$5081,10,FALSE)</f>
        <v>Matemática</v>
      </c>
      <c r="M438" s="31" t="str">
        <f t="shared" si="16"/>
        <v>insert into question_answer (created_at,created_by,company_id,is_active,name,is_correct,question_id) values (getdate(),1,1,1,'Versión 1 (2000)',0,23);</v>
      </c>
    </row>
    <row r="439" spans="1:13" x14ac:dyDescent="0.25">
      <c r="A439">
        <f t="shared" si="17"/>
        <v>86</v>
      </c>
      <c r="B439" s="27" t="s">
        <v>394</v>
      </c>
      <c r="C439" s="27">
        <v>1</v>
      </c>
      <c r="D439" s="27">
        <v>1</v>
      </c>
      <c r="E439" s="27">
        <v>1</v>
      </c>
      <c r="F439" s="24" t="s">
        <v>255</v>
      </c>
      <c r="G439">
        <v>0</v>
      </c>
      <c r="I439" s="27" t="e">
        <f>+VLOOKUP(H439,question!$A$2:$L$5081,6,FALSE)</f>
        <v>#N/A</v>
      </c>
      <c r="J439" s="27" t="e">
        <f>+VLOOKUP(H439,question!$A$2:$L$5081,8,FALSE)</f>
        <v>#N/A</v>
      </c>
      <c r="K439" s="27" t="e">
        <f>+VLOOKUP(H439,question!$A$2:$L$5081,9,FALSE)</f>
        <v>#N/A</v>
      </c>
      <c r="L439" s="27" t="e">
        <f>+VLOOKUP(H439,question!$A$2:$L$5081,10,FALSE)</f>
        <v>#N/A</v>
      </c>
      <c r="M439" s="31" t="str">
        <f t="shared" si="16"/>
        <v>insert into question_answer (created_at,created_by,company_id,is_active,name,is_correct,question_id) values (getdate(),1,1,1,'Versión 2 (2010)',0,);</v>
      </c>
    </row>
    <row r="440" spans="1:13" x14ac:dyDescent="0.25">
      <c r="A440">
        <f t="shared" si="17"/>
        <v>87</v>
      </c>
      <c r="B440" s="27" t="s">
        <v>394</v>
      </c>
      <c r="C440" s="27">
        <v>1</v>
      </c>
      <c r="D440" s="27">
        <v>1</v>
      </c>
      <c r="E440" s="27">
        <v>1</v>
      </c>
      <c r="F440" s="24" t="s">
        <v>256</v>
      </c>
      <c r="G440">
        <v>0</v>
      </c>
      <c r="I440" s="27" t="e">
        <f>+VLOOKUP(H440,question!$A$2:$L$5081,6,FALSE)</f>
        <v>#N/A</v>
      </c>
      <c r="J440" s="27" t="e">
        <f>+VLOOKUP(H440,question!$A$2:$L$5081,8,FALSE)</f>
        <v>#N/A</v>
      </c>
      <c r="K440" s="27" t="e">
        <f>+VLOOKUP(H440,question!$A$2:$L$5081,9,FALSE)</f>
        <v>#N/A</v>
      </c>
      <c r="L440" s="27" t="e">
        <f>+VLOOKUP(H440,question!$A$2:$L$5081,10,FALSE)</f>
        <v>#N/A</v>
      </c>
      <c r="M440" s="31" t="str">
        <f t="shared" si="16"/>
        <v>insert into question_answer (created_at,created_by,company_id,is_active,name,is_correct,question_id) values (getdate(),1,1,1,'Versión 3 (2010)',0,);</v>
      </c>
    </row>
    <row r="441" spans="1:13" x14ac:dyDescent="0.25">
      <c r="A441">
        <f t="shared" si="17"/>
        <v>88</v>
      </c>
      <c r="B441" s="27" t="s">
        <v>394</v>
      </c>
      <c r="C441" s="27">
        <v>1</v>
      </c>
      <c r="D441" s="27">
        <v>1</v>
      </c>
      <c r="E441" s="27">
        <v>1</v>
      </c>
      <c r="F441" s="24" t="s">
        <v>257</v>
      </c>
      <c r="G441">
        <v>1</v>
      </c>
      <c r="I441" s="27" t="e">
        <f>+VLOOKUP(H441,question!$A$2:$L$5081,6,FALSE)</f>
        <v>#N/A</v>
      </c>
      <c r="J441" s="27" t="e">
        <f>+VLOOKUP(H441,question!$A$2:$L$5081,8,FALSE)</f>
        <v>#N/A</v>
      </c>
      <c r="K441" s="27" t="e">
        <f>+VLOOKUP(H441,question!$A$2:$L$5081,9,FALSE)</f>
        <v>#N/A</v>
      </c>
      <c r="L441" s="27" t="e">
        <f>+VLOOKUP(H441,question!$A$2:$L$5081,10,FALSE)</f>
        <v>#N/A</v>
      </c>
      <c r="M441" s="31" t="str">
        <f t="shared" si="16"/>
        <v>insert into question_answer (created_at,created_by,company_id,is_active,name,is_correct,question_id) values (getdate(),1,1,1,'Versión 4 (2011)',1,);</v>
      </c>
    </row>
    <row r="442" spans="1:13" x14ac:dyDescent="0.25">
      <c r="A442">
        <f t="shared" si="17"/>
        <v>89</v>
      </c>
      <c r="B442" s="27" t="s">
        <v>394</v>
      </c>
      <c r="C442" s="27">
        <v>1</v>
      </c>
      <c r="D442" s="27">
        <v>1</v>
      </c>
      <c r="E442" s="27">
        <v>1</v>
      </c>
      <c r="F442" s="24" t="s">
        <v>258</v>
      </c>
      <c r="G442">
        <v>0</v>
      </c>
      <c r="H442">
        <f>+H438+1</f>
        <v>24</v>
      </c>
      <c r="I442" s="27" t="str">
        <f>+VLOOKUP(H442,question!$A$2:$L$5081,6,FALSE)</f>
        <v>¿Cúal es el número uno?</v>
      </c>
      <c r="J442" s="27" t="str">
        <f>+VLOOKUP(H442,question!$A$2:$L$5081,8,FALSE)</f>
        <v>Números 0 al 9</v>
      </c>
      <c r="K442" s="27" t="str">
        <f>+VLOOKUP(H442,question!$A$2:$L$5081,9,FALSE)</f>
        <v>Unidad 1: Números</v>
      </c>
      <c r="L442" s="27" t="str">
        <f>+VLOOKUP(H442,question!$A$2:$L$5081,10,FALSE)</f>
        <v>Matemática</v>
      </c>
      <c r="M442" s="31" t="str">
        <f t="shared" si="16"/>
        <v>insert into question_answer (created_at,created_by,company_id,is_active,name,is_correct,question_id) values (getdate(),1,1,1,'Opera',0,24);</v>
      </c>
    </row>
    <row r="443" spans="1:13" x14ac:dyDescent="0.25">
      <c r="A443">
        <f t="shared" si="17"/>
        <v>90</v>
      </c>
      <c r="B443" s="27" t="s">
        <v>394</v>
      </c>
      <c r="C443" s="27">
        <v>1</v>
      </c>
      <c r="D443" s="27">
        <v>1</v>
      </c>
      <c r="E443" s="27">
        <v>1</v>
      </c>
      <c r="F443" s="24" t="s">
        <v>259</v>
      </c>
      <c r="G443">
        <v>1</v>
      </c>
      <c r="I443" s="27" t="e">
        <f>+VLOOKUP(H443,question!$A$2:$L$5081,6,FALSE)</f>
        <v>#N/A</v>
      </c>
      <c r="J443" s="27" t="e">
        <f>+VLOOKUP(H443,question!$A$2:$L$5081,8,FALSE)</f>
        <v>#N/A</v>
      </c>
      <c r="K443" s="27" t="e">
        <f>+VLOOKUP(H443,question!$A$2:$L$5081,9,FALSE)</f>
        <v>#N/A</v>
      </c>
      <c r="L443" s="27" t="e">
        <f>+VLOOKUP(H443,question!$A$2:$L$5081,10,FALSE)</f>
        <v>#N/A</v>
      </c>
      <c r="M443" s="31" t="str">
        <f t="shared" si="16"/>
        <v>insert into question_answer (created_at,created_by,company_id,is_active,name,is_correct,question_id) values (getdate(),1,1,1,'Internet Explorer',1,);</v>
      </c>
    </row>
    <row r="444" spans="1:13" x14ac:dyDescent="0.25">
      <c r="A444">
        <f t="shared" si="17"/>
        <v>91</v>
      </c>
      <c r="B444" s="27" t="s">
        <v>394</v>
      </c>
      <c r="C444" s="27">
        <v>1</v>
      </c>
      <c r="D444" s="27">
        <v>1</v>
      </c>
      <c r="E444" s="27">
        <v>1</v>
      </c>
      <c r="F444" s="24" t="s">
        <v>260</v>
      </c>
      <c r="G444">
        <v>0</v>
      </c>
      <c r="I444" s="27" t="e">
        <f>+VLOOKUP(H444,question!$A$2:$L$5081,6,FALSE)</f>
        <v>#N/A</v>
      </c>
      <c r="J444" s="27" t="e">
        <f>+VLOOKUP(H444,question!$A$2:$L$5081,8,FALSE)</f>
        <v>#N/A</v>
      </c>
      <c r="K444" s="27" t="e">
        <f>+VLOOKUP(H444,question!$A$2:$L$5081,9,FALSE)</f>
        <v>#N/A</v>
      </c>
      <c r="L444" s="27" t="e">
        <f>+VLOOKUP(H444,question!$A$2:$L$5081,10,FALSE)</f>
        <v>#N/A</v>
      </c>
      <c r="M444" s="31" t="str">
        <f t="shared" si="16"/>
        <v>insert into question_answer (created_at,created_by,company_id,is_active,name,is_correct,question_id) values (getdate(),1,1,1,'Microsoft Edge',0,);</v>
      </c>
    </row>
    <row r="445" spans="1:13" x14ac:dyDescent="0.25">
      <c r="A445">
        <f t="shared" si="17"/>
        <v>92</v>
      </c>
      <c r="B445" s="27" t="s">
        <v>394</v>
      </c>
      <c r="C445" s="27">
        <v>1</v>
      </c>
      <c r="D445" s="27">
        <v>1</v>
      </c>
      <c r="E445" s="27">
        <v>1</v>
      </c>
      <c r="F445" s="24" t="s">
        <v>261</v>
      </c>
      <c r="G445">
        <v>0</v>
      </c>
      <c r="I445" s="27" t="e">
        <f>+VLOOKUP(H445,question!$A$2:$L$5081,6,FALSE)</f>
        <v>#N/A</v>
      </c>
      <c r="J445" s="27" t="e">
        <f>+VLOOKUP(H445,question!$A$2:$L$5081,8,FALSE)</f>
        <v>#N/A</v>
      </c>
      <c r="K445" s="27" t="e">
        <f>+VLOOKUP(H445,question!$A$2:$L$5081,9,FALSE)</f>
        <v>#N/A</v>
      </c>
      <c r="L445" s="27" t="e">
        <f>+VLOOKUP(H445,question!$A$2:$L$5081,10,FALSE)</f>
        <v>#N/A</v>
      </c>
      <c r="M445" s="31" t="str">
        <f t="shared" si="16"/>
        <v>insert into question_answer (created_at,created_by,company_id,is_active,name,is_correct,question_id) values (getdate(),1,1,1,'Safari',0,);</v>
      </c>
    </row>
    <row r="446" spans="1:13" x14ac:dyDescent="0.25">
      <c r="A446">
        <f t="shared" si="17"/>
        <v>93</v>
      </c>
      <c r="B446" s="27" t="s">
        <v>394</v>
      </c>
      <c r="C446" s="27">
        <v>1</v>
      </c>
      <c r="D446" s="27">
        <v>1</v>
      </c>
      <c r="E446" s="27">
        <v>1</v>
      </c>
      <c r="F446" s="24" t="s">
        <v>263</v>
      </c>
      <c r="G446">
        <v>0</v>
      </c>
      <c r="H446">
        <f>+H442+1</f>
        <v>25</v>
      </c>
      <c r="I446" s="27" t="str">
        <f>+VLOOKUP(H446,question!$A$2:$L$5081,6,FALSE)</f>
        <v>¿Cúal es el número seis?</v>
      </c>
      <c r="J446" s="27" t="str">
        <f>+VLOOKUP(H446,question!$A$2:$L$5081,8,FALSE)</f>
        <v>Números 0 al 9</v>
      </c>
      <c r="K446" s="27" t="str">
        <f>+VLOOKUP(H446,question!$A$2:$L$5081,9,FALSE)</f>
        <v>Unidad 1: Números</v>
      </c>
      <c r="L446" s="27" t="str">
        <f>+VLOOKUP(H446,question!$A$2:$L$5081,10,FALSE)</f>
        <v>Matemática</v>
      </c>
      <c r="M446" s="31" t="str">
        <f t="shared" si="16"/>
        <v>insert into question_answer (created_at,created_by,company_id,is_active,name,is_correct,question_id) values (getdate(),1,1,1,'Versión 20',0,25);</v>
      </c>
    </row>
    <row r="447" spans="1:13" x14ac:dyDescent="0.25">
      <c r="A447">
        <f t="shared" si="17"/>
        <v>94</v>
      </c>
      <c r="B447" s="27" t="s">
        <v>394</v>
      </c>
      <c r="C447" s="27">
        <v>1</v>
      </c>
      <c r="D447" s="27">
        <v>1</v>
      </c>
      <c r="E447" s="27">
        <v>1</v>
      </c>
      <c r="F447" s="24" t="s">
        <v>264</v>
      </c>
      <c r="G447">
        <v>0</v>
      </c>
      <c r="I447" s="27" t="e">
        <f>+VLOOKUP(H447,question!$A$2:$L$5081,6,FALSE)</f>
        <v>#N/A</v>
      </c>
      <c r="J447" s="27" t="e">
        <f>+VLOOKUP(H447,question!$A$2:$L$5081,8,FALSE)</f>
        <v>#N/A</v>
      </c>
      <c r="K447" s="27" t="e">
        <f>+VLOOKUP(H447,question!$A$2:$L$5081,9,FALSE)</f>
        <v>#N/A</v>
      </c>
      <c r="L447" s="27" t="e">
        <f>+VLOOKUP(H447,question!$A$2:$L$5081,10,FALSE)</f>
        <v>#N/A</v>
      </c>
      <c r="M447" s="31" t="str">
        <f t="shared" si="16"/>
        <v>insert into question_answer (created_at,created_by,company_id,is_active,name,is_correct,question_id) values (getdate(),1,1,1,'Versión 25',0,);</v>
      </c>
    </row>
    <row r="448" spans="1:13" x14ac:dyDescent="0.25">
      <c r="A448">
        <f t="shared" si="17"/>
        <v>95</v>
      </c>
      <c r="B448" s="27" t="s">
        <v>394</v>
      </c>
      <c r="C448" s="27">
        <v>1</v>
      </c>
      <c r="D448" s="27">
        <v>1</v>
      </c>
      <c r="E448" s="27">
        <v>1</v>
      </c>
      <c r="F448" s="24" t="s">
        <v>269</v>
      </c>
      <c r="G448">
        <v>0</v>
      </c>
      <c r="I448" s="27" t="e">
        <f>+VLOOKUP(H448,question!$A$2:$L$5081,6,FALSE)</f>
        <v>#N/A</v>
      </c>
      <c r="J448" s="27" t="e">
        <f>+VLOOKUP(H448,question!$A$2:$L$5081,8,FALSE)</f>
        <v>#N/A</v>
      </c>
      <c r="K448" s="27" t="e">
        <f>+VLOOKUP(H448,question!$A$2:$L$5081,9,FALSE)</f>
        <v>#N/A</v>
      </c>
      <c r="L448" s="27" t="e">
        <f>+VLOOKUP(H448,question!$A$2:$L$5081,10,FALSE)</f>
        <v>#N/A</v>
      </c>
      <c r="M448" s="31" t="str">
        <f t="shared" si="16"/>
        <v>insert into question_answer (created_at,created_by,company_id,is_active,name,is_correct,question_id) values (getdate(),1,1,1,'Versión  27',0,);</v>
      </c>
    </row>
    <row r="449" spans="1:13" x14ac:dyDescent="0.25">
      <c r="A449">
        <f t="shared" si="17"/>
        <v>96</v>
      </c>
      <c r="B449" s="27" t="s">
        <v>394</v>
      </c>
      <c r="C449" s="27">
        <v>1</v>
      </c>
      <c r="D449" s="27">
        <v>1</v>
      </c>
      <c r="E449" s="27">
        <v>1</v>
      </c>
      <c r="F449" s="24" t="s">
        <v>270</v>
      </c>
      <c r="G449">
        <v>1</v>
      </c>
      <c r="I449" s="27" t="e">
        <f>+VLOOKUP(H449,question!$A$2:$L$5081,6,FALSE)</f>
        <v>#N/A</v>
      </c>
      <c r="J449" s="27" t="e">
        <f>+VLOOKUP(H449,question!$A$2:$L$5081,8,FALSE)</f>
        <v>#N/A</v>
      </c>
      <c r="K449" s="27" t="e">
        <f>+VLOOKUP(H449,question!$A$2:$L$5081,9,FALSE)</f>
        <v>#N/A</v>
      </c>
      <c r="L449" s="27" t="e">
        <f>+VLOOKUP(H449,question!$A$2:$L$5081,10,FALSE)</f>
        <v>#N/A</v>
      </c>
      <c r="M449" s="31" t="str">
        <f t="shared" si="16"/>
        <v>insert into question_answer (created_at,created_by,company_id,is_active,name,is_correct,question_id) values (getdate(),1,1,1,'Versión 30',1,);</v>
      </c>
    </row>
    <row r="450" spans="1:13" x14ac:dyDescent="0.25">
      <c r="A450">
        <f t="shared" si="17"/>
        <v>97</v>
      </c>
      <c r="B450" s="27" t="s">
        <v>394</v>
      </c>
      <c r="C450" s="27">
        <v>1</v>
      </c>
      <c r="D450" s="27">
        <v>1</v>
      </c>
      <c r="E450" s="27">
        <v>1</v>
      </c>
      <c r="F450" s="24" t="s">
        <v>253</v>
      </c>
      <c r="G450">
        <v>0</v>
      </c>
      <c r="H450">
        <f>+H446+1</f>
        <v>26</v>
      </c>
      <c r="I450" s="27" t="str">
        <f>+VLOOKUP(H450,question!$A$2:$L$5081,6,FALSE)</f>
        <v>¿Cúal es el número diez?</v>
      </c>
      <c r="J450" s="27" t="str">
        <f>+VLOOKUP(H450,question!$A$2:$L$5081,8,FALSE)</f>
        <v>Números 10 al 19</v>
      </c>
      <c r="K450" s="27" t="str">
        <f>+VLOOKUP(H450,question!$A$2:$L$5081,9,FALSE)</f>
        <v>Unidad 1: Números</v>
      </c>
      <c r="L450" s="27" t="str">
        <f>+VLOOKUP(H450,question!$A$2:$L$5081,10,FALSE)</f>
        <v>Matemática</v>
      </c>
      <c r="M450" s="31" t="str">
        <f t="shared" si="16"/>
        <v>insert into question_answer (created_at,created_by,company_id,is_active,name,is_correct,question_id) values (getdate(),1,1,1,'Versión 1',0,26);</v>
      </c>
    </row>
    <row r="451" spans="1:13" x14ac:dyDescent="0.25">
      <c r="A451">
        <f t="shared" si="17"/>
        <v>98</v>
      </c>
      <c r="B451" s="27" t="s">
        <v>394</v>
      </c>
      <c r="C451" s="27">
        <v>1</v>
      </c>
      <c r="D451" s="27">
        <v>1</v>
      </c>
      <c r="E451" s="27">
        <v>1</v>
      </c>
      <c r="F451" s="24" t="s">
        <v>248</v>
      </c>
      <c r="G451">
        <v>0</v>
      </c>
      <c r="I451" s="27" t="e">
        <f>+VLOOKUP(H451,question!$A$2:$L$5081,6,FALSE)</f>
        <v>#N/A</v>
      </c>
      <c r="J451" s="27" t="e">
        <f>+VLOOKUP(H451,question!$A$2:$L$5081,8,FALSE)</f>
        <v>#N/A</v>
      </c>
      <c r="K451" s="27" t="e">
        <f>+VLOOKUP(H451,question!$A$2:$L$5081,9,FALSE)</f>
        <v>#N/A</v>
      </c>
      <c r="L451" s="27" t="e">
        <f>+VLOOKUP(H451,question!$A$2:$L$5081,10,FALSE)</f>
        <v>#N/A</v>
      </c>
      <c r="M451" s="31" t="str">
        <f t="shared" si="16"/>
        <v>insert into question_answer (created_at,created_by,company_id,is_active,name,is_correct,question_id) values (getdate(),1,1,1,'Versión 2',0,);</v>
      </c>
    </row>
    <row r="452" spans="1:13" x14ac:dyDescent="0.25">
      <c r="A452">
        <f t="shared" si="17"/>
        <v>99</v>
      </c>
      <c r="B452" s="27" t="s">
        <v>394</v>
      </c>
      <c r="C452" s="27">
        <v>1</v>
      </c>
      <c r="D452" s="27">
        <v>1</v>
      </c>
      <c r="E452" s="27">
        <v>1</v>
      </c>
      <c r="F452" s="24" t="s">
        <v>252</v>
      </c>
      <c r="G452">
        <v>1</v>
      </c>
      <c r="I452" s="27" t="e">
        <f>+VLOOKUP(H452,question!$A$2:$L$5081,6,FALSE)</f>
        <v>#N/A</v>
      </c>
      <c r="J452" s="27" t="e">
        <f>+VLOOKUP(H452,question!$A$2:$L$5081,8,FALSE)</f>
        <v>#N/A</v>
      </c>
      <c r="K452" s="27" t="e">
        <f>+VLOOKUP(H452,question!$A$2:$L$5081,9,FALSE)</f>
        <v>#N/A</v>
      </c>
      <c r="L452" s="27" t="e">
        <f>+VLOOKUP(H452,question!$A$2:$L$5081,10,FALSE)</f>
        <v>#N/A</v>
      </c>
      <c r="M452" s="31" t="str">
        <f t="shared" si="16"/>
        <v>insert into question_answer (created_at,created_by,company_id,is_active,name,is_correct,question_id) values (getdate(),1,1,1,'Versión 4',1,);</v>
      </c>
    </row>
    <row r="453" spans="1:13" x14ac:dyDescent="0.25">
      <c r="A453">
        <f t="shared" si="17"/>
        <v>100</v>
      </c>
      <c r="B453" s="27" t="s">
        <v>394</v>
      </c>
      <c r="C453" s="27">
        <v>1</v>
      </c>
      <c r="D453" s="27">
        <v>1</v>
      </c>
      <c r="E453" s="27">
        <v>1</v>
      </c>
      <c r="F453" s="24" t="s">
        <v>271</v>
      </c>
      <c r="G453">
        <v>0</v>
      </c>
      <c r="I453" s="27" t="e">
        <f>+VLOOKUP(H453,question!$A$2:$L$5081,6,FALSE)</f>
        <v>#N/A</v>
      </c>
      <c r="J453" s="27" t="e">
        <f>+VLOOKUP(H453,question!$A$2:$L$5081,8,FALSE)</f>
        <v>#N/A</v>
      </c>
      <c r="K453" s="27" t="e">
        <f>+VLOOKUP(H453,question!$A$2:$L$5081,9,FALSE)</f>
        <v>#N/A</v>
      </c>
      <c r="L453" s="27" t="e">
        <f>+VLOOKUP(H453,question!$A$2:$L$5081,10,FALSE)</f>
        <v>#N/A</v>
      </c>
      <c r="M453" s="31" t="str">
        <f t="shared" si="16"/>
        <v>insert into question_answer (created_at,created_by,company_id,is_active,name,is_correct,question_id) values (getdate(),1,1,1,'Versión 5',0,);</v>
      </c>
    </row>
    <row r="454" spans="1:13" x14ac:dyDescent="0.25">
      <c r="A454">
        <f t="shared" si="17"/>
        <v>101</v>
      </c>
      <c r="B454" s="27" t="s">
        <v>394</v>
      </c>
      <c r="C454" s="27">
        <v>1</v>
      </c>
      <c r="D454" s="27">
        <v>1</v>
      </c>
      <c r="E454" s="27">
        <v>1</v>
      </c>
      <c r="F454" s="24" t="s">
        <v>273</v>
      </c>
      <c r="G454">
        <v>0</v>
      </c>
      <c r="H454">
        <f>+H450+1</f>
        <v>27</v>
      </c>
      <c r="I454" s="27" t="str">
        <f>+VLOOKUP(H454,question!$A$2:$L$5081,6,FALSE)</f>
        <v>¿Cúal es el número trece?</v>
      </c>
      <c r="J454" s="27" t="str">
        <f>+VLOOKUP(H454,question!$A$2:$L$5081,8,FALSE)</f>
        <v>Números 10 al 19</v>
      </c>
      <c r="K454" s="27" t="str">
        <f>+VLOOKUP(H454,question!$A$2:$L$5081,9,FALSE)</f>
        <v>Unidad 1: Números</v>
      </c>
      <c r="L454" s="27" t="str">
        <f>+VLOOKUP(H454,question!$A$2:$L$5081,10,FALSE)</f>
        <v>Matemática</v>
      </c>
      <c r="M454" s="31" t="str">
        <f t="shared" si="16"/>
        <v>insert into question_answer (created_at,created_by,company_id,is_active,name,is_correct,question_id) values (getdate(),1,1,1,'Bootstrap.js',0,27);</v>
      </c>
    </row>
    <row r="455" spans="1:13" x14ac:dyDescent="0.25">
      <c r="A455">
        <f t="shared" si="17"/>
        <v>102</v>
      </c>
      <c r="B455" s="27" t="s">
        <v>394</v>
      </c>
      <c r="C455" s="27">
        <v>1</v>
      </c>
      <c r="D455" s="27">
        <v>1</v>
      </c>
      <c r="E455" s="27">
        <v>1</v>
      </c>
      <c r="F455" s="24" t="s">
        <v>274</v>
      </c>
      <c r="G455">
        <v>1</v>
      </c>
      <c r="I455" s="27" t="e">
        <f>+VLOOKUP(H455,question!$A$2:$L$5081,6,FALSE)</f>
        <v>#N/A</v>
      </c>
      <c r="J455" s="27" t="e">
        <f>+VLOOKUP(H455,question!$A$2:$L$5081,8,FALSE)</f>
        <v>#N/A</v>
      </c>
      <c r="K455" s="27" t="e">
        <f>+VLOOKUP(H455,question!$A$2:$L$5081,9,FALSE)</f>
        <v>#N/A</v>
      </c>
      <c r="L455" s="27" t="e">
        <f>+VLOOKUP(H455,question!$A$2:$L$5081,10,FALSE)</f>
        <v>#N/A</v>
      </c>
      <c r="M455" s="31" t="str">
        <f t="shared" si="16"/>
        <v>insert into question_answer (created_at,created_by,company_id,is_active,name,is_correct,question_id) values (getdate(),1,1,1,'Three.js',1,);</v>
      </c>
    </row>
    <row r="456" spans="1:13" x14ac:dyDescent="0.25">
      <c r="A456">
        <f t="shared" si="17"/>
        <v>103</v>
      </c>
      <c r="B456" s="27" t="s">
        <v>394</v>
      </c>
      <c r="C456" s="27">
        <v>1</v>
      </c>
      <c r="D456" s="27">
        <v>1</v>
      </c>
      <c r="E456" s="27">
        <v>1</v>
      </c>
      <c r="F456" s="24" t="s">
        <v>275</v>
      </c>
      <c r="G456">
        <v>0</v>
      </c>
      <c r="I456" s="27" t="e">
        <f>+VLOOKUP(H456,question!$A$2:$L$5081,6,FALSE)</f>
        <v>#N/A</v>
      </c>
      <c r="J456" s="27" t="e">
        <f>+VLOOKUP(H456,question!$A$2:$L$5081,8,FALSE)</f>
        <v>#N/A</v>
      </c>
      <c r="K456" s="27" t="e">
        <f>+VLOOKUP(H456,question!$A$2:$L$5081,9,FALSE)</f>
        <v>#N/A</v>
      </c>
      <c r="L456" s="27" t="e">
        <f>+VLOOKUP(H456,question!$A$2:$L$5081,10,FALSE)</f>
        <v>#N/A</v>
      </c>
      <c r="M456" s="31" t="str">
        <f t="shared" si="16"/>
        <v>insert into question_answer (created_at,created_by,company_id,is_active,name,is_correct,question_id) values (getdate(),1,1,1,'Face-api.js',0,);</v>
      </c>
    </row>
    <row r="457" spans="1:13" x14ac:dyDescent="0.25">
      <c r="A457">
        <f t="shared" si="17"/>
        <v>104</v>
      </c>
      <c r="B457" s="27" t="s">
        <v>394</v>
      </c>
      <c r="C457" s="27">
        <v>1</v>
      </c>
      <c r="D457" s="27">
        <v>1</v>
      </c>
      <c r="E457" s="27">
        <v>1</v>
      </c>
      <c r="F457" s="24" t="s">
        <v>276</v>
      </c>
      <c r="G457">
        <v>0</v>
      </c>
      <c r="I457" s="27" t="e">
        <f>+VLOOKUP(H457,question!$A$2:$L$5081,6,FALSE)</f>
        <v>#N/A</v>
      </c>
      <c r="J457" s="27" t="e">
        <f>+VLOOKUP(H457,question!$A$2:$L$5081,8,FALSE)</f>
        <v>#N/A</v>
      </c>
      <c r="K457" s="27" t="e">
        <f>+VLOOKUP(H457,question!$A$2:$L$5081,9,FALSE)</f>
        <v>#N/A</v>
      </c>
      <c r="L457" s="27" t="e">
        <f>+VLOOKUP(H457,question!$A$2:$L$5081,10,FALSE)</f>
        <v>#N/A</v>
      </c>
      <c r="M457" s="31" t="str">
        <f t="shared" si="16"/>
        <v>insert into question_answer (created_at,created_by,company_id,is_active,name,is_correct,question_id) values (getdate(),1,1,1,'jquery.js',0,);</v>
      </c>
    </row>
    <row r="458" spans="1:13" x14ac:dyDescent="0.25">
      <c r="A458">
        <f t="shared" si="17"/>
        <v>105</v>
      </c>
      <c r="B458" s="27" t="s">
        <v>394</v>
      </c>
      <c r="C458" s="27">
        <v>1</v>
      </c>
      <c r="D458" s="27">
        <v>1</v>
      </c>
      <c r="E458" s="27">
        <v>1</v>
      </c>
      <c r="F458" s="24" t="s">
        <v>200</v>
      </c>
      <c r="G458">
        <v>0</v>
      </c>
      <c r="H458">
        <f>+H454+1</f>
        <v>28</v>
      </c>
      <c r="I458" s="27" t="str">
        <f>+VLOOKUP(H458,question!$A$2:$L$5081,6,FALSE)</f>
        <v>¿Cúal es el número diecisiete?</v>
      </c>
      <c r="J458" s="27" t="str">
        <f>+VLOOKUP(H458,question!$A$2:$L$5081,8,FALSE)</f>
        <v>Números 10 al 19</v>
      </c>
      <c r="K458" s="27" t="str">
        <f>+VLOOKUP(H458,question!$A$2:$L$5081,9,FALSE)</f>
        <v>Unidad 1: Números</v>
      </c>
      <c r="L458" s="27" t="str">
        <f>+VLOOKUP(H458,question!$A$2:$L$5081,10,FALSE)</f>
        <v>Matemática</v>
      </c>
      <c r="M458" s="31" t="str">
        <f t="shared" si="16"/>
        <v>insert into question_answer (created_at,created_by,company_id,is_active,name,is_correct,question_id) values (getdate(),1,1,1,'Three js',0,28);</v>
      </c>
    </row>
    <row r="459" spans="1:13" x14ac:dyDescent="0.25">
      <c r="A459">
        <f t="shared" si="17"/>
        <v>106</v>
      </c>
      <c r="B459" s="27" t="s">
        <v>394</v>
      </c>
      <c r="C459" s="27">
        <v>1</v>
      </c>
      <c r="D459" s="27">
        <v>1</v>
      </c>
      <c r="E459" s="27">
        <v>1</v>
      </c>
      <c r="F459" s="24" t="s">
        <v>286</v>
      </c>
      <c r="G459">
        <v>1</v>
      </c>
      <c r="I459" s="27" t="e">
        <f>+VLOOKUP(H459,question!$A$2:$L$5081,6,FALSE)</f>
        <v>#N/A</v>
      </c>
      <c r="J459" s="27" t="e">
        <f>+VLOOKUP(H459,question!$A$2:$L$5081,8,FALSE)</f>
        <v>#N/A</v>
      </c>
      <c r="K459" s="27" t="e">
        <f>+VLOOKUP(H459,question!$A$2:$L$5081,9,FALSE)</f>
        <v>#N/A</v>
      </c>
      <c r="L459" s="27" t="e">
        <f>+VLOOKUP(H459,question!$A$2:$L$5081,10,FALSE)</f>
        <v>#N/A</v>
      </c>
      <c r="M459" s="31" t="str">
        <f t="shared" si="16"/>
        <v>insert into question_answer (created_at,created_by,company_id,is_active,name,is_correct,question_id) values (getdate(),1,1,1,'BabilonJS',1,);</v>
      </c>
    </row>
    <row r="460" spans="1:13" x14ac:dyDescent="0.25">
      <c r="A460">
        <f t="shared" si="17"/>
        <v>107</v>
      </c>
      <c r="B460" s="27" t="s">
        <v>394</v>
      </c>
      <c r="C460" s="27">
        <v>1</v>
      </c>
      <c r="D460" s="27">
        <v>1</v>
      </c>
      <c r="E460" s="27">
        <v>1</v>
      </c>
      <c r="F460" s="24" t="s">
        <v>287</v>
      </c>
      <c r="G460">
        <v>0</v>
      </c>
      <c r="I460" s="27" t="e">
        <f>+VLOOKUP(H460,question!$A$2:$L$5081,6,FALSE)</f>
        <v>#N/A</v>
      </c>
      <c r="J460" s="27" t="e">
        <f>+VLOOKUP(H460,question!$A$2:$L$5081,8,FALSE)</f>
        <v>#N/A</v>
      </c>
      <c r="K460" s="27" t="e">
        <f>+VLOOKUP(H460,question!$A$2:$L$5081,9,FALSE)</f>
        <v>#N/A</v>
      </c>
      <c r="L460" s="27" t="e">
        <f>+VLOOKUP(H460,question!$A$2:$L$5081,10,FALSE)</f>
        <v>#N/A</v>
      </c>
      <c r="M460" s="31" t="str">
        <f t="shared" si="16"/>
        <v>insert into question_answer (created_at,created_by,company_id,is_active,name,is_correct,question_id) values (getdate(),1,1,1,'CuvicVR',0,);</v>
      </c>
    </row>
    <row r="461" spans="1:13" x14ac:dyDescent="0.25">
      <c r="A461">
        <f t="shared" si="17"/>
        <v>108</v>
      </c>
      <c r="B461" s="27" t="s">
        <v>394</v>
      </c>
      <c r="C461" s="27">
        <v>1</v>
      </c>
      <c r="D461" s="27">
        <v>1</v>
      </c>
      <c r="E461" s="27">
        <v>1</v>
      </c>
      <c r="F461" s="24" t="s">
        <v>288</v>
      </c>
      <c r="G461">
        <v>0</v>
      </c>
      <c r="I461" s="27" t="e">
        <f>+VLOOKUP(H461,question!$A$2:$L$5081,6,FALSE)</f>
        <v>#N/A</v>
      </c>
      <c r="J461" s="27" t="e">
        <f>+VLOOKUP(H461,question!$A$2:$L$5081,8,FALSE)</f>
        <v>#N/A</v>
      </c>
      <c r="K461" s="27" t="e">
        <f>+VLOOKUP(H461,question!$A$2:$L$5081,9,FALSE)</f>
        <v>#N/A</v>
      </c>
      <c r="L461" s="27" t="e">
        <f>+VLOOKUP(H461,question!$A$2:$L$5081,10,FALSE)</f>
        <v>#N/A</v>
      </c>
      <c r="M461" s="31" t="str">
        <f t="shared" si="16"/>
        <v>insert into question_answer (created_at,created_by,company_id,is_active,name,is_correct,question_id) values (getdate(),1,1,1,'JS3D',0,);</v>
      </c>
    </row>
    <row r="462" spans="1:13" x14ac:dyDescent="0.25">
      <c r="A462">
        <f t="shared" si="17"/>
        <v>109</v>
      </c>
      <c r="B462" s="27" t="s">
        <v>394</v>
      </c>
      <c r="C462" s="27">
        <v>1</v>
      </c>
      <c r="D462" s="27">
        <v>1</v>
      </c>
      <c r="E462" s="27">
        <v>1</v>
      </c>
      <c r="F462" s="24" t="s">
        <v>278</v>
      </c>
      <c r="G462">
        <v>1</v>
      </c>
      <c r="H462">
        <f>+H458+1</f>
        <v>29</v>
      </c>
      <c r="I462" s="27" t="str">
        <f>+VLOOKUP(H462,question!$A$2:$L$5081,6,FALSE)</f>
        <v>¿Cúal es el número catorce?</v>
      </c>
      <c r="J462" s="27" t="str">
        <f>+VLOOKUP(H462,question!$A$2:$L$5081,8,FALSE)</f>
        <v>Números 10 al 19</v>
      </c>
      <c r="K462" s="27" t="str">
        <f>+VLOOKUP(H462,question!$A$2:$L$5081,9,FALSE)</f>
        <v>Unidad 1: Números</v>
      </c>
      <c r="L462" s="27" t="str">
        <f>+VLOOKUP(H462,question!$A$2:$L$5081,10,FALSE)</f>
        <v>Matemática</v>
      </c>
      <c r="M462" s="31" t="str">
        <f t="shared" si="16"/>
        <v>insert into question_answer (created_at,created_by,company_id,is_active,name,is_correct,question_id) values (getdate(),1,1,1,'Autodesk Maya',1,29);</v>
      </c>
    </row>
    <row r="463" spans="1:13" x14ac:dyDescent="0.25">
      <c r="A463">
        <f t="shared" si="17"/>
        <v>110</v>
      </c>
      <c r="B463" s="27" t="s">
        <v>394</v>
      </c>
      <c r="C463" s="27">
        <v>1</v>
      </c>
      <c r="D463" s="27">
        <v>1</v>
      </c>
      <c r="E463" s="27">
        <v>1</v>
      </c>
      <c r="F463" s="24" t="s">
        <v>279</v>
      </c>
      <c r="G463">
        <v>1</v>
      </c>
      <c r="I463" s="27" t="e">
        <f>+VLOOKUP(H463,question!$A$2:$L$5081,6,FALSE)</f>
        <v>#N/A</v>
      </c>
      <c r="J463" s="27" t="e">
        <f>+VLOOKUP(H463,question!$A$2:$L$5081,8,FALSE)</f>
        <v>#N/A</v>
      </c>
      <c r="K463" s="27" t="e">
        <f>+VLOOKUP(H463,question!$A$2:$L$5081,9,FALSE)</f>
        <v>#N/A</v>
      </c>
      <c r="L463" s="27" t="e">
        <f>+VLOOKUP(H463,question!$A$2:$L$5081,10,FALSE)</f>
        <v>#N/A</v>
      </c>
      <c r="M463" s="31" t="str">
        <f t="shared" si="16"/>
        <v>insert into question_answer (created_at,created_by,company_id,is_active,name,is_correct,question_id) values (getdate(),1,1,1,'Blender',1,);</v>
      </c>
    </row>
    <row r="464" spans="1:13" x14ac:dyDescent="0.25">
      <c r="A464">
        <f t="shared" si="17"/>
        <v>111</v>
      </c>
      <c r="B464" s="27" t="s">
        <v>394</v>
      </c>
      <c r="C464" s="27">
        <v>1</v>
      </c>
      <c r="D464" s="27">
        <v>1</v>
      </c>
      <c r="E464" s="27">
        <v>1</v>
      </c>
      <c r="F464" s="24" t="s">
        <v>281</v>
      </c>
      <c r="G464">
        <v>0</v>
      </c>
      <c r="I464" s="27" t="e">
        <f>+VLOOKUP(H464,question!$A$2:$L$5081,6,FALSE)</f>
        <v>#N/A</v>
      </c>
      <c r="J464" s="27" t="e">
        <f>+VLOOKUP(H464,question!$A$2:$L$5081,8,FALSE)</f>
        <v>#N/A</v>
      </c>
      <c r="K464" s="27" t="e">
        <f>+VLOOKUP(H464,question!$A$2:$L$5081,9,FALSE)</f>
        <v>#N/A</v>
      </c>
      <c r="L464" s="27" t="e">
        <f>+VLOOKUP(H464,question!$A$2:$L$5081,10,FALSE)</f>
        <v>#N/A</v>
      </c>
      <c r="M464" s="31" t="str">
        <f t="shared" si="16"/>
        <v>insert into question_answer (created_at,created_by,company_id,is_active,name,is_correct,question_id) values (getdate(),1,1,1,'Visual Studio',0,);</v>
      </c>
    </row>
    <row r="465" spans="1:13" x14ac:dyDescent="0.25">
      <c r="A465">
        <f t="shared" si="17"/>
        <v>112</v>
      </c>
      <c r="B465" s="27" t="s">
        <v>394</v>
      </c>
      <c r="C465" s="27">
        <v>1</v>
      </c>
      <c r="D465" s="27">
        <v>1</v>
      </c>
      <c r="E465" s="27">
        <v>1</v>
      </c>
      <c r="F465" s="24" t="s">
        <v>280</v>
      </c>
      <c r="G465">
        <v>0</v>
      </c>
      <c r="I465" s="27" t="e">
        <f>+VLOOKUP(H465,question!$A$2:$L$5081,6,FALSE)</f>
        <v>#N/A</v>
      </c>
      <c r="J465" s="27" t="e">
        <f>+VLOOKUP(H465,question!$A$2:$L$5081,8,FALSE)</f>
        <v>#N/A</v>
      </c>
      <c r="K465" s="27" t="e">
        <f>+VLOOKUP(H465,question!$A$2:$L$5081,9,FALSE)</f>
        <v>#N/A</v>
      </c>
      <c r="L465" s="27" t="e">
        <f>+VLOOKUP(H465,question!$A$2:$L$5081,10,FALSE)</f>
        <v>#N/A</v>
      </c>
      <c r="M465" s="31" t="str">
        <f t="shared" si="16"/>
        <v>insert into question_answer (created_at,created_by,company_id,is_active,name,is_correct,question_id) values (getdate(),1,1,1,'Android Studio',0,);</v>
      </c>
    </row>
    <row r="466" spans="1:13" x14ac:dyDescent="0.25">
      <c r="A466">
        <f t="shared" si="17"/>
        <v>113</v>
      </c>
      <c r="B466" s="27" t="s">
        <v>394</v>
      </c>
      <c r="C466" s="27">
        <v>1</v>
      </c>
      <c r="D466" s="27">
        <v>1</v>
      </c>
      <c r="E466" s="27">
        <v>1</v>
      </c>
      <c r="F466" s="24" t="s">
        <v>283</v>
      </c>
      <c r="G466">
        <v>0</v>
      </c>
      <c r="H466">
        <f>+H462+1</f>
        <v>30</v>
      </c>
      <c r="I466" s="27" t="str">
        <f>+VLOOKUP(H466,question!$A$2:$L$5081,6,FALSE)</f>
        <v>¿Cúal es el número dieciséis?</v>
      </c>
      <c r="J466" s="27" t="str">
        <f>+VLOOKUP(H466,question!$A$2:$L$5081,8,FALSE)</f>
        <v>Números 10 al 19</v>
      </c>
      <c r="K466" s="27" t="str">
        <f>+VLOOKUP(H466,question!$A$2:$L$5081,9,FALSE)</f>
        <v>Unidad 1: Números</v>
      </c>
      <c r="L466" s="27" t="str">
        <f>+VLOOKUP(H466,question!$A$2:$L$5081,10,FALSE)</f>
        <v>Matemática</v>
      </c>
      <c r="M466" s="31" t="str">
        <f t="shared" si="16"/>
        <v>insert into question_answer (created_at,created_by,company_id,is_active,name,is_correct,question_id) values (getdate(),1,1,1,'SimLab Composer',0,30);</v>
      </c>
    </row>
    <row r="467" spans="1:13" x14ac:dyDescent="0.25">
      <c r="A467">
        <f t="shared" si="17"/>
        <v>114</v>
      </c>
      <c r="B467" s="27" t="s">
        <v>394</v>
      </c>
      <c r="C467" s="27">
        <v>1</v>
      </c>
      <c r="D467" s="27">
        <v>1</v>
      </c>
      <c r="E467" s="27">
        <v>1</v>
      </c>
      <c r="F467" s="24" t="s">
        <v>278</v>
      </c>
      <c r="G467">
        <v>0</v>
      </c>
      <c r="I467" s="27" t="e">
        <f>+VLOOKUP(H467,question!$A$2:$L$5081,6,FALSE)</f>
        <v>#N/A</v>
      </c>
      <c r="J467" s="27" t="e">
        <f>+VLOOKUP(H467,question!$A$2:$L$5081,8,FALSE)</f>
        <v>#N/A</v>
      </c>
      <c r="K467" s="27" t="e">
        <f>+VLOOKUP(H467,question!$A$2:$L$5081,9,FALSE)</f>
        <v>#N/A</v>
      </c>
      <c r="L467" s="27" t="e">
        <f>+VLOOKUP(H467,question!$A$2:$L$5081,10,FALSE)</f>
        <v>#N/A</v>
      </c>
      <c r="M467" s="31" t="str">
        <f t="shared" si="16"/>
        <v>insert into question_answer (created_at,created_by,company_id,is_active,name,is_correct,question_id) values (getdate(),1,1,1,'Autodesk Maya',0,);</v>
      </c>
    </row>
    <row r="468" spans="1:13" x14ac:dyDescent="0.25">
      <c r="A468">
        <f t="shared" si="17"/>
        <v>115</v>
      </c>
      <c r="B468" s="27" t="s">
        <v>394</v>
      </c>
      <c r="C468" s="27">
        <v>1</v>
      </c>
      <c r="D468" s="27">
        <v>1</v>
      </c>
      <c r="E468" s="27">
        <v>1</v>
      </c>
      <c r="F468" s="24" t="s">
        <v>284</v>
      </c>
      <c r="G468">
        <v>1</v>
      </c>
      <c r="I468" s="27" t="e">
        <f>+VLOOKUP(H468,question!$A$2:$L$5081,6,FALSE)</f>
        <v>#N/A</v>
      </c>
      <c r="J468" s="27" t="e">
        <f>+VLOOKUP(H468,question!$A$2:$L$5081,8,FALSE)</f>
        <v>#N/A</v>
      </c>
      <c r="K468" s="27" t="e">
        <f>+VLOOKUP(H468,question!$A$2:$L$5081,9,FALSE)</f>
        <v>#N/A</v>
      </c>
      <c r="L468" s="27" t="e">
        <f>+VLOOKUP(H468,question!$A$2:$L$5081,10,FALSE)</f>
        <v>#N/A</v>
      </c>
      <c r="M468" s="31" t="str">
        <f t="shared" si="16"/>
        <v>insert into question_answer (created_at,created_by,company_id,is_active,name,is_correct,question_id) values (getdate(),1,1,1,'Blend4Web',1,);</v>
      </c>
    </row>
    <row r="469" spans="1:13" x14ac:dyDescent="0.25">
      <c r="A469">
        <f t="shared" si="17"/>
        <v>116</v>
      </c>
      <c r="B469" s="27" t="s">
        <v>394</v>
      </c>
      <c r="C469" s="27">
        <v>1</v>
      </c>
      <c r="D469" s="27">
        <v>1</v>
      </c>
      <c r="E469" s="27">
        <v>1</v>
      </c>
      <c r="F469" s="24" t="s">
        <v>279</v>
      </c>
      <c r="G469">
        <v>0</v>
      </c>
      <c r="I469" s="27" t="e">
        <f>+VLOOKUP(H469,question!$A$2:$L$5081,6,FALSE)</f>
        <v>#N/A</v>
      </c>
      <c r="J469" s="27" t="e">
        <f>+VLOOKUP(H469,question!$A$2:$L$5081,8,FALSE)</f>
        <v>#N/A</v>
      </c>
      <c r="K469" s="27" t="e">
        <f>+VLOOKUP(H469,question!$A$2:$L$5081,9,FALSE)</f>
        <v>#N/A</v>
      </c>
      <c r="L469" s="27" t="e">
        <f>+VLOOKUP(H469,question!$A$2:$L$5081,10,FALSE)</f>
        <v>#N/A</v>
      </c>
      <c r="M469" s="31" t="str">
        <f t="shared" si="16"/>
        <v>insert into question_answer (created_at,created_by,company_id,is_active,name,is_correct,question_id) values (getdate(),1,1,1,'Blender',0,);</v>
      </c>
    </row>
    <row r="470" spans="1:13" x14ac:dyDescent="0.25">
      <c r="A470">
        <f t="shared" si="17"/>
        <v>117</v>
      </c>
      <c r="B470" s="27" t="s">
        <v>394</v>
      </c>
      <c r="C470" s="27">
        <v>1</v>
      </c>
      <c r="D470" s="27">
        <v>1</v>
      </c>
      <c r="E470" s="27">
        <v>1</v>
      </c>
      <c r="F470" s="24" t="s">
        <v>199</v>
      </c>
      <c r="G470">
        <v>0</v>
      </c>
      <c r="H470">
        <f>+H466+1</f>
        <v>31</v>
      </c>
      <c r="I470" s="27" t="str">
        <f>+VLOOKUP(H470,question!$A$2:$L$5081,6,FALSE)</f>
        <v>¿Cúal es el número quince?</v>
      </c>
      <c r="J470" s="27" t="str">
        <f>+VLOOKUP(H470,question!$A$2:$L$5081,8,FALSE)</f>
        <v>Números 10 al 19</v>
      </c>
      <c r="K470" s="27" t="str">
        <f>+VLOOKUP(H470,question!$A$2:$L$5081,9,FALSE)</f>
        <v>Unidad 1: Números</v>
      </c>
      <c r="L470" s="27" t="str">
        <f>+VLOOKUP(H470,question!$A$2:$L$5081,10,FALSE)</f>
        <v>Matemática</v>
      </c>
      <c r="M470" s="31" t="str">
        <f t="shared" si="16"/>
        <v>insert into question_answer (created_at,created_by,company_id,is_active,name,is_correct,question_id) values (getdate(),1,1,1,'WebGL',0,31);</v>
      </c>
    </row>
    <row r="471" spans="1:13" x14ac:dyDescent="0.25">
      <c r="A471">
        <f t="shared" si="17"/>
        <v>118</v>
      </c>
      <c r="B471" s="27" t="s">
        <v>394</v>
      </c>
      <c r="C471" s="27">
        <v>1</v>
      </c>
      <c r="D471" s="27">
        <v>1</v>
      </c>
      <c r="E471" s="27">
        <v>1</v>
      </c>
      <c r="F471" s="24" t="s">
        <v>274</v>
      </c>
      <c r="G471">
        <v>1</v>
      </c>
      <c r="I471" s="27" t="e">
        <f>+VLOOKUP(H471,question!$A$2:$L$5081,6,FALSE)</f>
        <v>#N/A</v>
      </c>
      <c r="J471" s="27" t="e">
        <f>+VLOOKUP(H471,question!$A$2:$L$5081,8,FALSE)</f>
        <v>#N/A</v>
      </c>
      <c r="K471" s="27" t="e">
        <f>+VLOOKUP(H471,question!$A$2:$L$5081,9,FALSE)</f>
        <v>#N/A</v>
      </c>
      <c r="L471" s="27" t="e">
        <f>+VLOOKUP(H471,question!$A$2:$L$5081,10,FALSE)</f>
        <v>#N/A</v>
      </c>
      <c r="M471" s="31" t="str">
        <f t="shared" si="16"/>
        <v>insert into question_answer (created_at,created_by,company_id,is_active,name,is_correct,question_id) values (getdate(),1,1,1,'Three.js',1,);</v>
      </c>
    </row>
    <row r="472" spans="1:13" x14ac:dyDescent="0.25">
      <c r="A472">
        <f t="shared" si="17"/>
        <v>119</v>
      </c>
      <c r="B472" s="27" t="s">
        <v>394</v>
      </c>
      <c r="C472" s="27">
        <v>1</v>
      </c>
      <c r="D472" s="27">
        <v>1</v>
      </c>
      <c r="E472" s="27">
        <v>1</v>
      </c>
      <c r="F472" s="24" t="s">
        <v>279</v>
      </c>
      <c r="G472">
        <v>0</v>
      </c>
      <c r="I472" s="27" t="e">
        <f>+VLOOKUP(H472,question!$A$2:$L$5081,6,FALSE)</f>
        <v>#N/A</v>
      </c>
      <c r="J472" s="27" t="e">
        <f>+VLOOKUP(H472,question!$A$2:$L$5081,8,FALSE)</f>
        <v>#N/A</v>
      </c>
      <c r="K472" s="27" t="e">
        <f>+VLOOKUP(H472,question!$A$2:$L$5081,9,FALSE)</f>
        <v>#N/A</v>
      </c>
      <c r="L472" s="27" t="e">
        <f>+VLOOKUP(H472,question!$A$2:$L$5081,10,FALSE)</f>
        <v>#N/A</v>
      </c>
      <c r="M472" s="31" t="str">
        <f t="shared" si="16"/>
        <v>insert into question_answer (created_at,created_by,company_id,is_active,name,is_correct,question_id) values (getdate(),1,1,1,'Blender',0,);</v>
      </c>
    </row>
    <row r="473" spans="1:13" x14ac:dyDescent="0.25">
      <c r="A473">
        <f t="shared" si="17"/>
        <v>120</v>
      </c>
      <c r="B473" s="27" t="s">
        <v>394</v>
      </c>
      <c r="C473" s="27">
        <v>1</v>
      </c>
      <c r="D473" s="27">
        <v>1</v>
      </c>
      <c r="E473" s="27">
        <v>1</v>
      </c>
      <c r="F473" s="24" t="s">
        <v>278</v>
      </c>
      <c r="G473">
        <v>0</v>
      </c>
      <c r="I473" s="27" t="e">
        <f>+VLOOKUP(H473,question!$A$2:$L$5081,6,FALSE)</f>
        <v>#N/A</v>
      </c>
      <c r="J473" s="27" t="e">
        <f>+VLOOKUP(H473,question!$A$2:$L$5081,8,FALSE)</f>
        <v>#N/A</v>
      </c>
      <c r="K473" s="27" t="e">
        <f>+VLOOKUP(H473,question!$A$2:$L$5081,9,FALSE)</f>
        <v>#N/A</v>
      </c>
      <c r="L473" s="27" t="e">
        <f>+VLOOKUP(H473,question!$A$2:$L$5081,10,FALSE)</f>
        <v>#N/A</v>
      </c>
      <c r="M473" s="31" t="str">
        <f t="shared" si="16"/>
        <v>insert into question_answer (created_at,created_by,company_id,is_active,name,is_correct,question_id) values (getdate(),1,1,1,'Autodesk Maya',0,);</v>
      </c>
    </row>
    <row r="474" spans="1:13" x14ac:dyDescent="0.25">
      <c r="A474">
        <f t="shared" si="17"/>
        <v>121</v>
      </c>
      <c r="B474" s="27" t="s">
        <v>394</v>
      </c>
      <c r="C474" s="27">
        <v>1</v>
      </c>
      <c r="D474" s="27">
        <v>1</v>
      </c>
      <c r="E474" s="27">
        <v>1</v>
      </c>
      <c r="F474" s="24" t="s">
        <v>297</v>
      </c>
      <c r="G474">
        <v>1</v>
      </c>
      <c r="H474">
        <f>+H470+1</f>
        <v>32</v>
      </c>
      <c r="I474" s="27" t="str">
        <f>+VLOOKUP(H474,question!$A$2:$L$5081,6,FALSE)</f>
        <v>¿Cúal es el número diecinueve?</v>
      </c>
      <c r="J474" s="27" t="str">
        <f>+VLOOKUP(H474,question!$A$2:$L$5081,8,FALSE)</f>
        <v>Números 10 al 19</v>
      </c>
      <c r="K474" s="27" t="str">
        <f>+VLOOKUP(H474,question!$A$2:$L$5081,9,FALSE)</f>
        <v>Unidad 1: Números</v>
      </c>
      <c r="L474" s="27" t="str">
        <f>+VLOOKUP(H474,question!$A$2:$L$5081,10,FALSE)</f>
        <v>Matemática</v>
      </c>
      <c r="M474" s="31" t="str">
        <f t="shared" si="16"/>
        <v>insert into question_answer (created_at,created_by,company_id,is_active,name,is_correct,question_id) values (getdate(),1,1,1,'Canvas html',1,32);</v>
      </c>
    </row>
    <row r="475" spans="1:13" x14ac:dyDescent="0.25">
      <c r="A475">
        <f t="shared" si="17"/>
        <v>122</v>
      </c>
      <c r="B475" s="27" t="s">
        <v>394</v>
      </c>
      <c r="C475" s="27">
        <v>1</v>
      </c>
      <c r="D475" s="27">
        <v>1</v>
      </c>
      <c r="E475" s="27">
        <v>1</v>
      </c>
      <c r="F475" s="24" t="s">
        <v>298</v>
      </c>
      <c r="G475">
        <v>1</v>
      </c>
      <c r="I475" s="27" t="e">
        <f>+VLOOKUP(H475,question!$A$2:$L$5081,6,FALSE)</f>
        <v>#N/A</v>
      </c>
      <c r="J475" s="27" t="e">
        <f>+VLOOKUP(H475,question!$A$2:$L$5081,8,FALSE)</f>
        <v>#N/A</v>
      </c>
      <c r="K475" s="27" t="e">
        <f>+VLOOKUP(H475,question!$A$2:$L$5081,9,FALSE)</f>
        <v>#N/A</v>
      </c>
      <c r="L475" s="27" t="e">
        <f>+VLOOKUP(H475,question!$A$2:$L$5081,10,FALSE)</f>
        <v>#N/A</v>
      </c>
      <c r="M475" s="31" t="str">
        <f t="shared" si="16"/>
        <v>insert into question_answer (created_at,created_by,company_id,is_active,name,is_correct,question_id) values (getdate(),1,1,1,'SVG',1,);</v>
      </c>
    </row>
    <row r="476" spans="1:13" x14ac:dyDescent="0.25">
      <c r="A476">
        <f t="shared" si="17"/>
        <v>123</v>
      </c>
      <c r="B476" s="27" t="s">
        <v>394</v>
      </c>
      <c r="C476" s="27">
        <v>1</v>
      </c>
      <c r="D476" s="27">
        <v>1</v>
      </c>
      <c r="E476" s="27">
        <v>1</v>
      </c>
      <c r="F476" s="24" t="s">
        <v>199</v>
      </c>
      <c r="G476">
        <v>1</v>
      </c>
      <c r="I476" s="27" t="e">
        <f>+VLOOKUP(H476,question!$A$2:$L$5081,6,FALSE)</f>
        <v>#N/A</v>
      </c>
      <c r="J476" s="27" t="e">
        <f>+VLOOKUP(H476,question!$A$2:$L$5081,8,FALSE)</f>
        <v>#N/A</v>
      </c>
      <c r="K476" s="27" t="e">
        <f>+VLOOKUP(H476,question!$A$2:$L$5081,9,FALSE)</f>
        <v>#N/A</v>
      </c>
      <c r="L476" s="27" t="e">
        <f>+VLOOKUP(H476,question!$A$2:$L$5081,10,FALSE)</f>
        <v>#N/A</v>
      </c>
      <c r="M476" s="31" t="str">
        <f t="shared" si="16"/>
        <v>insert into question_answer (created_at,created_by,company_id,is_active,name,is_correct,question_id) values (getdate(),1,1,1,'WebGL',1,);</v>
      </c>
    </row>
    <row r="477" spans="1:13" x14ac:dyDescent="0.25">
      <c r="A477">
        <f t="shared" si="17"/>
        <v>124</v>
      </c>
      <c r="B477" s="27" t="s">
        <v>394</v>
      </c>
      <c r="C477" s="27">
        <v>1</v>
      </c>
      <c r="D477" s="27">
        <v>1</v>
      </c>
      <c r="E477" s="27">
        <v>1</v>
      </c>
      <c r="F477" s="24" t="s">
        <v>238</v>
      </c>
      <c r="G477">
        <v>0</v>
      </c>
      <c r="I477" s="27" t="e">
        <f>+VLOOKUP(H477,question!$A$2:$L$5081,6,FALSE)</f>
        <v>#N/A</v>
      </c>
      <c r="J477" s="27" t="e">
        <f>+VLOOKUP(H477,question!$A$2:$L$5081,8,FALSE)</f>
        <v>#N/A</v>
      </c>
      <c r="K477" s="27" t="e">
        <f>+VLOOKUP(H477,question!$A$2:$L$5081,9,FALSE)</f>
        <v>#N/A</v>
      </c>
      <c r="L477" s="27" t="e">
        <f>+VLOOKUP(H477,question!$A$2:$L$5081,10,FALSE)</f>
        <v>#N/A</v>
      </c>
      <c r="M477" s="31" t="str">
        <f t="shared" si="16"/>
        <v>insert into question_answer (created_at,created_by,company_id,is_active,name,is_correct,question_id) values (getdate(),1,1,1,'Video',0,);</v>
      </c>
    </row>
    <row r="478" spans="1:13" x14ac:dyDescent="0.25">
      <c r="A478">
        <f t="shared" si="17"/>
        <v>125</v>
      </c>
      <c r="B478" s="27" t="s">
        <v>394</v>
      </c>
      <c r="C478" s="27">
        <v>1</v>
      </c>
      <c r="D478" s="27">
        <v>1</v>
      </c>
      <c r="E478" s="27">
        <v>1</v>
      </c>
      <c r="F478" s="24" t="s">
        <v>301</v>
      </c>
      <c r="G478">
        <v>0</v>
      </c>
      <c r="H478">
        <v>23</v>
      </c>
      <c r="I478" s="27" t="str">
        <f>+VLOOKUP(H478,question!$A$2:$L$5081,6,FALSE)</f>
        <v>¿Cúal es el número cuatro?</v>
      </c>
      <c r="J478" s="27" t="str">
        <f>+VLOOKUP(H478,question!$A$2:$L$5081,8,FALSE)</f>
        <v>Números 0 al 9</v>
      </c>
      <c r="K478" s="27" t="str">
        <f>+VLOOKUP(H478,question!$A$2:$L$5081,9,FALSE)</f>
        <v>Unidad 1: Números</v>
      </c>
      <c r="L478" s="27" t="str">
        <f>+VLOOKUP(H478,question!$A$2:$L$5081,10,FALSE)</f>
        <v>Matemática</v>
      </c>
      <c r="M478" s="31" t="str">
        <f t="shared" si="16"/>
        <v>insert into question_answer (created_at,created_by,company_id,is_active,name,is_correct,question_id) values (getdate(),1,1,1,'Juan Jaramillo 1990',0,23);</v>
      </c>
    </row>
    <row r="479" spans="1:13" x14ac:dyDescent="0.25">
      <c r="A479">
        <f t="shared" si="17"/>
        <v>126</v>
      </c>
      <c r="B479" s="27" t="s">
        <v>394</v>
      </c>
      <c r="C479" s="27">
        <v>1</v>
      </c>
      <c r="D479" s="27">
        <v>1</v>
      </c>
      <c r="E479" s="27">
        <v>1</v>
      </c>
      <c r="F479" s="24" t="s">
        <v>300</v>
      </c>
      <c r="G479">
        <v>1</v>
      </c>
      <c r="I479" s="27" t="e">
        <f>+VLOOKUP(H479,question!$A$2:$L$5081,6,FALSE)</f>
        <v>#N/A</v>
      </c>
      <c r="J479" s="27" t="e">
        <f>+VLOOKUP(H479,question!$A$2:$L$5081,8,FALSE)</f>
        <v>#N/A</v>
      </c>
      <c r="K479" s="27" t="e">
        <f>+VLOOKUP(H479,question!$A$2:$L$5081,9,FALSE)</f>
        <v>#N/A</v>
      </c>
      <c r="L479" s="27" t="e">
        <f>+VLOOKUP(H479,question!$A$2:$L$5081,10,FALSE)</f>
        <v>#N/A</v>
      </c>
      <c r="M479" s="31" t="str">
        <f t="shared" si="16"/>
        <v>insert into question_answer (created_at,created_by,company_id,is_active,name,is_correct,question_id) values (getdate(),1,1,1,'Ricardo Cabello 2010',1,);</v>
      </c>
    </row>
    <row r="480" spans="1:13" x14ac:dyDescent="0.25">
      <c r="A480">
        <f t="shared" si="17"/>
        <v>127</v>
      </c>
      <c r="B480" s="27" t="s">
        <v>394</v>
      </c>
      <c r="C480" s="27">
        <v>1</v>
      </c>
      <c r="D480" s="27">
        <v>1</v>
      </c>
      <c r="E480" s="27">
        <v>1</v>
      </c>
      <c r="F480" s="24" t="s">
        <v>302</v>
      </c>
      <c r="G480">
        <v>0</v>
      </c>
      <c r="I480" s="27" t="e">
        <f>+VLOOKUP(H480,question!$A$2:$L$5081,6,FALSE)</f>
        <v>#N/A</v>
      </c>
      <c r="J480" s="27" t="e">
        <f>+VLOOKUP(H480,question!$A$2:$L$5081,8,FALSE)</f>
        <v>#N/A</v>
      </c>
      <c r="K480" s="27" t="e">
        <f>+VLOOKUP(H480,question!$A$2:$L$5081,9,FALSE)</f>
        <v>#N/A</v>
      </c>
      <c r="L480" s="27" t="e">
        <f>+VLOOKUP(H480,question!$A$2:$L$5081,10,FALSE)</f>
        <v>#N/A</v>
      </c>
      <c r="M480" s="31" t="str">
        <f t="shared" si="16"/>
        <v>insert into question_answer (created_at,created_by,company_id,is_active,name,is_correct,question_id) values (getdate(),1,1,1,'Luis Fonsi 2015',0,);</v>
      </c>
    </row>
    <row r="481" spans="1:13" x14ac:dyDescent="0.25">
      <c r="A481">
        <f t="shared" si="17"/>
        <v>128</v>
      </c>
      <c r="B481" s="27" t="s">
        <v>394</v>
      </c>
      <c r="C481" s="27">
        <v>1</v>
      </c>
      <c r="D481" s="27">
        <v>1</v>
      </c>
      <c r="E481" s="27">
        <v>1</v>
      </c>
      <c r="F481" s="24" t="s">
        <v>303</v>
      </c>
      <c r="G481">
        <v>0</v>
      </c>
      <c r="I481" s="27" t="e">
        <f>+VLOOKUP(H481,question!$A$2:$L$5081,6,FALSE)</f>
        <v>#N/A</v>
      </c>
      <c r="J481" s="27" t="e">
        <f>+VLOOKUP(H481,question!$A$2:$L$5081,8,FALSE)</f>
        <v>#N/A</v>
      </c>
      <c r="K481" s="27" t="e">
        <f>+VLOOKUP(H481,question!$A$2:$L$5081,9,FALSE)</f>
        <v>#N/A</v>
      </c>
      <c r="L481" s="27" t="e">
        <f>+VLOOKUP(H481,question!$A$2:$L$5081,10,FALSE)</f>
        <v>#N/A</v>
      </c>
      <c r="M481" s="31" t="str">
        <f t="shared" si="16"/>
        <v>insert into question_answer (created_at,created_by,company_id,is_active,name,is_correct,question_id) values (getdate(),1,1,1,'Mark Zuckenberg 2010',0,);</v>
      </c>
    </row>
    <row r="482" spans="1:13" x14ac:dyDescent="0.25">
      <c r="A482">
        <f t="shared" si="17"/>
        <v>129</v>
      </c>
      <c r="B482" s="27" t="s">
        <v>394</v>
      </c>
      <c r="C482" s="27">
        <v>1</v>
      </c>
      <c r="D482" s="27">
        <v>1</v>
      </c>
      <c r="E482" s="27">
        <v>1</v>
      </c>
      <c r="F482" s="24" t="s">
        <v>305</v>
      </c>
      <c r="G482">
        <v>1</v>
      </c>
      <c r="H482">
        <f>+H478+1</f>
        <v>24</v>
      </c>
      <c r="I482" s="27" t="str">
        <f>+VLOOKUP(H482,question!$A$2:$L$5081,6,FALSE)</f>
        <v>¿Cúal es el número uno?</v>
      </c>
      <c r="J482" s="27" t="str">
        <f>+VLOOKUP(H482,question!$A$2:$L$5081,8,FALSE)</f>
        <v>Números 0 al 9</v>
      </c>
      <c r="K482" s="27" t="str">
        <f>+VLOOKUP(H482,question!$A$2:$L$5081,9,FALSE)</f>
        <v>Unidad 1: Números</v>
      </c>
      <c r="L482" s="27" t="str">
        <f>+VLOOKUP(H482,question!$A$2:$L$5081,10,FALSE)</f>
        <v>Matemática</v>
      </c>
      <c r="M482" s="31" t="str">
        <f t="shared" si="16"/>
        <v>insert into question_answer (created_at,created_by,company_id,is_active,name,is_correct,question_id) values (getdate(),1,1,1,'Etapa de madurez',1,24);</v>
      </c>
    </row>
    <row r="483" spans="1:13" x14ac:dyDescent="0.25">
      <c r="A483">
        <f t="shared" si="17"/>
        <v>130</v>
      </c>
      <c r="B483" s="27" t="s">
        <v>394</v>
      </c>
      <c r="C483" s="27">
        <v>1</v>
      </c>
      <c r="D483" s="27">
        <v>1</v>
      </c>
      <c r="E483" s="27">
        <v>1</v>
      </c>
      <c r="F483" s="24" t="s">
        <v>306</v>
      </c>
      <c r="G483">
        <v>1</v>
      </c>
      <c r="I483" s="27" t="e">
        <f>+VLOOKUP(H483,question!$A$2:$L$5081,6,FALSE)</f>
        <v>#N/A</v>
      </c>
      <c r="J483" s="27" t="e">
        <f>+VLOOKUP(H483,question!$A$2:$L$5081,8,FALSE)</f>
        <v>#N/A</v>
      </c>
      <c r="K483" s="27" t="e">
        <f>+VLOOKUP(H483,question!$A$2:$L$5081,9,FALSE)</f>
        <v>#N/A</v>
      </c>
      <c r="L483" s="27" t="e">
        <f>+VLOOKUP(H483,question!$A$2:$L$5081,10,FALSE)</f>
        <v>#N/A</v>
      </c>
      <c r="M483" s="31" t="str">
        <f t="shared" ref="M483:M546" si="18">CONCATENATE("insert into question_answer (",$B$1,",",$C$1,",",$D$1,",",$E$1,",",$F$1,",",$G$1,",",$H$1,") values (",B483,",",C483,",",D483,",",E483,",'",F483,"',",G483,",",H483,");")</f>
        <v>insert into question_answer (created_at,created_by,company_id,is_active,name,is_correct,question_id) values (getdate(),1,1,1,'Etapa de adolecencia',1,);</v>
      </c>
    </row>
    <row r="484" spans="1:13" x14ac:dyDescent="0.25">
      <c r="A484">
        <f t="shared" ref="A484:A547" si="19">+A483+1</f>
        <v>131</v>
      </c>
      <c r="B484" s="27" t="s">
        <v>394</v>
      </c>
      <c r="C484" s="27">
        <v>1</v>
      </c>
      <c r="D484" s="27">
        <v>1</v>
      </c>
      <c r="E484" s="27">
        <v>1</v>
      </c>
      <c r="F484" s="24" t="s">
        <v>307</v>
      </c>
      <c r="G484">
        <v>1</v>
      </c>
      <c r="I484" s="27" t="e">
        <f>+VLOOKUP(H484,question!$A$2:$L$5081,6,FALSE)</f>
        <v>#N/A</v>
      </c>
      <c r="J484" s="27" t="e">
        <f>+VLOOKUP(H484,question!$A$2:$L$5081,8,FALSE)</f>
        <v>#N/A</v>
      </c>
      <c r="K484" s="27" t="e">
        <f>+VLOOKUP(H484,question!$A$2:$L$5081,9,FALSE)</f>
        <v>#N/A</v>
      </c>
      <c r="L484" s="27" t="e">
        <f>+VLOOKUP(H484,question!$A$2:$L$5081,10,FALSE)</f>
        <v>#N/A</v>
      </c>
      <c r="M484" s="31" t="str">
        <f t="shared" si="18"/>
        <v>insert into question_answer (created_at,created_by,company_id,is_active,name,is_correct,question_id) values (getdate(),1,1,1,'Etapa de nacimiento',1,);</v>
      </c>
    </row>
    <row r="485" spans="1:13" x14ac:dyDescent="0.25">
      <c r="A485">
        <f t="shared" si="19"/>
        <v>132</v>
      </c>
      <c r="B485" s="27" t="s">
        <v>394</v>
      </c>
      <c r="C485" s="27">
        <v>1</v>
      </c>
      <c r="D485" s="27">
        <v>1</v>
      </c>
      <c r="E485" s="27">
        <v>1</v>
      </c>
      <c r="F485" s="24" t="s">
        <v>308</v>
      </c>
      <c r="G485">
        <v>0</v>
      </c>
      <c r="I485" s="27" t="e">
        <f>+VLOOKUP(H485,question!$A$2:$L$5081,6,FALSE)</f>
        <v>#N/A</v>
      </c>
      <c r="J485" s="27" t="e">
        <f>+VLOOKUP(H485,question!$A$2:$L$5081,8,FALSE)</f>
        <v>#N/A</v>
      </c>
      <c r="K485" s="27" t="e">
        <f>+VLOOKUP(H485,question!$A$2:$L$5081,9,FALSE)</f>
        <v>#N/A</v>
      </c>
      <c r="L485" s="27" t="e">
        <f>+VLOOKUP(H485,question!$A$2:$L$5081,10,FALSE)</f>
        <v>#N/A</v>
      </c>
      <c r="M485" s="31" t="str">
        <f t="shared" si="18"/>
        <v>insert into question_answer (created_at,created_by,company_id,is_active,name,is_correct,question_id) values (getdate(),1,1,1,'Etapa de envejecimiento',0,);</v>
      </c>
    </row>
    <row r="486" spans="1:13" x14ac:dyDescent="0.25">
      <c r="A486">
        <f t="shared" si="19"/>
        <v>133</v>
      </c>
      <c r="B486" s="27" t="s">
        <v>394</v>
      </c>
      <c r="C486" s="27">
        <v>1</v>
      </c>
      <c r="D486" s="27">
        <v>1</v>
      </c>
      <c r="E486" s="27">
        <v>1</v>
      </c>
      <c r="F486" s="24" t="s">
        <v>309</v>
      </c>
      <c r="G486">
        <v>0</v>
      </c>
      <c r="H486">
        <f>+H482+1</f>
        <v>25</v>
      </c>
      <c r="I486" s="27" t="str">
        <f>+VLOOKUP(H486,question!$A$2:$L$5081,6,FALSE)</f>
        <v>¿Cúal es el número seis?</v>
      </c>
      <c r="J486" s="27" t="str">
        <f>+VLOOKUP(H486,question!$A$2:$L$5081,8,FALSE)</f>
        <v>Números 0 al 9</v>
      </c>
      <c r="K486" s="27" t="str">
        <f>+VLOOKUP(H486,question!$A$2:$L$5081,9,FALSE)</f>
        <v>Unidad 1: Números</v>
      </c>
      <c r="L486" s="27" t="str">
        <f>+VLOOKUP(H486,question!$A$2:$L$5081,10,FALSE)</f>
        <v>Matemática</v>
      </c>
      <c r="M486" s="31" t="str">
        <f t="shared" si="18"/>
        <v>insert into question_answer (created_at,created_by,company_id,is_active,name,is_correct,question_id) values (getdate(),1,1,1,'Efectos',0,25);</v>
      </c>
    </row>
    <row r="487" spans="1:13" x14ac:dyDescent="0.25">
      <c r="A487">
        <f t="shared" si="19"/>
        <v>134</v>
      </c>
      <c r="B487" s="27" t="s">
        <v>394</v>
      </c>
      <c r="C487" s="27">
        <v>1</v>
      </c>
      <c r="D487" s="27">
        <v>1</v>
      </c>
      <c r="E487" s="27">
        <v>1</v>
      </c>
      <c r="F487" s="24" t="s">
        <v>310</v>
      </c>
      <c r="G487">
        <v>1</v>
      </c>
      <c r="I487" s="27" t="e">
        <f>+VLOOKUP(H487,question!$A$2:$L$5081,6,FALSE)</f>
        <v>#N/A</v>
      </c>
      <c r="J487" s="27" t="e">
        <f>+VLOOKUP(H487,question!$A$2:$L$5081,8,FALSE)</f>
        <v>#N/A</v>
      </c>
      <c r="K487" s="27" t="e">
        <f>+VLOOKUP(H487,question!$A$2:$L$5081,9,FALSE)</f>
        <v>#N/A</v>
      </c>
      <c r="L487" s="27" t="e">
        <f>+VLOOKUP(H487,question!$A$2:$L$5081,10,FALSE)</f>
        <v>#N/A</v>
      </c>
      <c r="M487" s="31" t="str">
        <f t="shared" si="18"/>
        <v>insert into question_answer (created_at,created_by,company_id,is_active,name,is_correct,question_id) values (getdate(),1,1,1,'Renderizadores',1,);</v>
      </c>
    </row>
    <row r="488" spans="1:13" x14ac:dyDescent="0.25">
      <c r="A488">
        <f t="shared" si="19"/>
        <v>135</v>
      </c>
      <c r="B488" s="27" t="s">
        <v>394</v>
      </c>
      <c r="C488" s="27">
        <v>1</v>
      </c>
      <c r="D488" s="27">
        <v>1</v>
      </c>
      <c r="E488" s="27">
        <v>1</v>
      </c>
      <c r="F488" s="24" t="s">
        <v>311</v>
      </c>
      <c r="G488">
        <v>0</v>
      </c>
      <c r="I488" s="27" t="e">
        <f>+VLOOKUP(H488,question!$A$2:$L$5081,6,FALSE)</f>
        <v>#N/A</v>
      </c>
      <c r="J488" s="27" t="e">
        <f>+VLOOKUP(H488,question!$A$2:$L$5081,8,FALSE)</f>
        <v>#N/A</v>
      </c>
      <c r="K488" s="27" t="e">
        <f>+VLOOKUP(H488,question!$A$2:$L$5081,9,FALSE)</f>
        <v>#N/A</v>
      </c>
      <c r="L488" s="27" t="e">
        <f>+VLOOKUP(H488,question!$A$2:$L$5081,10,FALSE)</f>
        <v>#N/A</v>
      </c>
      <c r="M488" s="31" t="str">
        <f t="shared" si="18"/>
        <v>insert into question_answer (created_at,created_by,company_id,is_active,name,is_correct,question_id) values (getdate(),1,1,1,'Animación',0,);</v>
      </c>
    </row>
    <row r="489" spans="1:13" x14ac:dyDescent="0.25">
      <c r="A489">
        <f t="shared" si="19"/>
        <v>136</v>
      </c>
      <c r="B489" s="27" t="s">
        <v>394</v>
      </c>
      <c r="C489" s="27">
        <v>1</v>
      </c>
      <c r="D489" s="27">
        <v>1</v>
      </c>
      <c r="E489" s="27">
        <v>1</v>
      </c>
      <c r="F489" s="24" t="s">
        <v>312</v>
      </c>
      <c r="G489">
        <v>0</v>
      </c>
      <c r="I489" s="27" t="e">
        <f>+VLOOKUP(H489,question!$A$2:$L$5081,6,FALSE)</f>
        <v>#N/A</v>
      </c>
      <c r="J489" s="27" t="e">
        <f>+VLOOKUP(H489,question!$A$2:$L$5081,8,FALSE)</f>
        <v>#N/A</v>
      </c>
      <c r="K489" s="27" t="e">
        <f>+VLOOKUP(H489,question!$A$2:$L$5081,9,FALSE)</f>
        <v>#N/A</v>
      </c>
      <c r="L489" s="27" t="e">
        <f>+VLOOKUP(H489,question!$A$2:$L$5081,10,FALSE)</f>
        <v>#N/A</v>
      </c>
      <c r="M489" s="31" t="str">
        <f t="shared" si="18"/>
        <v>insert into question_answer (created_at,created_by,company_id,is_active,name,is_correct,question_id) values (getdate(),1,1,1,'Materiales',0,);</v>
      </c>
    </row>
    <row r="490" spans="1:13" x14ac:dyDescent="0.25">
      <c r="A490">
        <f t="shared" si="19"/>
        <v>137</v>
      </c>
      <c r="B490" s="27" t="s">
        <v>394</v>
      </c>
      <c r="C490" s="27">
        <v>1</v>
      </c>
      <c r="D490" s="27">
        <v>1</v>
      </c>
      <c r="E490" s="27">
        <v>1</v>
      </c>
      <c r="F490" s="24" t="s">
        <v>309</v>
      </c>
      <c r="G490">
        <v>1</v>
      </c>
      <c r="H490">
        <f>+H486+1</f>
        <v>26</v>
      </c>
      <c r="I490" s="27" t="str">
        <f>+VLOOKUP(H490,question!$A$2:$L$5081,6,FALSE)</f>
        <v>¿Cúal es el número diez?</v>
      </c>
      <c r="J490" s="27" t="str">
        <f>+VLOOKUP(H490,question!$A$2:$L$5081,8,FALSE)</f>
        <v>Números 10 al 19</v>
      </c>
      <c r="K490" s="27" t="str">
        <f>+VLOOKUP(H490,question!$A$2:$L$5081,9,FALSE)</f>
        <v>Unidad 1: Números</v>
      </c>
      <c r="L490" s="27" t="str">
        <f>+VLOOKUP(H490,question!$A$2:$L$5081,10,FALSE)</f>
        <v>Matemática</v>
      </c>
      <c r="M490" s="31" t="str">
        <f t="shared" si="18"/>
        <v>insert into question_answer (created_at,created_by,company_id,is_active,name,is_correct,question_id) values (getdate(),1,1,1,'Efectos',1,26);</v>
      </c>
    </row>
    <row r="491" spans="1:13" x14ac:dyDescent="0.25">
      <c r="A491">
        <f t="shared" si="19"/>
        <v>138</v>
      </c>
      <c r="B491" s="27" t="s">
        <v>394</v>
      </c>
      <c r="C491" s="27">
        <v>1</v>
      </c>
      <c r="D491" s="27">
        <v>1</v>
      </c>
      <c r="E491" s="27">
        <v>1</v>
      </c>
      <c r="F491" s="24" t="s">
        <v>310</v>
      </c>
      <c r="G491">
        <v>0</v>
      </c>
      <c r="I491" s="27" t="e">
        <f>+VLOOKUP(H491,question!$A$2:$L$5081,6,FALSE)</f>
        <v>#N/A</v>
      </c>
      <c r="J491" s="27" t="e">
        <f>+VLOOKUP(H491,question!$A$2:$L$5081,8,FALSE)</f>
        <v>#N/A</v>
      </c>
      <c r="K491" s="27" t="e">
        <f>+VLOOKUP(H491,question!$A$2:$L$5081,9,FALSE)</f>
        <v>#N/A</v>
      </c>
      <c r="L491" s="27" t="e">
        <f>+VLOOKUP(H491,question!$A$2:$L$5081,10,FALSE)</f>
        <v>#N/A</v>
      </c>
      <c r="M491" s="31" t="str">
        <f t="shared" si="18"/>
        <v>insert into question_answer (created_at,created_by,company_id,is_active,name,is_correct,question_id) values (getdate(),1,1,1,'Renderizadores',0,);</v>
      </c>
    </row>
    <row r="492" spans="1:13" x14ac:dyDescent="0.25">
      <c r="A492">
        <f t="shared" si="19"/>
        <v>139</v>
      </c>
      <c r="B492" s="27" t="s">
        <v>394</v>
      </c>
      <c r="C492" s="27">
        <v>1</v>
      </c>
      <c r="D492" s="27">
        <v>1</v>
      </c>
      <c r="E492" s="27">
        <v>1</v>
      </c>
      <c r="F492" s="24" t="s">
        <v>311</v>
      </c>
      <c r="G492">
        <v>0</v>
      </c>
      <c r="I492" s="27" t="e">
        <f>+VLOOKUP(H492,question!$A$2:$L$5081,6,FALSE)</f>
        <v>#N/A</v>
      </c>
      <c r="J492" s="27" t="e">
        <f>+VLOOKUP(H492,question!$A$2:$L$5081,8,FALSE)</f>
        <v>#N/A</v>
      </c>
      <c r="K492" s="27" t="e">
        <f>+VLOOKUP(H492,question!$A$2:$L$5081,9,FALSE)</f>
        <v>#N/A</v>
      </c>
      <c r="L492" s="27" t="e">
        <f>+VLOOKUP(H492,question!$A$2:$L$5081,10,FALSE)</f>
        <v>#N/A</v>
      </c>
      <c r="M492" s="31" t="str">
        <f t="shared" si="18"/>
        <v>insert into question_answer (created_at,created_by,company_id,is_active,name,is_correct,question_id) values (getdate(),1,1,1,'Animación',0,);</v>
      </c>
    </row>
    <row r="493" spans="1:13" x14ac:dyDescent="0.25">
      <c r="A493">
        <f t="shared" si="19"/>
        <v>140</v>
      </c>
      <c r="B493" s="27" t="s">
        <v>394</v>
      </c>
      <c r="C493" s="27">
        <v>1</v>
      </c>
      <c r="D493" s="27">
        <v>1</v>
      </c>
      <c r="E493" s="27">
        <v>1</v>
      </c>
      <c r="F493" s="24" t="s">
        <v>312</v>
      </c>
      <c r="G493">
        <v>0</v>
      </c>
      <c r="I493" s="27" t="e">
        <f>+VLOOKUP(H493,question!$A$2:$L$5081,6,FALSE)</f>
        <v>#N/A</v>
      </c>
      <c r="J493" s="27" t="e">
        <f>+VLOOKUP(H493,question!$A$2:$L$5081,8,FALSE)</f>
        <v>#N/A</v>
      </c>
      <c r="K493" s="27" t="e">
        <f>+VLOOKUP(H493,question!$A$2:$L$5081,9,FALSE)</f>
        <v>#N/A</v>
      </c>
      <c r="L493" s="27" t="e">
        <f>+VLOOKUP(H493,question!$A$2:$L$5081,10,FALSE)</f>
        <v>#N/A</v>
      </c>
      <c r="M493" s="31" t="str">
        <f t="shared" si="18"/>
        <v>insert into question_answer (created_at,created_by,company_id,is_active,name,is_correct,question_id) values (getdate(),1,1,1,'Materiales',0,);</v>
      </c>
    </row>
    <row r="494" spans="1:13" x14ac:dyDescent="0.25">
      <c r="A494">
        <f t="shared" si="19"/>
        <v>141</v>
      </c>
      <c r="B494" s="27" t="s">
        <v>394</v>
      </c>
      <c r="C494" s="27">
        <v>1</v>
      </c>
      <c r="D494" s="27">
        <v>1</v>
      </c>
      <c r="E494" s="27">
        <v>1</v>
      </c>
      <c r="F494" s="24" t="s">
        <v>316</v>
      </c>
      <c r="G494">
        <v>0</v>
      </c>
      <c r="H494">
        <f>+H490+1</f>
        <v>27</v>
      </c>
      <c r="I494" s="27" t="str">
        <f>+VLOOKUP(H494,question!$A$2:$L$5081,6,FALSE)</f>
        <v>¿Cúal es el número trece?</v>
      </c>
      <c r="J494" s="27" t="str">
        <f>+VLOOKUP(H494,question!$A$2:$L$5081,8,FALSE)</f>
        <v>Números 10 al 19</v>
      </c>
      <c r="K494" s="27" t="str">
        <f>+VLOOKUP(H494,question!$A$2:$L$5081,9,FALSE)</f>
        <v>Unidad 1: Números</v>
      </c>
      <c r="L494" s="27" t="str">
        <f>+VLOOKUP(H494,question!$A$2:$L$5081,10,FALSE)</f>
        <v>Matemática</v>
      </c>
      <c r="M494" s="31" t="str">
        <f t="shared" si="18"/>
        <v>insert into question_answer (created_at,created_by,company_id,is_active,name,is_correct,question_id) values (getdate(),1,1,1,'Añadir y modificar',0,27);</v>
      </c>
    </row>
    <row r="495" spans="1:13" x14ac:dyDescent="0.25">
      <c r="A495">
        <f t="shared" si="19"/>
        <v>142</v>
      </c>
      <c r="B495" s="27" t="s">
        <v>394</v>
      </c>
      <c r="C495" s="27">
        <v>1</v>
      </c>
      <c r="D495" s="27">
        <v>1</v>
      </c>
      <c r="E495" s="27">
        <v>1</v>
      </c>
      <c r="F495" s="24" t="s">
        <v>317</v>
      </c>
      <c r="G495">
        <v>0</v>
      </c>
      <c r="I495" s="27" t="e">
        <f>+VLOOKUP(H495,question!$A$2:$L$5081,6,FALSE)</f>
        <v>#N/A</v>
      </c>
      <c r="J495" s="27" t="e">
        <f>+VLOOKUP(H495,question!$A$2:$L$5081,8,FALSE)</f>
        <v>#N/A</v>
      </c>
      <c r="K495" s="27" t="e">
        <f>+VLOOKUP(H495,question!$A$2:$L$5081,9,FALSE)</f>
        <v>#N/A</v>
      </c>
      <c r="L495" s="27" t="e">
        <f>+VLOOKUP(H495,question!$A$2:$L$5081,10,FALSE)</f>
        <v>#N/A</v>
      </c>
      <c r="M495" s="31" t="str">
        <f t="shared" si="18"/>
        <v>insert into question_answer (created_at,created_by,company_id,is_active,name,is_correct,question_id) values (getdate(),1,1,1,'Añadir y pausar',0,);</v>
      </c>
    </row>
    <row r="496" spans="1:13" x14ac:dyDescent="0.25">
      <c r="A496">
        <f t="shared" si="19"/>
        <v>143</v>
      </c>
      <c r="B496" s="27" t="s">
        <v>394</v>
      </c>
      <c r="C496" s="27">
        <v>1</v>
      </c>
      <c r="D496" s="27">
        <v>1</v>
      </c>
      <c r="E496" s="27">
        <v>1</v>
      </c>
      <c r="F496" s="24" t="s">
        <v>314</v>
      </c>
      <c r="G496">
        <v>0</v>
      </c>
      <c r="I496" s="27" t="e">
        <f>+VLOOKUP(H496,question!$A$2:$L$5081,6,FALSE)</f>
        <v>#N/A</v>
      </c>
      <c r="J496" s="27" t="e">
        <f>+VLOOKUP(H496,question!$A$2:$L$5081,8,FALSE)</f>
        <v>#N/A</v>
      </c>
      <c r="K496" s="27" t="e">
        <f>+VLOOKUP(H496,question!$A$2:$L$5081,9,FALSE)</f>
        <v>#N/A</v>
      </c>
      <c r="L496" s="27" t="e">
        <f>+VLOOKUP(H496,question!$A$2:$L$5081,10,FALSE)</f>
        <v>#N/A</v>
      </c>
      <c r="M496" s="31" t="str">
        <f t="shared" si="18"/>
        <v>insert into question_answer (created_at,created_by,company_id,is_active,name,is_correct,question_id) values (getdate(),1,1,1,'Modificar y eliminar',0,);</v>
      </c>
    </row>
    <row r="497" spans="1:13" x14ac:dyDescent="0.25">
      <c r="A497">
        <f t="shared" si="19"/>
        <v>144</v>
      </c>
      <c r="B497" s="27" t="s">
        <v>394</v>
      </c>
      <c r="C497" s="27">
        <v>1</v>
      </c>
      <c r="D497" s="27">
        <v>1</v>
      </c>
      <c r="E497" s="27">
        <v>1</v>
      </c>
      <c r="F497" s="24" t="s">
        <v>315</v>
      </c>
      <c r="G497">
        <v>1</v>
      </c>
      <c r="I497" s="27" t="e">
        <f>+VLOOKUP(H497,question!$A$2:$L$5081,6,FALSE)</f>
        <v>#N/A</v>
      </c>
      <c r="J497" s="27" t="e">
        <f>+VLOOKUP(H497,question!$A$2:$L$5081,8,FALSE)</f>
        <v>#N/A</v>
      </c>
      <c r="K497" s="27" t="e">
        <f>+VLOOKUP(H497,question!$A$2:$L$5081,9,FALSE)</f>
        <v>#N/A</v>
      </c>
      <c r="L497" s="27" t="e">
        <f>+VLOOKUP(H497,question!$A$2:$L$5081,10,FALSE)</f>
        <v>#N/A</v>
      </c>
      <c r="M497" s="31" t="str">
        <f t="shared" si="18"/>
        <v>insert into question_answer (created_at,created_by,company_id,is_active,name,is_correct,question_id) values (getdate(),1,1,1,'Añadir y eliminar',1,);</v>
      </c>
    </row>
    <row r="498" spans="1:13" x14ac:dyDescent="0.25">
      <c r="A498">
        <f t="shared" si="19"/>
        <v>145</v>
      </c>
      <c r="B498" s="27" t="s">
        <v>394</v>
      </c>
      <c r="C498" s="27">
        <v>1</v>
      </c>
      <c r="D498" s="27">
        <v>1</v>
      </c>
      <c r="E498" s="27">
        <v>1</v>
      </c>
      <c r="F498" s="24" t="s">
        <v>311</v>
      </c>
      <c r="G498">
        <v>0</v>
      </c>
      <c r="H498">
        <f>+H494+1</f>
        <v>28</v>
      </c>
      <c r="I498" s="27" t="str">
        <f>+VLOOKUP(H498,question!$A$2:$L$5081,6,FALSE)</f>
        <v>¿Cúal es el número diecisiete?</v>
      </c>
      <c r="J498" s="27" t="str">
        <f>+VLOOKUP(H498,question!$A$2:$L$5081,8,FALSE)</f>
        <v>Números 10 al 19</v>
      </c>
      <c r="K498" s="27" t="str">
        <f>+VLOOKUP(H498,question!$A$2:$L$5081,9,FALSE)</f>
        <v>Unidad 1: Números</v>
      </c>
      <c r="L498" s="27" t="str">
        <f>+VLOOKUP(H498,question!$A$2:$L$5081,10,FALSE)</f>
        <v>Matemática</v>
      </c>
      <c r="M498" s="31" t="str">
        <f t="shared" si="18"/>
        <v>insert into question_answer (created_at,created_by,company_id,is_active,name,is_correct,question_id) values (getdate(),1,1,1,'Animación',0,28);</v>
      </c>
    </row>
    <row r="499" spans="1:13" x14ac:dyDescent="0.25">
      <c r="A499">
        <f t="shared" si="19"/>
        <v>146</v>
      </c>
      <c r="B499" s="27" t="s">
        <v>394</v>
      </c>
      <c r="C499" s="27">
        <v>1</v>
      </c>
      <c r="D499" s="27">
        <v>1</v>
      </c>
      <c r="E499" s="27">
        <v>1</v>
      </c>
      <c r="F499" s="24" t="s">
        <v>312</v>
      </c>
      <c r="G499">
        <v>0</v>
      </c>
      <c r="I499" s="27" t="e">
        <f>+VLOOKUP(H499,question!$A$2:$L$5081,6,FALSE)</f>
        <v>#N/A</v>
      </c>
      <c r="J499" s="27" t="e">
        <f>+VLOOKUP(H499,question!$A$2:$L$5081,8,FALSE)</f>
        <v>#N/A</v>
      </c>
      <c r="K499" s="27" t="e">
        <f>+VLOOKUP(H499,question!$A$2:$L$5081,9,FALSE)</f>
        <v>#N/A</v>
      </c>
      <c r="L499" s="27" t="e">
        <f>+VLOOKUP(H499,question!$A$2:$L$5081,10,FALSE)</f>
        <v>#N/A</v>
      </c>
      <c r="M499" s="31" t="str">
        <f t="shared" si="18"/>
        <v>insert into question_answer (created_at,created_by,company_id,is_active,name,is_correct,question_id) values (getdate(),1,1,1,'Materiales',0,);</v>
      </c>
    </row>
    <row r="500" spans="1:13" x14ac:dyDescent="0.25">
      <c r="A500">
        <f t="shared" si="19"/>
        <v>147</v>
      </c>
      <c r="B500" s="27" t="s">
        <v>394</v>
      </c>
      <c r="C500" s="27">
        <v>1</v>
      </c>
      <c r="D500" s="27">
        <v>1</v>
      </c>
      <c r="E500" s="27">
        <v>1</v>
      </c>
      <c r="F500" s="24" t="s">
        <v>321</v>
      </c>
      <c r="G500">
        <v>0</v>
      </c>
      <c r="I500" s="27" t="e">
        <f>+VLOOKUP(H500,question!$A$2:$L$5081,6,FALSE)</f>
        <v>#N/A</v>
      </c>
      <c r="J500" s="27" t="e">
        <f>+VLOOKUP(H500,question!$A$2:$L$5081,8,FALSE)</f>
        <v>#N/A</v>
      </c>
      <c r="K500" s="27" t="e">
        <f>+VLOOKUP(H500,question!$A$2:$L$5081,9,FALSE)</f>
        <v>#N/A</v>
      </c>
      <c r="L500" s="27" t="e">
        <f>+VLOOKUP(H500,question!$A$2:$L$5081,10,FALSE)</f>
        <v>#N/A</v>
      </c>
      <c r="M500" s="31" t="str">
        <f t="shared" si="18"/>
        <v>insert into question_answer (created_at,created_by,company_id,is_active,name,is_correct,question_id) values (getdate(),1,1,1,'Cargadores',0,);</v>
      </c>
    </row>
    <row r="501" spans="1:13" x14ac:dyDescent="0.25">
      <c r="A501">
        <f t="shared" si="19"/>
        <v>148</v>
      </c>
      <c r="B501" s="27" t="s">
        <v>394</v>
      </c>
      <c r="C501" s="27">
        <v>1</v>
      </c>
      <c r="D501" s="27">
        <v>1</v>
      </c>
      <c r="E501" s="27">
        <v>1</v>
      </c>
      <c r="F501" s="24" t="s">
        <v>323</v>
      </c>
      <c r="G501">
        <v>1</v>
      </c>
      <c r="I501" s="27" t="e">
        <f>+VLOOKUP(H501,question!$A$2:$L$5081,6,FALSE)</f>
        <v>#N/A</v>
      </c>
      <c r="J501" s="27" t="e">
        <f>+VLOOKUP(H501,question!$A$2:$L$5081,8,FALSE)</f>
        <v>#N/A</v>
      </c>
      <c r="K501" s="27" t="e">
        <f>+VLOOKUP(H501,question!$A$2:$L$5081,9,FALSE)</f>
        <v>#N/A</v>
      </c>
      <c r="L501" s="27" t="e">
        <f>+VLOOKUP(H501,question!$A$2:$L$5081,10,FALSE)</f>
        <v>#N/A</v>
      </c>
      <c r="M501" s="31" t="str">
        <f t="shared" si="18"/>
        <v>insert into question_answer (created_at,created_by,company_id,is_active,name,is_correct,question_id) values (getdate(),1,1,1,'Cámaras',1,);</v>
      </c>
    </row>
    <row r="502" spans="1:13" x14ac:dyDescent="0.25">
      <c r="A502">
        <f t="shared" si="19"/>
        <v>149</v>
      </c>
      <c r="B502" s="27" t="s">
        <v>394</v>
      </c>
      <c r="C502" s="27">
        <v>1</v>
      </c>
      <c r="D502" s="27">
        <v>1</v>
      </c>
      <c r="E502" s="27">
        <v>1</v>
      </c>
      <c r="F502" s="24" t="s">
        <v>323</v>
      </c>
      <c r="G502">
        <v>0</v>
      </c>
      <c r="H502">
        <f>+H498+1</f>
        <v>29</v>
      </c>
      <c r="I502" s="27" t="str">
        <f>+VLOOKUP(H502,question!$A$2:$L$5081,6,FALSE)</f>
        <v>¿Cúal es el número catorce?</v>
      </c>
      <c r="J502" s="27" t="str">
        <f>+VLOOKUP(H502,question!$A$2:$L$5081,8,FALSE)</f>
        <v>Números 10 al 19</v>
      </c>
      <c r="K502" s="27" t="str">
        <f>+VLOOKUP(H502,question!$A$2:$L$5081,9,FALSE)</f>
        <v>Unidad 1: Números</v>
      </c>
      <c r="L502" s="27" t="str">
        <f>+VLOOKUP(H502,question!$A$2:$L$5081,10,FALSE)</f>
        <v>Matemática</v>
      </c>
      <c r="M502" s="31" t="str">
        <f t="shared" si="18"/>
        <v>insert into question_answer (created_at,created_by,company_id,is_active,name,is_correct,question_id) values (getdate(),1,1,1,'Cámaras',0,29);</v>
      </c>
    </row>
    <row r="503" spans="1:13" x14ac:dyDescent="0.25">
      <c r="A503">
        <f t="shared" si="19"/>
        <v>150</v>
      </c>
      <c r="B503" s="27" t="s">
        <v>394</v>
      </c>
      <c r="C503" s="27">
        <v>1</v>
      </c>
      <c r="D503" s="27">
        <v>1</v>
      </c>
      <c r="E503" s="27">
        <v>1</v>
      </c>
      <c r="F503" s="24" t="s">
        <v>324</v>
      </c>
      <c r="G503">
        <v>0</v>
      </c>
      <c r="I503" s="27" t="e">
        <f>+VLOOKUP(H503,question!$A$2:$L$5081,6,FALSE)</f>
        <v>#N/A</v>
      </c>
      <c r="J503" s="27" t="e">
        <f>+VLOOKUP(H503,question!$A$2:$L$5081,8,FALSE)</f>
        <v>#N/A</v>
      </c>
      <c r="K503" s="27" t="e">
        <f>+VLOOKUP(H503,question!$A$2:$L$5081,9,FALSE)</f>
        <v>#N/A</v>
      </c>
      <c r="L503" s="27" t="e">
        <f>+VLOOKUP(H503,question!$A$2:$L$5081,10,FALSE)</f>
        <v>#N/A</v>
      </c>
      <c r="M503" s="31" t="str">
        <f t="shared" si="18"/>
        <v>insert into question_answer (created_at,created_by,company_id,is_active,name,is_correct,question_id) values (getdate(),1,1,1,'Luces',0,);</v>
      </c>
    </row>
    <row r="504" spans="1:13" x14ac:dyDescent="0.25">
      <c r="A504">
        <f t="shared" si="19"/>
        <v>151</v>
      </c>
      <c r="B504" s="27" t="s">
        <v>394</v>
      </c>
      <c r="C504" s="27">
        <v>1</v>
      </c>
      <c r="D504" s="27">
        <v>1</v>
      </c>
      <c r="E504" s="27">
        <v>1</v>
      </c>
      <c r="F504" s="24" t="s">
        <v>312</v>
      </c>
      <c r="G504">
        <v>0</v>
      </c>
      <c r="I504" s="27" t="e">
        <f>+VLOOKUP(H504,question!$A$2:$L$5081,6,FALSE)</f>
        <v>#N/A</v>
      </c>
      <c r="J504" s="27" t="e">
        <f>+VLOOKUP(H504,question!$A$2:$L$5081,8,FALSE)</f>
        <v>#N/A</v>
      </c>
      <c r="K504" s="27" t="e">
        <f>+VLOOKUP(H504,question!$A$2:$L$5081,9,FALSE)</f>
        <v>#N/A</v>
      </c>
      <c r="L504" s="27" t="e">
        <f>+VLOOKUP(H504,question!$A$2:$L$5081,10,FALSE)</f>
        <v>#N/A</v>
      </c>
      <c r="M504" s="31" t="str">
        <f t="shared" si="18"/>
        <v>insert into question_answer (created_at,created_by,company_id,is_active,name,is_correct,question_id) values (getdate(),1,1,1,'Materiales',0,);</v>
      </c>
    </row>
    <row r="505" spans="1:13" x14ac:dyDescent="0.25">
      <c r="A505">
        <f t="shared" si="19"/>
        <v>152</v>
      </c>
      <c r="B505" s="27" t="s">
        <v>394</v>
      </c>
      <c r="C505" s="27">
        <v>1</v>
      </c>
      <c r="D505" s="27">
        <v>1</v>
      </c>
      <c r="E505" s="27">
        <v>1</v>
      </c>
      <c r="F505" s="24" t="s">
        <v>311</v>
      </c>
      <c r="G505">
        <v>1</v>
      </c>
      <c r="I505" s="27" t="e">
        <f>+VLOOKUP(H505,question!$A$2:$L$5081,6,FALSE)</f>
        <v>#N/A</v>
      </c>
      <c r="J505" s="27" t="e">
        <f>+VLOOKUP(H505,question!$A$2:$L$5081,8,FALSE)</f>
        <v>#N/A</v>
      </c>
      <c r="K505" s="27" t="e">
        <f>+VLOOKUP(H505,question!$A$2:$L$5081,9,FALSE)</f>
        <v>#N/A</v>
      </c>
      <c r="L505" s="27" t="e">
        <f>+VLOOKUP(H505,question!$A$2:$L$5081,10,FALSE)</f>
        <v>#N/A</v>
      </c>
      <c r="M505" s="31" t="str">
        <f t="shared" si="18"/>
        <v>insert into question_answer (created_at,created_by,company_id,is_active,name,is_correct,question_id) values (getdate(),1,1,1,'Animación',1,);</v>
      </c>
    </row>
    <row r="506" spans="1:13" x14ac:dyDescent="0.25">
      <c r="A506">
        <f t="shared" si="19"/>
        <v>153</v>
      </c>
      <c r="B506" s="27" t="s">
        <v>394</v>
      </c>
      <c r="C506" s="27">
        <v>1</v>
      </c>
      <c r="D506" s="27">
        <v>1</v>
      </c>
      <c r="E506" s="27">
        <v>1</v>
      </c>
      <c r="F506" s="24" t="s">
        <v>323</v>
      </c>
      <c r="G506">
        <v>0</v>
      </c>
      <c r="H506">
        <f>+H502+1</f>
        <v>30</v>
      </c>
      <c r="I506" s="27" t="str">
        <f>+VLOOKUP(H506,question!$A$2:$L$5081,6,FALSE)</f>
        <v>¿Cúal es el número dieciséis?</v>
      </c>
      <c r="J506" s="27" t="str">
        <f>+VLOOKUP(H506,question!$A$2:$L$5081,8,FALSE)</f>
        <v>Números 10 al 19</v>
      </c>
      <c r="K506" s="27" t="str">
        <f>+VLOOKUP(H506,question!$A$2:$L$5081,9,FALSE)</f>
        <v>Unidad 1: Números</v>
      </c>
      <c r="L506" s="27" t="str">
        <f>+VLOOKUP(H506,question!$A$2:$L$5081,10,FALSE)</f>
        <v>Matemática</v>
      </c>
      <c r="M506" s="31" t="str">
        <f t="shared" si="18"/>
        <v>insert into question_answer (created_at,created_by,company_id,is_active,name,is_correct,question_id) values (getdate(),1,1,1,'Cámaras',0,30);</v>
      </c>
    </row>
    <row r="507" spans="1:13" x14ac:dyDescent="0.25">
      <c r="A507">
        <f t="shared" si="19"/>
        <v>154</v>
      </c>
      <c r="B507" s="27" t="s">
        <v>394</v>
      </c>
      <c r="C507" s="27">
        <v>1</v>
      </c>
      <c r="D507" s="27">
        <v>1</v>
      </c>
      <c r="E507" s="27">
        <v>1</v>
      </c>
      <c r="F507" s="24" t="s">
        <v>324</v>
      </c>
      <c r="G507">
        <v>1</v>
      </c>
      <c r="I507" s="27" t="e">
        <f>+VLOOKUP(H507,question!$A$2:$L$5081,6,FALSE)</f>
        <v>#N/A</v>
      </c>
      <c r="J507" s="27" t="e">
        <f>+VLOOKUP(H507,question!$A$2:$L$5081,8,FALSE)</f>
        <v>#N/A</v>
      </c>
      <c r="K507" s="27" t="e">
        <f>+VLOOKUP(H507,question!$A$2:$L$5081,9,FALSE)</f>
        <v>#N/A</v>
      </c>
      <c r="L507" s="27" t="e">
        <f>+VLOOKUP(H507,question!$A$2:$L$5081,10,FALSE)</f>
        <v>#N/A</v>
      </c>
      <c r="M507" s="31" t="str">
        <f t="shared" si="18"/>
        <v>insert into question_answer (created_at,created_by,company_id,is_active,name,is_correct,question_id) values (getdate(),1,1,1,'Luces',1,);</v>
      </c>
    </row>
    <row r="508" spans="1:13" x14ac:dyDescent="0.25">
      <c r="A508">
        <f t="shared" si="19"/>
        <v>155</v>
      </c>
      <c r="B508" s="27" t="s">
        <v>394</v>
      </c>
      <c r="C508" s="27">
        <v>1</v>
      </c>
      <c r="D508" s="27">
        <v>1</v>
      </c>
      <c r="E508" s="27">
        <v>1</v>
      </c>
      <c r="F508" s="24" t="s">
        <v>312</v>
      </c>
      <c r="G508">
        <v>0</v>
      </c>
      <c r="I508" s="27" t="e">
        <f>+VLOOKUP(H508,question!$A$2:$L$5081,6,FALSE)</f>
        <v>#N/A</v>
      </c>
      <c r="J508" s="27" t="e">
        <f>+VLOOKUP(H508,question!$A$2:$L$5081,8,FALSE)</f>
        <v>#N/A</v>
      </c>
      <c r="K508" s="27" t="e">
        <f>+VLOOKUP(H508,question!$A$2:$L$5081,9,FALSE)</f>
        <v>#N/A</v>
      </c>
      <c r="L508" s="27" t="e">
        <f>+VLOOKUP(H508,question!$A$2:$L$5081,10,FALSE)</f>
        <v>#N/A</v>
      </c>
      <c r="M508" s="31" t="str">
        <f t="shared" si="18"/>
        <v>insert into question_answer (created_at,created_by,company_id,is_active,name,is_correct,question_id) values (getdate(),1,1,1,'Materiales',0,);</v>
      </c>
    </row>
    <row r="509" spans="1:13" x14ac:dyDescent="0.25">
      <c r="A509">
        <f t="shared" si="19"/>
        <v>156</v>
      </c>
      <c r="B509" s="27" t="s">
        <v>394</v>
      </c>
      <c r="C509" s="27">
        <v>1</v>
      </c>
      <c r="D509" s="27">
        <v>1</v>
      </c>
      <c r="E509" s="27">
        <v>1</v>
      </c>
      <c r="F509" s="24" t="s">
        <v>311</v>
      </c>
      <c r="G509">
        <v>0</v>
      </c>
      <c r="I509" s="27" t="e">
        <f>+VLOOKUP(H509,question!$A$2:$L$5081,6,FALSE)</f>
        <v>#N/A</v>
      </c>
      <c r="J509" s="27" t="e">
        <f>+VLOOKUP(H509,question!$A$2:$L$5081,8,FALSE)</f>
        <v>#N/A</v>
      </c>
      <c r="K509" s="27" t="e">
        <f>+VLOOKUP(H509,question!$A$2:$L$5081,9,FALSE)</f>
        <v>#N/A</v>
      </c>
      <c r="L509" s="27" t="e">
        <f>+VLOOKUP(H509,question!$A$2:$L$5081,10,FALSE)</f>
        <v>#N/A</v>
      </c>
      <c r="M509" s="31" t="str">
        <f t="shared" si="18"/>
        <v>insert into question_answer (created_at,created_by,company_id,is_active,name,is_correct,question_id) values (getdate(),1,1,1,'Animación',0,);</v>
      </c>
    </row>
    <row r="510" spans="1:13" x14ac:dyDescent="0.25">
      <c r="A510">
        <f t="shared" si="19"/>
        <v>157</v>
      </c>
      <c r="B510" s="27" t="s">
        <v>394</v>
      </c>
      <c r="C510" s="27">
        <v>1</v>
      </c>
      <c r="D510" s="27">
        <v>1</v>
      </c>
      <c r="E510" s="27">
        <v>1</v>
      </c>
      <c r="F510" s="24" t="s">
        <v>327</v>
      </c>
      <c r="G510">
        <v>0</v>
      </c>
      <c r="H510">
        <f>+H506+1</f>
        <v>31</v>
      </c>
      <c r="I510" s="27" t="str">
        <f>+VLOOKUP(H510,question!$A$2:$L$5081,6,FALSE)</f>
        <v>¿Cúal es el número quince?</v>
      </c>
      <c r="J510" s="27" t="str">
        <f>+VLOOKUP(H510,question!$A$2:$L$5081,8,FALSE)</f>
        <v>Números 10 al 19</v>
      </c>
      <c r="K510" s="27" t="str">
        <f>+VLOOKUP(H510,question!$A$2:$L$5081,9,FALSE)</f>
        <v>Unidad 1: Números</v>
      </c>
      <c r="L510" s="27" t="str">
        <f>+VLOOKUP(H510,question!$A$2:$L$5081,10,FALSE)</f>
        <v>Matemática</v>
      </c>
      <c r="M510" s="31" t="str">
        <f t="shared" si="18"/>
        <v>insert into question_answer (created_at,created_by,company_id,is_active,name,is_correct,question_id) values (getdate(),1,1,1,'Shaders',0,31);</v>
      </c>
    </row>
    <row r="511" spans="1:13" x14ac:dyDescent="0.25">
      <c r="A511">
        <f t="shared" si="19"/>
        <v>158</v>
      </c>
      <c r="B511" s="27" t="s">
        <v>394</v>
      </c>
      <c r="C511" s="27">
        <v>1</v>
      </c>
      <c r="D511" s="27">
        <v>1</v>
      </c>
      <c r="E511" s="27">
        <v>1</v>
      </c>
      <c r="F511" s="24" t="s">
        <v>328</v>
      </c>
      <c r="G511">
        <v>0</v>
      </c>
      <c r="I511" s="27" t="e">
        <f>+VLOOKUP(H511,question!$A$2:$L$5081,6,FALSE)</f>
        <v>#N/A</v>
      </c>
      <c r="J511" s="27" t="e">
        <f>+VLOOKUP(H511,question!$A$2:$L$5081,8,FALSE)</f>
        <v>#N/A</v>
      </c>
      <c r="K511" s="27" t="e">
        <f>+VLOOKUP(H511,question!$A$2:$L$5081,9,FALSE)</f>
        <v>#N/A</v>
      </c>
      <c r="L511" s="27" t="e">
        <f>+VLOOKUP(H511,question!$A$2:$L$5081,10,FALSE)</f>
        <v>#N/A</v>
      </c>
      <c r="M511" s="31" t="str">
        <f t="shared" si="18"/>
        <v>insert into question_answer (created_at,created_by,company_id,is_active,name,is_correct,question_id) values (getdate(),1,1,1,'Objetos',0,);</v>
      </c>
    </row>
    <row r="512" spans="1:13" x14ac:dyDescent="0.25">
      <c r="A512">
        <f t="shared" si="19"/>
        <v>159</v>
      </c>
      <c r="B512" s="27" t="s">
        <v>394</v>
      </c>
      <c r="C512" s="27">
        <v>1</v>
      </c>
      <c r="D512" s="27">
        <v>1</v>
      </c>
      <c r="E512" s="27">
        <v>1</v>
      </c>
      <c r="F512" s="24" t="s">
        <v>312</v>
      </c>
      <c r="G512">
        <v>1</v>
      </c>
      <c r="I512" s="27" t="e">
        <f>+VLOOKUP(H512,question!$A$2:$L$5081,6,FALSE)</f>
        <v>#N/A</v>
      </c>
      <c r="J512" s="27" t="e">
        <f>+VLOOKUP(H512,question!$A$2:$L$5081,8,FALSE)</f>
        <v>#N/A</v>
      </c>
      <c r="K512" s="27" t="e">
        <f>+VLOOKUP(H512,question!$A$2:$L$5081,9,FALSE)</f>
        <v>#N/A</v>
      </c>
      <c r="L512" s="27" t="e">
        <f>+VLOOKUP(H512,question!$A$2:$L$5081,10,FALSE)</f>
        <v>#N/A</v>
      </c>
      <c r="M512" s="31" t="str">
        <f t="shared" si="18"/>
        <v>insert into question_answer (created_at,created_by,company_id,is_active,name,is_correct,question_id) values (getdate(),1,1,1,'Materiales',1,);</v>
      </c>
    </row>
    <row r="513" spans="1:13" x14ac:dyDescent="0.25">
      <c r="A513">
        <f t="shared" si="19"/>
        <v>160</v>
      </c>
      <c r="B513" s="27" t="s">
        <v>394</v>
      </c>
      <c r="C513" s="27">
        <v>1</v>
      </c>
      <c r="D513" s="27">
        <v>1</v>
      </c>
      <c r="E513" s="27">
        <v>1</v>
      </c>
      <c r="F513" s="24" t="s">
        <v>324</v>
      </c>
      <c r="G513">
        <v>0</v>
      </c>
      <c r="I513" s="27" t="e">
        <f>+VLOOKUP(H513,question!$A$2:$L$5081,6,FALSE)</f>
        <v>#N/A</v>
      </c>
      <c r="J513" s="27" t="e">
        <f>+VLOOKUP(H513,question!$A$2:$L$5081,8,FALSE)</f>
        <v>#N/A</v>
      </c>
      <c r="K513" s="27" t="e">
        <f>+VLOOKUP(H513,question!$A$2:$L$5081,9,FALSE)</f>
        <v>#N/A</v>
      </c>
      <c r="L513" s="27" t="e">
        <f>+VLOOKUP(H513,question!$A$2:$L$5081,10,FALSE)</f>
        <v>#N/A</v>
      </c>
      <c r="M513" s="31" t="str">
        <f t="shared" si="18"/>
        <v>insert into question_answer (created_at,created_by,company_id,is_active,name,is_correct,question_id) values (getdate(),1,1,1,'Luces',0,);</v>
      </c>
    </row>
    <row r="514" spans="1:13" x14ac:dyDescent="0.25">
      <c r="A514">
        <f t="shared" si="19"/>
        <v>161</v>
      </c>
      <c r="B514" s="27" t="s">
        <v>394</v>
      </c>
      <c r="C514" s="27">
        <v>1</v>
      </c>
      <c r="D514" s="27">
        <v>1</v>
      </c>
      <c r="E514" s="27">
        <v>1</v>
      </c>
      <c r="F514" s="24" t="s">
        <v>327</v>
      </c>
      <c r="G514">
        <v>1</v>
      </c>
      <c r="H514">
        <f>+H510+1</f>
        <v>32</v>
      </c>
      <c r="I514" s="27" t="str">
        <f>+VLOOKUP(H514,question!$A$2:$L$5081,6,FALSE)</f>
        <v>¿Cúal es el número diecinueve?</v>
      </c>
      <c r="J514" s="27" t="str">
        <f>+VLOOKUP(H514,question!$A$2:$L$5081,8,FALSE)</f>
        <v>Números 10 al 19</v>
      </c>
      <c r="K514" s="27" t="str">
        <f>+VLOOKUP(H514,question!$A$2:$L$5081,9,FALSE)</f>
        <v>Unidad 1: Números</v>
      </c>
      <c r="L514" s="27" t="str">
        <f>+VLOOKUP(H514,question!$A$2:$L$5081,10,FALSE)</f>
        <v>Matemática</v>
      </c>
      <c r="M514" s="31" t="str">
        <f t="shared" si="18"/>
        <v>insert into question_answer (created_at,created_by,company_id,is_active,name,is_correct,question_id) values (getdate(),1,1,1,'Shaders',1,32);</v>
      </c>
    </row>
    <row r="515" spans="1:13" x14ac:dyDescent="0.25">
      <c r="A515">
        <f t="shared" si="19"/>
        <v>162</v>
      </c>
      <c r="B515" s="27" t="s">
        <v>394</v>
      </c>
      <c r="C515" s="27">
        <v>1</v>
      </c>
      <c r="D515" s="27">
        <v>1</v>
      </c>
      <c r="E515" s="27">
        <v>1</v>
      </c>
      <c r="F515" s="24" t="s">
        <v>328</v>
      </c>
      <c r="G515">
        <v>0</v>
      </c>
      <c r="I515" s="27" t="e">
        <f>+VLOOKUP(H515,question!$A$2:$L$5081,6,FALSE)</f>
        <v>#N/A</v>
      </c>
      <c r="J515" s="27" t="e">
        <f>+VLOOKUP(H515,question!$A$2:$L$5081,8,FALSE)</f>
        <v>#N/A</v>
      </c>
      <c r="K515" s="27" t="e">
        <f>+VLOOKUP(H515,question!$A$2:$L$5081,9,FALSE)</f>
        <v>#N/A</v>
      </c>
      <c r="L515" s="27" t="e">
        <f>+VLOOKUP(H515,question!$A$2:$L$5081,10,FALSE)</f>
        <v>#N/A</v>
      </c>
      <c r="M515" s="31" t="str">
        <f t="shared" si="18"/>
        <v>insert into question_answer (created_at,created_by,company_id,is_active,name,is_correct,question_id) values (getdate(),1,1,1,'Objetos',0,);</v>
      </c>
    </row>
    <row r="516" spans="1:13" x14ac:dyDescent="0.25">
      <c r="A516">
        <f t="shared" si="19"/>
        <v>163</v>
      </c>
      <c r="B516" s="27" t="s">
        <v>394</v>
      </c>
      <c r="C516" s="27">
        <v>1</v>
      </c>
      <c r="D516" s="27">
        <v>1</v>
      </c>
      <c r="E516" s="27">
        <v>1</v>
      </c>
      <c r="F516" s="24" t="s">
        <v>312</v>
      </c>
      <c r="G516">
        <v>0</v>
      </c>
      <c r="I516" s="27" t="e">
        <f>+VLOOKUP(H516,question!$A$2:$L$5081,6,FALSE)</f>
        <v>#N/A</v>
      </c>
      <c r="J516" s="27" t="e">
        <f>+VLOOKUP(H516,question!$A$2:$L$5081,8,FALSE)</f>
        <v>#N/A</v>
      </c>
      <c r="K516" s="27" t="e">
        <f>+VLOOKUP(H516,question!$A$2:$L$5081,9,FALSE)</f>
        <v>#N/A</v>
      </c>
      <c r="L516" s="27" t="e">
        <f>+VLOOKUP(H516,question!$A$2:$L$5081,10,FALSE)</f>
        <v>#N/A</v>
      </c>
      <c r="M516" s="31" t="str">
        <f t="shared" si="18"/>
        <v>insert into question_answer (created_at,created_by,company_id,is_active,name,is_correct,question_id) values (getdate(),1,1,1,'Materiales',0,);</v>
      </c>
    </row>
    <row r="517" spans="1:13" x14ac:dyDescent="0.25">
      <c r="A517">
        <f t="shared" si="19"/>
        <v>164</v>
      </c>
      <c r="B517" s="27" t="s">
        <v>394</v>
      </c>
      <c r="C517" s="27">
        <v>1</v>
      </c>
      <c r="D517" s="27">
        <v>1</v>
      </c>
      <c r="E517" s="27">
        <v>1</v>
      </c>
      <c r="F517" s="24" t="s">
        <v>324</v>
      </c>
      <c r="G517">
        <v>0</v>
      </c>
      <c r="I517" s="27" t="e">
        <f>+VLOOKUP(H517,question!$A$2:$L$5081,6,FALSE)</f>
        <v>#N/A</v>
      </c>
      <c r="J517" s="27" t="e">
        <f>+VLOOKUP(H517,question!$A$2:$L$5081,8,FALSE)</f>
        <v>#N/A</v>
      </c>
      <c r="K517" s="27" t="e">
        <f>+VLOOKUP(H517,question!$A$2:$L$5081,9,FALSE)</f>
        <v>#N/A</v>
      </c>
      <c r="L517" s="27" t="e">
        <f>+VLOOKUP(H517,question!$A$2:$L$5081,10,FALSE)</f>
        <v>#N/A</v>
      </c>
      <c r="M517" s="31" t="str">
        <f t="shared" si="18"/>
        <v>insert into question_answer (created_at,created_by,company_id,is_active,name,is_correct,question_id) values (getdate(),1,1,1,'Luces',0,);</v>
      </c>
    </row>
    <row r="518" spans="1:13" x14ac:dyDescent="0.25">
      <c r="A518">
        <f t="shared" si="19"/>
        <v>165</v>
      </c>
      <c r="B518" s="27" t="s">
        <v>394</v>
      </c>
      <c r="C518" s="27">
        <v>1</v>
      </c>
      <c r="D518" s="27">
        <v>1</v>
      </c>
      <c r="E518" s="27">
        <v>1</v>
      </c>
      <c r="F518" s="24" t="s">
        <v>331</v>
      </c>
      <c r="G518">
        <v>0</v>
      </c>
      <c r="H518">
        <f>+H514+1</f>
        <v>33</v>
      </c>
      <c r="I518" s="27" t="str">
        <f>+VLOOKUP(H518,question!$A$2:$L$5081,6,FALSE)</f>
        <v>¿Cúal es el número once?</v>
      </c>
      <c r="J518" s="27" t="str">
        <f>+VLOOKUP(H518,question!$A$2:$L$5081,8,FALSE)</f>
        <v>Números 10 al 19</v>
      </c>
      <c r="K518" s="27" t="str">
        <f>+VLOOKUP(H518,question!$A$2:$L$5081,9,FALSE)</f>
        <v>Unidad 1: Números</v>
      </c>
      <c r="L518" s="27" t="str">
        <f>+VLOOKUP(H518,question!$A$2:$L$5081,10,FALSE)</f>
        <v>Matemática</v>
      </c>
      <c r="M518" s="31" t="str">
        <f t="shared" si="18"/>
        <v>insert into question_answer (created_at,created_by,company_id,is_active,name,is_correct,question_id) values (getdate(),1,1,1,'Geometría',0,33);</v>
      </c>
    </row>
    <row r="519" spans="1:13" x14ac:dyDescent="0.25">
      <c r="A519">
        <f t="shared" si="19"/>
        <v>166</v>
      </c>
      <c r="B519" s="27" t="s">
        <v>394</v>
      </c>
      <c r="C519" s="27">
        <v>1</v>
      </c>
      <c r="D519" s="27">
        <v>1</v>
      </c>
      <c r="E519" s="27">
        <v>1</v>
      </c>
      <c r="F519" s="24" t="s">
        <v>332</v>
      </c>
      <c r="G519">
        <v>0</v>
      </c>
      <c r="I519" s="27" t="e">
        <f>+VLOOKUP(H519,question!$A$2:$L$5081,6,FALSE)</f>
        <v>#N/A</v>
      </c>
      <c r="J519" s="27" t="e">
        <f>+VLOOKUP(H519,question!$A$2:$L$5081,8,FALSE)</f>
        <v>#N/A</v>
      </c>
      <c r="K519" s="27" t="e">
        <f>+VLOOKUP(H519,question!$A$2:$L$5081,9,FALSE)</f>
        <v>#N/A</v>
      </c>
      <c r="L519" s="27" t="e">
        <f>+VLOOKUP(H519,question!$A$2:$L$5081,10,FALSE)</f>
        <v>#N/A</v>
      </c>
      <c r="M519" s="31" t="str">
        <f t="shared" si="18"/>
        <v>insert into question_answer (created_at,created_by,company_id,is_active,name,is_correct,question_id) values (getdate(),1,1,1,'Utilidades',0,);</v>
      </c>
    </row>
    <row r="520" spans="1:13" x14ac:dyDescent="0.25">
      <c r="A520">
        <f t="shared" si="19"/>
        <v>167</v>
      </c>
      <c r="B520" s="27" t="s">
        <v>394</v>
      </c>
      <c r="C520" s="27">
        <v>1</v>
      </c>
      <c r="D520" s="27">
        <v>1</v>
      </c>
      <c r="E520" s="27">
        <v>1</v>
      </c>
      <c r="F520" s="24" t="s">
        <v>333</v>
      </c>
      <c r="G520">
        <v>0</v>
      </c>
      <c r="I520" s="27" t="e">
        <f>+VLOOKUP(H520,question!$A$2:$L$5081,6,FALSE)</f>
        <v>#N/A</v>
      </c>
      <c r="J520" s="27" t="e">
        <f>+VLOOKUP(H520,question!$A$2:$L$5081,8,FALSE)</f>
        <v>#N/A</v>
      </c>
      <c r="K520" s="27" t="e">
        <f>+VLOOKUP(H520,question!$A$2:$L$5081,9,FALSE)</f>
        <v>#N/A</v>
      </c>
      <c r="L520" s="27" t="e">
        <f>+VLOOKUP(H520,question!$A$2:$L$5081,10,FALSE)</f>
        <v>#N/A</v>
      </c>
      <c r="M520" s="31" t="str">
        <f t="shared" si="18"/>
        <v>insert into question_answer (created_at,created_by,company_id,is_active,name,is_correct,question_id) values (getdate(),1,1,1,'Cargadores de datos',0,);</v>
      </c>
    </row>
    <row r="521" spans="1:13" x14ac:dyDescent="0.25">
      <c r="A521">
        <f t="shared" si="19"/>
        <v>168</v>
      </c>
      <c r="B521" s="27" t="s">
        <v>394</v>
      </c>
      <c r="C521" s="27">
        <v>1</v>
      </c>
      <c r="D521" s="27">
        <v>1</v>
      </c>
      <c r="E521" s="27">
        <v>1</v>
      </c>
      <c r="F521" s="24" t="s">
        <v>328</v>
      </c>
      <c r="G521">
        <v>1</v>
      </c>
      <c r="I521" s="27" t="e">
        <f>+VLOOKUP(H521,question!$A$2:$L$5081,6,FALSE)</f>
        <v>#N/A</v>
      </c>
      <c r="J521" s="27" t="e">
        <f>+VLOOKUP(H521,question!$A$2:$L$5081,8,FALSE)</f>
        <v>#N/A</v>
      </c>
      <c r="K521" s="27" t="e">
        <f>+VLOOKUP(H521,question!$A$2:$L$5081,9,FALSE)</f>
        <v>#N/A</v>
      </c>
      <c r="L521" s="27" t="e">
        <f>+VLOOKUP(H521,question!$A$2:$L$5081,10,FALSE)</f>
        <v>#N/A</v>
      </c>
      <c r="M521" s="31" t="str">
        <f t="shared" si="18"/>
        <v>insert into question_answer (created_at,created_by,company_id,is_active,name,is_correct,question_id) values (getdate(),1,1,1,'Objetos',1,);</v>
      </c>
    </row>
    <row r="522" spans="1:13" x14ac:dyDescent="0.25">
      <c r="A522">
        <f t="shared" si="19"/>
        <v>169</v>
      </c>
      <c r="B522" s="27" t="s">
        <v>394</v>
      </c>
      <c r="C522" s="27">
        <v>1</v>
      </c>
      <c r="D522" s="27">
        <v>1</v>
      </c>
      <c r="E522" s="27">
        <v>1</v>
      </c>
      <c r="F522" s="24" t="s">
        <v>328</v>
      </c>
      <c r="G522">
        <v>0</v>
      </c>
      <c r="H522">
        <f>+H518+1</f>
        <v>34</v>
      </c>
      <c r="I522" s="27" t="str">
        <f>+VLOOKUP(H522,question!$A$2:$L$5081,6,FALSE)</f>
        <v>¿Cúal es el número dieciocho?</v>
      </c>
      <c r="J522" s="27" t="str">
        <f>+VLOOKUP(H522,question!$A$2:$L$5081,8,FALSE)</f>
        <v>Números 10 al 19</v>
      </c>
      <c r="K522" s="27" t="str">
        <f>+VLOOKUP(H522,question!$A$2:$L$5081,9,FALSE)</f>
        <v>Unidad 1: Números</v>
      </c>
      <c r="L522" s="27" t="str">
        <f>+VLOOKUP(H522,question!$A$2:$L$5081,10,FALSE)</f>
        <v>Matemática</v>
      </c>
      <c r="M522" s="31" t="str">
        <f t="shared" si="18"/>
        <v>insert into question_answer (created_at,created_by,company_id,is_active,name,is_correct,question_id) values (getdate(),1,1,1,'Objetos',0,34);</v>
      </c>
    </row>
    <row r="523" spans="1:13" x14ac:dyDescent="0.25">
      <c r="A523">
        <f t="shared" si="19"/>
        <v>170</v>
      </c>
      <c r="B523" s="27" t="s">
        <v>394</v>
      </c>
      <c r="C523" s="27">
        <v>1</v>
      </c>
      <c r="D523" s="27">
        <v>1</v>
      </c>
      <c r="E523" s="27">
        <v>1</v>
      </c>
      <c r="F523" s="24" t="s">
        <v>335</v>
      </c>
      <c r="G523">
        <v>0</v>
      </c>
      <c r="I523" s="27" t="e">
        <f>+VLOOKUP(H523,question!$A$2:$L$5081,6,FALSE)</f>
        <v>#N/A</v>
      </c>
      <c r="J523" s="27" t="e">
        <f>+VLOOKUP(H523,question!$A$2:$L$5081,8,FALSE)</f>
        <v>#N/A</v>
      </c>
      <c r="K523" s="27" t="e">
        <f>+VLOOKUP(H523,question!$A$2:$L$5081,9,FALSE)</f>
        <v>#N/A</v>
      </c>
      <c r="L523" s="27" t="e">
        <f>+VLOOKUP(H523,question!$A$2:$L$5081,10,FALSE)</f>
        <v>#N/A</v>
      </c>
      <c r="M523" s="31" t="str">
        <f t="shared" si="18"/>
        <v>insert into question_answer (created_at,created_by,company_id,is_active,name,is_correct,question_id) values (getdate(),1,1,1,'Soporte',0,);</v>
      </c>
    </row>
    <row r="524" spans="1:13" x14ac:dyDescent="0.25">
      <c r="A524">
        <f t="shared" si="19"/>
        <v>171</v>
      </c>
      <c r="B524" s="27" t="s">
        <v>394</v>
      </c>
      <c r="C524" s="27">
        <v>1</v>
      </c>
      <c r="D524" s="27">
        <v>1</v>
      </c>
      <c r="E524" s="27">
        <v>1</v>
      </c>
      <c r="F524" s="24" t="s">
        <v>331</v>
      </c>
      <c r="G524">
        <v>1</v>
      </c>
      <c r="I524" s="27" t="e">
        <f>+VLOOKUP(H524,question!$A$2:$L$5081,6,FALSE)</f>
        <v>#N/A</v>
      </c>
      <c r="J524" s="27" t="e">
        <f>+VLOOKUP(H524,question!$A$2:$L$5081,8,FALSE)</f>
        <v>#N/A</v>
      </c>
      <c r="K524" s="27" t="e">
        <f>+VLOOKUP(H524,question!$A$2:$L$5081,9,FALSE)</f>
        <v>#N/A</v>
      </c>
      <c r="L524" s="27" t="e">
        <f>+VLOOKUP(H524,question!$A$2:$L$5081,10,FALSE)</f>
        <v>#N/A</v>
      </c>
      <c r="M524" s="31" t="str">
        <f t="shared" si="18"/>
        <v>insert into question_answer (created_at,created_by,company_id,is_active,name,is_correct,question_id) values (getdate(),1,1,1,'Geometría',1,);</v>
      </c>
    </row>
    <row r="525" spans="1:13" x14ac:dyDescent="0.25">
      <c r="A525">
        <f t="shared" si="19"/>
        <v>172</v>
      </c>
      <c r="B525" s="27" t="s">
        <v>394</v>
      </c>
      <c r="C525" s="27">
        <v>1</v>
      </c>
      <c r="D525" s="27">
        <v>1</v>
      </c>
      <c r="E525" s="27">
        <v>1</v>
      </c>
      <c r="F525" s="24" t="s">
        <v>327</v>
      </c>
      <c r="G525">
        <v>0</v>
      </c>
      <c r="I525" s="27" t="e">
        <f>+VLOOKUP(H525,question!$A$2:$L$5081,6,FALSE)</f>
        <v>#N/A</v>
      </c>
      <c r="J525" s="27" t="e">
        <f>+VLOOKUP(H525,question!$A$2:$L$5081,8,FALSE)</f>
        <v>#N/A</v>
      </c>
      <c r="K525" s="27" t="e">
        <f>+VLOOKUP(H525,question!$A$2:$L$5081,9,FALSE)</f>
        <v>#N/A</v>
      </c>
      <c r="L525" s="27" t="e">
        <f>+VLOOKUP(H525,question!$A$2:$L$5081,10,FALSE)</f>
        <v>#N/A</v>
      </c>
      <c r="M525" s="31" t="str">
        <f t="shared" si="18"/>
        <v>insert into question_answer (created_at,created_by,company_id,is_active,name,is_correct,question_id) values (getdate(),1,1,1,'Shaders',0,);</v>
      </c>
    </row>
    <row r="526" spans="1:13" x14ac:dyDescent="0.25">
      <c r="A526">
        <f t="shared" si="19"/>
        <v>173</v>
      </c>
      <c r="B526" s="27" t="s">
        <v>394</v>
      </c>
      <c r="C526" s="27">
        <v>1</v>
      </c>
      <c r="D526" s="27">
        <v>1</v>
      </c>
      <c r="E526" s="27">
        <v>1</v>
      </c>
      <c r="F526" s="24" t="s">
        <v>328</v>
      </c>
      <c r="G526">
        <v>0</v>
      </c>
      <c r="H526">
        <f>+H522+1</f>
        <v>35</v>
      </c>
      <c r="I526" s="27" t="str">
        <f>+VLOOKUP(H526,question!$A$2:$L$5081,6,FALSE)</f>
        <v>¿Cúal es el número doce?</v>
      </c>
      <c r="J526" s="27" t="str">
        <f>+VLOOKUP(H526,question!$A$2:$L$5081,8,FALSE)</f>
        <v>Números 10 al 19</v>
      </c>
      <c r="K526" s="27" t="str">
        <f>+VLOOKUP(H526,question!$A$2:$L$5081,9,FALSE)</f>
        <v>Unidad 1: Números</v>
      </c>
      <c r="L526" s="27" t="str">
        <f>+VLOOKUP(H526,question!$A$2:$L$5081,10,FALSE)</f>
        <v>Matemática</v>
      </c>
      <c r="M526" s="31" t="str">
        <f t="shared" si="18"/>
        <v>insert into question_answer (created_at,created_by,company_id,is_active,name,is_correct,question_id) values (getdate(),1,1,1,'Objetos',0,35);</v>
      </c>
    </row>
    <row r="527" spans="1:13" x14ac:dyDescent="0.25">
      <c r="A527">
        <f t="shared" si="19"/>
        <v>174</v>
      </c>
      <c r="B527" s="27" t="s">
        <v>394</v>
      </c>
      <c r="C527" s="27">
        <v>1</v>
      </c>
      <c r="D527" s="27">
        <v>1</v>
      </c>
      <c r="E527" s="27">
        <v>1</v>
      </c>
      <c r="F527" s="24" t="s">
        <v>333</v>
      </c>
      <c r="G527">
        <v>1</v>
      </c>
      <c r="I527" s="27" t="e">
        <f>+VLOOKUP(H527,question!$A$2:$L$5081,6,FALSE)</f>
        <v>#N/A</v>
      </c>
      <c r="J527" s="27" t="e">
        <f>+VLOOKUP(H527,question!$A$2:$L$5081,8,FALSE)</f>
        <v>#N/A</v>
      </c>
      <c r="K527" s="27" t="e">
        <f>+VLOOKUP(H527,question!$A$2:$L$5081,9,FALSE)</f>
        <v>#N/A</v>
      </c>
      <c r="L527" s="27" t="e">
        <f>+VLOOKUP(H527,question!$A$2:$L$5081,10,FALSE)</f>
        <v>#N/A</v>
      </c>
      <c r="M527" s="31" t="str">
        <f t="shared" si="18"/>
        <v>insert into question_answer (created_at,created_by,company_id,is_active,name,is_correct,question_id) values (getdate(),1,1,1,'Cargadores de datos',1,);</v>
      </c>
    </row>
    <row r="528" spans="1:13" x14ac:dyDescent="0.25">
      <c r="A528">
        <f t="shared" si="19"/>
        <v>175</v>
      </c>
      <c r="B528" s="27" t="s">
        <v>394</v>
      </c>
      <c r="C528" s="27">
        <v>1</v>
      </c>
      <c r="D528" s="27">
        <v>1</v>
      </c>
      <c r="E528" s="27">
        <v>1</v>
      </c>
      <c r="F528" s="24" t="s">
        <v>331</v>
      </c>
      <c r="G528">
        <v>0</v>
      </c>
      <c r="I528" s="27" t="e">
        <f>+VLOOKUP(H528,question!$A$2:$L$5081,6,FALSE)</f>
        <v>#N/A</v>
      </c>
      <c r="J528" s="27" t="e">
        <f>+VLOOKUP(H528,question!$A$2:$L$5081,8,FALSE)</f>
        <v>#N/A</v>
      </c>
      <c r="K528" s="27" t="e">
        <f>+VLOOKUP(H528,question!$A$2:$L$5081,9,FALSE)</f>
        <v>#N/A</v>
      </c>
      <c r="L528" s="27" t="e">
        <f>+VLOOKUP(H528,question!$A$2:$L$5081,10,FALSE)</f>
        <v>#N/A</v>
      </c>
      <c r="M528" s="31" t="str">
        <f t="shared" si="18"/>
        <v>insert into question_answer (created_at,created_by,company_id,is_active,name,is_correct,question_id) values (getdate(),1,1,1,'Geometría',0,);</v>
      </c>
    </row>
    <row r="529" spans="1:13" x14ac:dyDescent="0.25">
      <c r="A529">
        <f t="shared" si="19"/>
        <v>176</v>
      </c>
      <c r="B529" s="27" t="s">
        <v>394</v>
      </c>
      <c r="C529" s="27">
        <v>1</v>
      </c>
      <c r="D529" s="27">
        <v>1</v>
      </c>
      <c r="E529" s="27">
        <v>1</v>
      </c>
      <c r="F529" s="24" t="s">
        <v>327</v>
      </c>
      <c r="G529">
        <v>0</v>
      </c>
      <c r="I529" s="27" t="e">
        <f>+VLOOKUP(H529,question!$A$2:$L$5081,6,FALSE)</f>
        <v>#N/A</v>
      </c>
      <c r="J529" s="27" t="e">
        <f>+VLOOKUP(H529,question!$A$2:$L$5081,8,FALSE)</f>
        <v>#N/A</v>
      </c>
      <c r="K529" s="27" t="e">
        <f>+VLOOKUP(H529,question!$A$2:$L$5081,9,FALSE)</f>
        <v>#N/A</v>
      </c>
      <c r="L529" s="27" t="e">
        <f>+VLOOKUP(H529,question!$A$2:$L$5081,10,FALSE)</f>
        <v>#N/A</v>
      </c>
      <c r="M529" s="31" t="str">
        <f t="shared" si="18"/>
        <v>insert into question_answer (created_at,created_by,company_id,is_active,name,is_correct,question_id) values (getdate(),1,1,1,'Shaders',0,);</v>
      </c>
    </row>
    <row r="530" spans="1:13" x14ac:dyDescent="0.25">
      <c r="A530">
        <f t="shared" si="19"/>
        <v>177</v>
      </c>
      <c r="B530" s="27" t="s">
        <v>394</v>
      </c>
      <c r="C530" s="27">
        <v>1</v>
      </c>
      <c r="D530" s="27">
        <v>1</v>
      </c>
      <c r="E530" s="27">
        <v>1</v>
      </c>
      <c r="F530" s="24" t="s">
        <v>338</v>
      </c>
      <c r="G530">
        <v>1</v>
      </c>
      <c r="H530">
        <f>+H526+1</f>
        <v>36</v>
      </c>
      <c r="I530" s="27" t="str">
        <f>+VLOOKUP(H530,question!$A$2:$L$5081,6,FALSE)</f>
        <v>¿Cúal es el número veintiocho?</v>
      </c>
      <c r="J530" s="27" t="str">
        <f>+VLOOKUP(H530,question!$A$2:$L$5081,8,FALSE)</f>
        <v>Números 20 al 29</v>
      </c>
      <c r="K530" s="27" t="str">
        <f>+VLOOKUP(H530,question!$A$2:$L$5081,9,FALSE)</f>
        <v>Unidad 1: Números</v>
      </c>
      <c r="L530" s="27" t="str">
        <f>+VLOOKUP(H530,question!$A$2:$L$5081,10,FALSE)</f>
        <v>Matemática</v>
      </c>
      <c r="M530" s="31" t="str">
        <f t="shared" si="18"/>
        <v>insert into question_answer (created_at,created_by,company_id,is_active,name,is_correct,question_id) values (getdate(),1,1,1,'Exportación e importación',1,36);</v>
      </c>
    </row>
    <row r="531" spans="1:13" x14ac:dyDescent="0.25">
      <c r="A531">
        <f t="shared" si="19"/>
        <v>178</v>
      </c>
      <c r="B531" s="27" t="s">
        <v>394</v>
      </c>
      <c r="C531" s="27">
        <v>1</v>
      </c>
      <c r="D531" s="27">
        <v>1</v>
      </c>
      <c r="E531" s="27">
        <v>1</v>
      </c>
      <c r="F531" s="24" t="s">
        <v>339</v>
      </c>
      <c r="G531">
        <v>0</v>
      </c>
      <c r="I531" s="27" t="e">
        <f>+VLOOKUP(H531,question!$A$2:$L$5081,6,FALSE)</f>
        <v>#N/A</v>
      </c>
      <c r="J531" s="27" t="e">
        <f>+VLOOKUP(H531,question!$A$2:$L$5081,8,FALSE)</f>
        <v>#N/A</v>
      </c>
      <c r="K531" s="27" t="e">
        <f>+VLOOKUP(H531,question!$A$2:$L$5081,9,FALSE)</f>
        <v>#N/A</v>
      </c>
      <c r="L531" s="27" t="e">
        <f>+VLOOKUP(H531,question!$A$2:$L$5081,10,FALSE)</f>
        <v>#N/A</v>
      </c>
      <c r="M531" s="31" t="str">
        <f t="shared" si="18"/>
        <v>insert into question_answer (created_at,created_by,company_id,is_active,name,is_correct,question_id) values (getdate(),1,1,1,'Guardar como',0,);</v>
      </c>
    </row>
    <row r="532" spans="1:13" x14ac:dyDescent="0.25">
      <c r="A532">
        <f t="shared" si="19"/>
        <v>179</v>
      </c>
      <c r="B532" s="27" t="s">
        <v>394</v>
      </c>
      <c r="C532" s="27">
        <v>1</v>
      </c>
      <c r="D532" s="27">
        <v>1</v>
      </c>
      <c r="E532" s="27">
        <v>1</v>
      </c>
      <c r="F532" s="24" t="s">
        <v>332</v>
      </c>
      <c r="G532">
        <v>0</v>
      </c>
      <c r="I532" s="27" t="e">
        <f>+VLOOKUP(H532,question!$A$2:$L$5081,6,FALSE)</f>
        <v>#N/A</v>
      </c>
      <c r="J532" s="27" t="e">
        <f>+VLOOKUP(H532,question!$A$2:$L$5081,8,FALSE)</f>
        <v>#N/A</v>
      </c>
      <c r="K532" s="27" t="e">
        <f>+VLOOKUP(H532,question!$A$2:$L$5081,9,FALSE)</f>
        <v>#N/A</v>
      </c>
      <c r="L532" s="27" t="e">
        <f>+VLOOKUP(H532,question!$A$2:$L$5081,10,FALSE)</f>
        <v>#N/A</v>
      </c>
      <c r="M532" s="31" t="str">
        <f t="shared" si="18"/>
        <v>insert into question_answer (created_at,created_by,company_id,is_active,name,is_correct,question_id) values (getdate(),1,1,1,'Utilidades',0,);</v>
      </c>
    </row>
    <row r="533" spans="1:13" x14ac:dyDescent="0.25">
      <c r="A533">
        <f t="shared" si="19"/>
        <v>180</v>
      </c>
      <c r="B533" s="27" t="s">
        <v>394</v>
      </c>
      <c r="C533" s="27">
        <v>1</v>
      </c>
      <c r="D533" s="27">
        <v>1</v>
      </c>
      <c r="E533" s="27">
        <v>1</v>
      </c>
      <c r="F533" s="24" t="s">
        <v>340</v>
      </c>
      <c r="G533">
        <v>0</v>
      </c>
      <c r="I533" s="27" t="e">
        <f>+VLOOKUP(H533,question!$A$2:$L$5081,6,FALSE)</f>
        <v>#N/A</v>
      </c>
      <c r="J533" s="27" t="e">
        <f>+VLOOKUP(H533,question!$A$2:$L$5081,8,FALSE)</f>
        <v>#N/A</v>
      </c>
      <c r="K533" s="27" t="e">
        <f>+VLOOKUP(H533,question!$A$2:$L$5081,9,FALSE)</f>
        <v>#N/A</v>
      </c>
      <c r="L533" s="27" t="e">
        <f>+VLOOKUP(H533,question!$A$2:$L$5081,10,FALSE)</f>
        <v>#N/A</v>
      </c>
      <c r="M533" s="31" t="str">
        <f t="shared" si="18"/>
        <v>insert into question_answer (created_at,created_by,company_id,is_active,name,is_correct,question_id) values (getdate(),1,1,1,'Soporte de archivos',0,);</v>
      </c>
    </row>
    <row r="534" spans="1:13" x14ac:dyDescent="0.25">
      <c r="A534">
        <f t="shared" si="19"/>
        <v>181</v>
      </c>
      <c r="B534" s="27" t="s">
        <v>394</v>
      </c>
      <c r="C534" s="27">
        <v>1</v>
      </c>
      <c r="D534" s="27">
        <v>1</v>
      </c>
      <c r="E534" s="27">
        <v>1</v>
      </c>
      <c r="F534" s="24" t="s">
        <v>321</v>
      </c>
      <c r="G534">
        <v>0</v>
      </c>
      <c r="H534">
        <f>+H530+1</f>
        <v>37</v>
      </c>
      <c r="I534" s="27" t="str">
        <f>+VLOOKUP(H534,question!$A$2:$L$5081,6,FALSE)</f>
        <v>¿Cúal es el número veintiuno?</v>
      </c>
      <c r="J534" s="27" t="str">
        <f>+VLOOKUP(H534,question!$A$2:$L$5081,8,FALSE)</f>
        <v>Números 20 al 29</v>
      </c>
      <c r="K534" s="27" t="str">
        <f>+VLOOKUP(H534,question!$A$2:$L$5081,9,FALSE)</f>
        <v>Unidad 1: Números</v>
      </c>
      <c r="L534" s="27" t="str">
        <f>+VLOOKUP(H534,question!$A$2:$L$5081,10,FALSE)</f>
        <v>Matemática</v>
      </c>
      <c r="M534" s="31" t="str">
        <f t="shared" si="18"/>
        <v>insert into question_answer (created_at,created_by,company_id,is_active,name,is_correct,question_id) values (getdate(),1,1,1,'Cargadores',0,37);</v>
      </c>
    </row>
    <row r="535" spans="1:13" x14ac:dyDescent="0.25">
      <c r="A535">
        <f t="shared" si="19"/>
        <v>182</v>
      </c>
      <c r="B535" s="27" t="s">
        <v>394</v>
      </c>
      <c r="C535" s="27">
        <v>1</v>
      </c>
      <c r="D535" s="27">
        <v>1</v>
      </c>
      <c r="E535" s="27">
        <v>1</v>
      </c>
      <c r="F535" s="24" t="s">
        <v>342</v>
      </c>
      <c r="G535">
        <v>1</v>
      </c>
      <c r="I535" s="27" t="e">
        <f>+VLOOKUP(H535,question!$A$2:$L$5081,6,FALSE)</f>
        <v>#N/A</v>
      </c>
      <c r="J535" s="27" t="e">
        <f>+VLOOKUP(H535,question!$A$2:$L$5081,8,FALSE)</f>
        <v>#N/A</v>
      </c>
      <c r="K535" s="27" t="e">
        <f>+VLOOKUP(H535,question!$A$2:$L$5081,9,FALSE)</f>
        <v>#N/A</v>
      </c>
      <c r="L535" s="27" t="e">
        <f>+VLOOKUP(H535,question!$A$2:$L$5081,10,FALSE)</f>
        <v>#N/A</v>
      </c>
      <c r="M535" s="31" t="str">
        <f t="shared" si="18"/>
        <v>insert into question_answer (created_at,created_by,company_id,is_active,name,is_correct,question_id) values (getdate(),1,1,1,'Ejecución',1,);</v>
      </c>
    </row>
    <row r="536" spans="1:13" x14ac:dyDescent="0.25">
      <c r="A536">
        <f t="shared" si="19"/>
        <v>183</v>
      </c>
      <c r="B536" s="27" t="s">
        <v>394</v>
      </c>
      <c r="C536" s="27">
        <v>1</v>
      </c>
      <c r="D536" s="27">
        <v>1</v>
      </c>
      <c r="E536" s="27">
        <v>1</v>
      </c>
      <c r="F536" s="24" t="s">
        <v>343</v>
      </c>
      <c r="G536">
        <v>0</v>
      </c>
      <c r="I536" s="27" t="e">
        <f>+VLOOKUP(H536,question!$A$2:$L$5081,6,FALSE)</f>
        <v>#N/A</v>
      </c>
      <c r="J536" s="27" t="e">
        <f>+VLOOKUP(H536,question!$A$2:$L$5081,8,FALSE)</f>
        <v>#N/A</v>
      </c>
      <c r="K536" s="27" t="e">
        <f>+VLOOKUP(H536,question!$A$2:$L$5081,9,FALSE)</f>
        <v>#N/A</v>
      </c>
      <c r="L536" s="27" t="e">
        <f>+VLOOKUP(H536,question!$A$2:$L$5081,10,FALSE)</f>
        <v>#N/A</v>
      </c>
      <c r="M536" s="31" t="str">
        <f t="shared" si="18"/>
        <v>insert into question_answer (created_at,created_by,company_id,is_active,name,is_correct,question_id) values (getdate(),1,1,1,'Depuración',0,);</v>
      </c>
    </row>
    <row r="537" spans="1:13" x14ac:dyDescent="0.25">
      <c r="A537">
        <f t="shared" si="19"/>
        <v>184</v>
      </c>
      <c r="B537" s="27" t="s">
        <v>394</v>
      </c>
      <c r="C537" s="27">
        <v>1</v>
      </c>
      <c r="D537" s="27">
        <v>1</v>
      </c>
      <c r="E537" s="27">
        <v>1</v>
      </c>
      <c r="F537" s="24" t="s">
        <v>154</v>
      </c>
      <c r="G537">
        <v>0</v>
      </c>
      <c r="I537" s="27" t="e">
        <f>+VLOOKUP(H537,question!$A$2:$L$5081,6,FALSE)</f>
        <v>#N/A</v>
      </c>
      <c r="J537" s="27" t="e">
        <f>+VLOOKUP(H537,question!$A$2:$L$5081,8,FALSE)</f>
        <v>#N/A</v>
      </c>
      <c r="K537" s="27" t="e">
        <f>+VLOOKUP(H537,question!$A$2:$L$5081,9,FALSE)</f>
        <v>#N/A</v>
      </c>
      <c r="L537" s="27" t="e">
        <f>+VLOOKUP(H537,question!$A$2:$L$5081,10,FALSE)</f>
        <v>#N/A</v>
      </c>
      <c r="M537" s="31" t="str">
        <f t="shared" si="18"/>
        <v>insert into question_answer (created_at,created_by,company_id,is_active,name,is_correct,question_id) values (getdate(),1,1,1,'Inicio',0,);</v>
      </c>
    </row>
    <row r="538" spans="1:13" x14ac:dyDescent="0.25">
      <c r="A538">
        <f t="shared" si="19"/>
        <v>185</v>
      </c>
      <c r="B538" s="27" t="s">
        <v>394</v>
      </c>
      <c r="C538" s="27">
        <v>1</v>
      </c>
      <c r="D538" s="27">
        <v>1</v>
      </c>
      <c r="E538" s="27">
        <v>1</v>
      </c>
      <c r="F538" s="24" t="s">
        <v>345</v>
      </c>
      <c r="G538">
        <v>0</v>
      </c>
      <c r="H538">
        <f>+H534+1</f>
        <v>38</v>
      </c>
      <c r="I538" s="27" t="str">
        <f>+VLOOKUP(H538,question!$A$2:$L$5081,6,FALSE)</f>
        <v>¿Cúal es el número veintiseis?</v>
      </c>
      <c r="J538" s="27" t="str">
        <f>+VLOOKUP(H538,question!$A$2:$L$5081,8,FALSE)</f>
        <v>Números 20 al 29</v>
      </c>
      <c r="K538" s="27" t="str">
        <f>+VLOOKUP(H538,question!$A$2:$L$5081,9,FALSE)</f>
        <v>Unidad 1: Números</v>
      </c>
      <c r="L538" s="27" t="str">
        <f>+VLOOKUP(H538,question!$A$2:$L$5081,10,FALSE)</f>
        <v>Matemática</v>
      </c>
      <c r="M538" s="31" t="str">
        <f t="shared" si="18"/>
        <v>insert into question_answer (created_at,created_by,company_id,is_active,name,is_correct,question_id) values (getdate(),1,1,1,'Free',0,38);</v>
      </c>
    </row>
    <row r="539" spans="1:13" x14ac:dyDescent="0.25">
      <c r="A539">
        <f t="shared" si="19"/>
        <v>186</v>
      </c>
      <c r="B539" s="27" t="s">
        <v>394</v>
      </c>
      <c r="C539" s="27">
        <v>1</v>
      </c>
      <c r="D539" s="27">
        <v>1</v>
      </c>
      <c r="E539" s="27">
        <v>1</v>
      </c>
      <c r="F539" s="24" t="s">
        <v>346</v>
      </c>
      <c r="G539">
        <v>0</v>
      </c>
      <c r="I539" s="27" t="e">
        <f>+VLOOKUP(H539,question!$A$2:$L$5081,6,FALSE)</f>
        <v>#N/A</v>
      </c>
      <c r="J539" s="27" t="e">
        <f>+VLOOKUP(H539,question!$A$2:$L$5081,8,FALSE)</f>
        <v>#N/A</v>
      </c>
      <c r="K539" s="27" t="e">
        <f>+VLOOKUP(H539,question!$A$2:$L$5081,9,FALSE)</f>
        <v>#N/A</v>
      </c>
      <c r="L539" s="27" t="e">
        <f>+VLOOKUP(H539,question!$A$2:$L$5081,10,FALSE)</f>
        <v>#N/A</v>
      </c>
      <c r="M539" s="31" t="str">
        <f t="shared" si="18"/>
        <v>insert into question_answer (created_at,created_by,company_id,is_active,name,is_correct,question_id) values (getdate(),1,1,1,'Premium',0,);</v>
      </c>
    </row>
    <row r="540" spans="1:13" x14ac:dyDescent="0.25">
      <c r="A540">
        <f t="shared" si="19"/>
        <v>187</v>
      </c>
      <c r="B540" s="27" t="s">
        <v>394</v>
      </c>
      <c r="C540" s="27">
        <v>1</v>
      </c>
      <c r="D540" s="27">
        <v>1</v>
      </c>
      <c r="E540" s="27">
        <v>1</v>
      </c>
      <c r="F540" s="24" t="s">
        <v>347</v>
      </c>
      <c r="G540">
        <v>1</v>
      </c>
      <c r="I540" s="27" t="e">
        <f>+VLOOKUP(H540,question!$A$2:$L$5081,6,FALSE)</f>
        <v>#N/A</v>
      </c>
      <c r="J540" s="27" t="e">
        <f>+VLOOKUP(H540,question!$A$2:$L$5081,8,FALSE)</f>
        <v>#N/A</v>
      </c>
      <c r="K540" s="27" t="e">
        <f>+VLOOKUP(H540,question!$A$2:$L$5081,9,FALSE)</f>
        <v>#N/A</v>
      </c>
      <c r="L540" s="27" t="e">
        <f>+VLOOKUP(H540,question!$A$2:$L$5081,10,FALSE)</f>
        <v>#N/A</v>
      </c>
      <c r="M540" s="31" t="str">
        <f t="shared" si="18"/>
        <v>insert into question_answer (created_at,created_by,company_id,is_active,name,is_correct,question_id) values (getdate(),1,1,1,'MIT',1,);</v>
      </c>
    </row>
    <row r="541" spans="1:13" x14ac:dyDescent="0.25">
      <c r="A541">
        <f t="shared" si="19"/>
        <v>188</v>
      </c>
      <c r="B541" s="27" t="s">
        <v>394</v>
      </c>
      <c r="C541" s="27">
        <v>1</v>
      </c>
      <c r="D541" s="27">
        <v>1</v>
      </c>
      <c r="E541" s="27">
        <v>1</v>
      </c>
      <c r="F541" s="24" t="s">
        <v>348</v>
      </c>
      <c r="G541">
        <v>0</v>
      </c>
      <c r="I541" s="27" t="e">
        <f>+VLOOKUP(H541,question!$A$2:$L$5081,6,FALSE)</f>
        <v>#N/A</v>
      </c>
      <c r="J541" s="27" t="e">
        <f>+VLOOKUP(H541,question!$A$2:$L$5081,8,FALSE)</f>
        <v>#N/A</v>
      </c>
      <c r="K541" s="27" t="e">
        <f>+VLOOKUP(H541,question!$A$2:$L$5081,9,FALSE)</f>
        <v>#N/A</v>
      </c>
      <c r="L541" s="27" t="e">
        <f>+VLOOKUP(H541,question!$A$2:$L$5081,10,FALSE)</f>
        <v>#N/A</v>
      </c>
      <c r="M541" s="31" t="str">
        <f t="shared" si="18"/>
        <v>insert into question_answer (created_at,created_by,company_id,is_active,name,is_correct,question_id) values (getdate(),1,1,1,'Open source',0,);</v>
      </c>
    </row>
    <row r="542" spans="1:13" x14ac:dyDescent="0.25">
      <c r="A542">
        <f t="shared" si="19"/>
        <v>189</v>
      </c>
      <c r="B542" s="27" t="s">
        <v>394</v>
      </c>
      <c r="C542" s="27">
        <v>1</v>
      </c>
      <c r="D542" s="27">
        <v>1</v>
      </c>
      <c r="E542" s="27">
        <v>1</v>
      </c>
      <c r="F542" s="24" t="s">
        <v>352</v>
      </c>
      <c r="G542">
        <v>1</v>
      </c>
      <c r="H542">
        <f>+H538+1</f>
        <v>39</v>
      </c>
      <c r="I542" s="27" t="str">
        <f>+VLOOKUP(H542,question!$A$2:$L$5081,6,FALSE)</f>
        <v>¿Cúal es el número veintitres?</v>
      </c>
      <c r="J542" s="27" t="str">
        <f>+VLOOKUP(H542,question!$A$2:$L$5081,8,FALSE)</f>
        <v>Números 20 al 29</v>
      </c>
      <c r="K542" s="27" t="str">
        <f>+VLOOKUP(H542,question!$A$2:$L$5081,9,FALSE)</f>
        <v>Unidad 1: Números</v>
      </c>
      <c r="L542" s="27" t="str">
        <f>+VLOOKUP(H542,question!$A$2:$L$5081,10,FALSE)</f>
        <v>Matemática</v>
      </c>
      <c r="M542" s="31" t="str">
        <f t="shared" si="18"/>
        <v>insert into question_answer (created_at,created_by,company_id,is_active,name,is_correct,question_id) values (getdate(),1,1,1,'&lt;script src="three.js"&gt;&lt;/script&gt;',1,39);</v>
      </c>
    </row>
    <row r="543" spans="1:13" x14ac:dyDescent="0.25">
      <c r="A543">
        <f t="shared" si="19"/>
        <v>190</v>
      </c>
      <c r="B543" s="27" t="s">
        <v>394</v>
      </c>
      <c r="C543" s="27">
        <v>1</v>
      </c>
      <c r="D543" s="27">
        <v>1</v>
      </c>
      <c r="E543" s="27">
        <v>1</v>
      </c>
      <c r="F543" s="24" t="s">
        <v>353</v>
      </c>
      <c r="G543">
        <v>0</v>
      </c>
      <c r="I543" s="27" t="e">
        <f>+VLOOKUP(H543,question!$A$2:$L$5081,6,FALSE)</f>
        <v>#N/A</v>
      </c>
      <c r="J543" s="27" t="e">
        <f>+VLOOKUP(H543,question!$A$2:$L$5081,8,FALSE)</f>
        <v>#N/A</v>
      </c>
      <c r="K543" s="27" t="e">
        <f>+VLOOKUP(H543,question!$A$2:$L$5081,9,FALSE)</f>
        <v>#N/A</v>
      </c>
      <c r="L543" s="27" t="e">
        <f>+VLOOKUP(H543,question!$A$2:$L$5081,10,FALSE)</f>
        <v>#N/A</v>
      </c>
      <c r="M543" s="31" t="str">
        <f t="shared" si="18"/>
        <v>insert into question_answer (created_at,created_by,company_id,is_active,name,is_correct,question_id) values (getdate(),1,1,1,'&lt;add src="three.js"&gt;&lt;/add&gt;',0,);</v>
      </c>
    </row>
    <row r="544" spans="1:13" x14ac:dyDescent="0.25">
      <c r="A544">
        <f t="shared" si="19"/>
        <v>191</v>
      </c>
      <c r="B544" s="27" t="s">
        <v>394</v>
      </c>
      <c r="C544" s="27">
        <v>1</v>
      </c>
      <c r="D544" s="27">
        <v>1</v>
      </c>
      <c r="E544" s="27">
        <v>1</v>
      </c>
      <c r="F544" s="24" t="s">
        <v>354</v>
      </c>
      <c r="G544">
        <v>0</v>
      </c>
      <c r="I544" s="27" t="e">
        <f>+VLOOKUP(H544,question!$A$2:$L$5081,6,FALSE)</f>
        <v>#N/A</v>
      </c>
      <c r="J544" s="27" t="e">
        <f>+VLOOKUP(H544,question!$A$2:$L$5081,8,FALSE)</f>
        <v>#N/A</v>
      </c>
      <c r="K544" s="27" t="e">
        <f>+VLOOKUP(H544,question!$A$2:$L$5081,9,FALSE)</f>
        <v>#N/A</v>
      </c>
      <c r="L544" s="27" t="e">
        <f>+VLOOKUP(H544,question!$A$2:$L$5081,10,FALSE)</f>
        <v>#N/A</v>
      </c>
      <c r="M544" s="31" t="str">
        <f t="shared" si="18"/>
        <v>insert into question_answer (created_at,created_by,company_id,is_active,name,is_correct,question_id) values (getdate(),1,1,1,'Import="three.js"',0,);</v>
      </c>
    </row>
    <row r="545" spans="1:13" x14ac:dyDescent="0.25">
      <c r="A545">
        <f t="shared" si="19"/>
        <v>192</v>
      </c>
      <c r="B545" s="27" t="s">
        <v>394</v>
      </c>
      <c r="C545" s="27">
        <v>1</v>
      </c>
      <c r="D545" s="27">
        <v>1</v>
      </c>
      <c r="E545" s="27">
        <v>1</v>
      </c>
      <c r="F545" s="24" t="s">
        <v>355</v>
      </c>
      <c r="G545">
        <v>0</v>
      </c>
      <c r="I545" s="27" t="e">
        <f>+VLOOKUP(H545,question!$A$2:$L$5081,6,FALSE)</f>
        <v>#N/A</v>
      </c>
      <c r="J545" s="27" t="e">
        <f>+VLOOKUP(H545,question!$A$2:$L$5081,8,FALSE)</f>
        <v>#N/A</v>
      </c>
      <c r="K545" s="27" t="e">
        <f>+VLOOKUP(H545,question!$A$2:$L$5081,9,FALSE)</f>
        <v>#N/A</v>
      </c>
      <c r="L545" s="27" t="e">
        <f>+VLOOKUP(H545,question!$A$2:$L$5081,10,FALSE)</f>
        <v>#N/A</v>
      </c>
      <c r="M545" s="31" t="str">
        <f t="shared" si="18"/>
        <v>insert into question_answer (created_at,created_by,company_id,is_active,name,is_correct,question_id) values (getdate(),1,1,1,'import "three.js"',0,);</v>
      </c>
    </row>
    <row r="546" spans="1:13" x14ac:dyDescent="0.25">
      <c r="A546">
        <f t="shared" si="19"/>
        <v>193</v>
      </c>
      <c r="B546" s="27" t="s">
        <v>394</v>
      </c>
      <c r="C546" s="27">
        <v>1</v>
      </c>
      <c r="D546" s="27">
        <v>1</v>
      </c>
      <c r="E546" s="27">
        <v>1</v>
      </c>
      <c r="F546" s="24" t="s">
        <v>359</v>
      </c>
      <c r="H546">
        <f>+H542+1</f>
        <v>40</v>
      </c>
      <c r="I546" s="27" t="str">
        <f>+VLOOKUP(H546,question!$A$2:$L$5081,6,FALSE)</f>
        <v>¿Cúal es el número veinticinco?</v>
      </c>
      <c r="J546" s="27" t="str">
        <f>+VLOOKUP(H546,question!$A$2:$L$5081,8,FALSE)</f>
        <v>Números 20 al 29</v>
      </c>
      <c r="K546" s="27" t="str">
        <f>+VLOOKUP(H546,question!$A$2:$L$5081,9,FALSE)</f>
        <v>Unidad 1: Números</v>
      </c>
      <c r="L546" s="27" t="str">
        <f>+VLOOKUP(H546,question!$A$2:$L$5081,10,FALSE)</f>
        <v>Matemática</v>
      </c>
      <c r="M546" s="31" t="str">
        <f t="shared" si="18"/>
        <v>insert into question_answer (created_at,created_by,company_id,is_active,name,is_correct,question_id) values (getdate(),1,1,1,'var scene = Scene();',,40);</v>
      </c>
    </row>
    <row r="547" spans="1:13" x14ac:dyDescent="0.25">
      <c r="A547">
        <f t="shared" si="19"/>
        <v>194</v>
      </c>
      <c r="B547" s="27" t="s">
        <v>394</v>
      </c>
      <c r="C547" s="27">
        <v>1</v>
      </c>
      <c r="D547" s="27">
        <v>1</v>
      </c>
      <c r="E547" s="27">
        <v>1</v>
      </c>
      <c r="F547" s="24" t="s">
        <v>358</v>
      </c>
      <c r="G547">
        <v>0</v>
      </c>
      <c r="I547" s="27" t="e">
        <f>+VLOOKUP(H547,question!$A$2:$L$5081,6,FALSE)</f>
        <v>#N/A</v>
      </c>
      <c r="J547" s="27" t="e">
        <f>+VLOOKUP(H547,question!$A$2:$L$5081,8,FALSE)</f>
        <v>#N/A</v>
      </c>
      <c r="K547" s="27" t="e">
        <f>+VLOOKUP(H547,question!$A$2:$L$5081,9,FALSE)</f>
        <v>#N/A</v>
      </c>
      <c r="L547" s="27" t="e">
        <f>+VLOOKUP(H547,question!$A$2:$L$5081,10,FALSE)</f>
        <v>#N/A</v>
      </c>
      <c r="M547" s="31" t="str">
        <f t="shared" ref="M547:M610" si="20">CONCATENATE("insert into question_answer (",$B$1,",",$C$1,",",$D$1,",",$E$1,",",$F$1,",",$G$1,",",$H$1,") values (",B547,",",C547,",",D547,",",E547,",'",F547,"',",G547,",",H547,");")</f>
        <v>insert into question_answer (created_at,created_by,company_id,is_active,name,is_correct,question_id) values (getdate(),1,1,1,'var scene = new Scene();',0,);</v>
      </c>
    </row>
    <row r="548" spans="1:13" x14ac:dyDescent="0.25">
      <c r="A548">
        <f t="shared" ref="A548:A611" si="21">+A547+1</f>
        <v>195</v>
      </c>
      <c r="B548" s="27" t="s">
        <v>394</v>
      </c>
      <c r="C548" s="27">
        <v>1</v>
      </c>
      <c r="D548" s="27">
        <v>1</v>
      </c>
      <c r="E548" s="27">
        <v>1</v>
      </c>
      <c r="F548" s="24" t="s">
        <v>357</v>
      </c>
      <c r="G548">
        <v>1</v>
      </c>
      <c r="I548" s="27" t="e">
        <f>+VLOOKUP(H548,question!$A$2:$L$5081,6,FALSE)</f>
        <v>#N/A</v>
      </c>
      <c r="J548" s="27" t="e">
        <f>+VLOOKUP(H548,question!$A$2:$L$5081,8,FALSE)</f>
        <v>#N/A</v>
      </c>
      <c r="K548" s="27" t="e">
        <f>+VLOOKUP(H548,question!$A$2:$L$5081,9,FALSE)</f>
        <v>#N/A</v>
      </c>
      <c r="L548" s="27" t="e">
        <f>+VLOOKUP(H548,question!$A$2:$L$5081,10,FALSE)</f>
        <v>#N/A</v>
      </c>
      <c r="M548" s="31" t="str">
        <f t="shared" si="20"/>
        <v>insert into question_answer (created_at,created_by,company_id,is_active,name,is_correct,question_id) values (getdate(),1,1,1,'var scene = new THREE.Scene();',1,);</v>
      </c>
    </row>
    <row r="549" spans="1:13" x14ac:dyDescent="0.25">
      <c r="A549">
        <f t="shared" si="21"/>
        <v>196</v>
      </c>
      <c r="B549" s="27" t="s">
        <v>394</v>
      </c>
      <c r="C549" s="27">
        <v>1</v>
      </c>
      <c r="D549" s="27">
        <v>1</v>
      </c>
      <c r="E549" s="27">
        <v>1</v>
      </c>
      <c r="F549" s="24" t="s">
        <v>360</v>
      </c>
      <c r="G549">
        <v>0</v>
      </c>
      <c r="I549" s="27" t="e">
        <f>+VLOOKUP(H549,question!$A$2:$L$5081,6,FALSE)</f>
        <v>#N/A</v>
      </c>
      <c r="J549" s="27" t="e">
        <f>+VLOOKUP(H549,question!$A$2:$L$5081,8,FALSE)</f>
        <v>#N/A</v>
      </c>
      <c r="K549" s="27" t="e">
        <f>+VLOOKUP(H549,question!$A$2:$L$5081,9,FALSE)</f>
        <v>#N/A</v>
      </c>
      <c r="L549" s="27" t="e">
        <f>+VLOOKUP(H549,question!$A$2:$L$5081,10,FALSE)</f>
        <v>#N/A</v>
      </c>
      <c r="M549" s="31" t="str">
        <f t="shared" si="20"/>
        <v>insert into question_answer (created_at,created_by,company_id,is_active,name,is_correct,question_id) values (getdate(),1,1,1,'var scene =  THREE.Scene();',0,);</v>
      </c>
    </row>
    <row r="550" spans="1:13" x14ac:dyDescent="0.25">
      <c r="A550">
        <f t="shared" si="21"/>
        <v>197</v>
      </c>
      <c r="B550" s="27" t="s">
        <v>394</v>
      </c>
      <c r="C550" s="27">
        <v>1</v>
      </c>
      <c r="D550" s="27">
        <v>1</v>
      </c>
      <c r="E550" s="27">
        <v>1</v>
      </c>
      <c r="F550" s="24" t="s">
        <v>362</v>
      </c>
      <c r="G550">
        <v>1</v>
      </c>
      <c r="H550">
        <f>+H546+1</f>
        <v>41</v>
      </c>
      <c r="I550" s="27" t="str">
        <f>+VLOOKUP(H550,question!$A$2:$L$5081,6,FALSE)</f>
        <v>¿Cúal es el número veinticuatro?</v>
      </c>
      <c r="J550" s="27" t="str">
        <f>+VLOOKUP(H550,question!$A$2:$L$5081,8,FALSE)</f>
        <v>Números 20 al 29</v>
      </c>
      <c r="K550" s="27" t="str">
        <f>+VLOOKUP(H550,question!$A$2:$L$5081,9,FALSE)</f>
        <v>Unidad 1: Números</v>
      </c>
      <c r="L550" s="27" t="str">
        <f>+VLOOKUP(H550,question!$A$2:$L$5081,10,FALSE)</f>
        <v>Matemática</v>
      </c>
      <c r="M550" s="31" t="str">
        <f t="shared" si="20"/>
        <v>insert into question_answer (created_at,created_by,company_id,is_active,name,is_correct,question_id) values (getdate(),1,1,1,'var camera = new THREE.PerspectiveCamera(0,0,0,0);',1,41);</v>
      </c>
    </row>
    <row r="551" spans="1:13" x14ac:dyDescent="0.25">
      <c r="A551">
        <f t="shared" si="21"/>
        <v>198</v>
      </c>
      <c r="B551" s="27" t="s">
        <v>394</v>
      </c>
      <c r="C551" s="27">
        <v>1</v>
      </c>
      <c r="D551" s="27">
        <v>1</v>
      </c>
      <c r="E551" s="27">
        <v>1</v>
      </c>
      <c r="F551" s="24" t="s">
        <v>363</v>
      </c>
      <c r="G551">
        <v>0</v>
      </c>
      <c r="I551" s="27" t="e">
        <f>+VLOOKUP(H551,question!$A$2:$L$5081,6,FALSE)</f>
        <v>#N/A</v>
      </c>
      <c r="J551" s="27" t="e">
        <f>+VLOOKUP(H551,question!$A$2:$L$5081,8,FALSE)</f>
        <v>#N/A</v>
      </c>
      <c r="K551" s="27" t="e">
        <f>+VLOOKUP(H551,question!$A$2:$L$5081,9,FALSE)</f>
        <v>#N/A</v>
      </c>
      <c r="L551" s="27" t="e">
        <f>+VLOOKUP(H551,question!$A$2:$L$5081,10,FALSE)</f>
        <v>#N/A</v>
      </c>
      <c r="M551" s="31" t="str">
        <f t="shared" si="20"/>
        <v>insert into question_answer (created_at,created_by,company_id,is_active,name,is_correct,question_id) values (getdate(),1,1,1,'var camera =  new Camera();',0,);</v>
      </c>
    </row>
    <row r="552" spans="1:13" x14ac:dyDescent="0.25">
      <c r="A552">
        <f t="shared" si="21"/>
        <v>199</v>
      </c>
      <c r="B552" s="27" t="s">
        <v>394</v>
      </c>
      <c r="C552" s="27">
        <v>1</v>
      </c>
      <c r="D552" s="27">
        <v>1</v>
      </c>
      <c r="E552" s="27">
        <v>1</v>
      </c>
      <c r="F552" s="24" t="s">
        <v>364</v>
      </c>
      <c r="G552">
        <v>0</v>
      </c>
      <c r="I552" s="27" t="e">
        <f>+VLOOKUP(H552,question!$A$2:$L$5081,6,FALSE)</f>
        <v>#N/A</v>
      </c>
      <c r="J552" s="27" t="e">
        <f>+VLOOKUP(H552,question!$A$2:$L$5081,8,FALSE)</f>
        <v>#N/A</v>
      </c>
      <c r="K552" s="27" t="e">
        <f>+VLOOKUP(H552,question!$A$2:$L$5081,9,FALSE)</f>
        <v>#N/A</v>
      </c>
      <c r="L552" s="27" t="e">
        <f>+VLOOKUP(H552,question!$A$2:$L$5081,10,FALSE)</f>
        <v>#N/A</v>
      </c>
      <c r="M552" s="31" t="str">
        <f t="shared" si="20"/>
        <v>insert into question_answer (created_at,created_by,company_id,is_active,name,is_correct,question_id) values (getdate(),1,1,1,'var camera= THREE.Camera();',0,);</v>
      </c>
    </row>
    <row r="553" spans="1:13" x14ac:dyDescent="0.25">
      <c r="A553">
        <f t="shared" si="21"/>
        <v>200</v>
      </c>
      <c r="B553" s="27" t="s">
        <v>394</v>
      </c>
      <c r="C553" s="27">
        <v>1</v>
      </c>
      <c r="D553" s="27">
        <v>1</v>
      </c>
      <c r="E553" s="27">
        <v>1</v>
      </c>
      <c r="F553" s="24" t="s">
        <v>365</v>
      </c>
      <c r="G553">
        <v>0</v>
      </c>
      <c r="I553" s="27" t="e">
        <f>+VLOOKUP(H553,question!$A$2:$L$5081,6,FALSE)</f>
        <v>#N/A</v>
      </c>
      <c r="J553" s="27" t="e">
        <f>+VLOOKUP(H553,question!$A$2:$L$5081,8,FALSE)</f>
        <v>#N/A</v>
      </c>
      <c r="K553" s="27" t="e">
        <f>+VLOOKUP(H553,question!$A$2:$L$5081,9,FALSE)</f>
        <v>#N/A</v>
      </c>
      <c r="L553" s="27" t="e">
        <f>+VLOOKUP(H553,question!$A$2:$L$5081,10,FALSE)</f>
        <v>#N/A</v>
      </c>
      <c r="M553" s="31" t="str">
        <f t="shared" si="20"/>
        <v>insert into question_answer (created_at,created_by,company_id,is_active,name,is_correct,question_id) values (getdate(),1,1,1,'var camera = new THREE.Camera(0,0,0,0)',0,);</v>
      </c>
    </row>
    <row r="554" spans="1:13" x14ac:dyDescent="0.25">
      <c r="A554">
        <f t="shared" si="21"/>
        <v>201</v>
      </c>
      <c r="B554" s="27" t="s">
        <v>394</v>
      </c>
      <c r="C554" s="27">
        <v>1</v>
      </c>
      <c r="D554" s="27">
        <v>1</v>
      </c>
      <c r="E554" s="27">
        <v>1</v>
      </c>
      <c r="F554" s="24" t="s">
        <v>3</v>
      </c>
      <c r="G554">
        <v>1</v>
      </c>
      <c r="H554">
        <f>+H550+1</f>
        <v>42</v>
      </c>
      <c r="I554" s="27" t="str">
        <f>+VLOOKUP(H554,question!$A$2:$L$5081,6,FALSE)</f>
        <v>¿Cúal es el número veintidos?</v>
      </c>
      <c r="J554" s="27" t="str">
        <f>+VLOOKUP(H554,question!$A$2:$L$5081,8,FALSE)</f>
        <v>Números 20 al 29</v>
      </c>
      <c r="K554" s="27" t="str">
        <f>+VLOOKUP(H554,question!$A$2:$L$5081,9,FALSE)</f>
        <v>Unidad 1: Números</v>
      </c>
      <c r="L554" s="27" t="str">
        <f>+VLOOKUP(H554,question!$A$2:$L$5081,10,FALSE)</f>
        <v>Matemática</v>
      </c>
      <c r="M554" s="31" t="str">
        <f t="shared" si="20"/>
        <v>insert into question_answer (created_at,created_by,company_id,is_active,name,is_correct,question_id) values (getdate(),1,1,1,'Primero',1,42);</v>
      </c>
    </row>
    <row r="555" spans="1:13" x14ac:dyDescent="0.25">
      <c r="A555">
        <f t="shared" si="21"/>
        <v>202</v>
      </c>
      <c r="B555" s="27" t="s">
        <v>394</v>
      </c>
      <c r="C555" s="27">
        <v>1</v>
      </c>
      <c r="D555" s="27">
        <v>1</v>
      </c>
      <c r="E555" s="27">
        <v>1</v>
      </c>
      <c r="F555" s="24" t="s">
        <v>4</v>
      </c>
      <c r="G555">
        <v>0</v>
      </c>
      <c r="I555" s="27" t="e">
        <f>+VLOOKUP(H555,question!$A$2:$L$5081,6,FALSE)</f>
        <v>#N/A</v>
      </c>
      <c r="J555" s="27" t="e">
        <f>+VLOOKUP(H555,question!$A$2:$L$5081,8,FALSE)</f>
        <v>#N/A</v>
      </c>
      <c r="K555" s="27" t="e">
        <f>+VLOOKUP(H555,question!$A$2:$L$5081,9,FALSE)</f>
        <v>#N/A</v>
      </c>
      <c r="L555" s="27" t="e">
        <f>+VLOOKUP(H555,question!$A$2:$L$5081,10,FALSE)</f>
        <v>#N/A</v>
      </c>
      <c r="M555" s="31" t="str">
        <f t="shared" si="20"/>
        <v>insert into question_answer (created_at,created_by,company_id,is_active,name,is_correct,question_id) values (getdate(),1,1,1,'Segundo',0,);</v>
      </c>
    </row>
    <row r="556" spans="1:13" x14ac:dyDescent="0.25">
      <c r="A556">
        <f t="shared" si="21"/>
        <v>203</v>
      </c>
      <c r="B556" s="27" t="s">
        <v>394</v>
      </c>
      <c r="C556" s="27">
        <v>1</v>
      </c>
      <c r="D556" s="27">
        <v>1</v>
      </c>
      <c r="E556" s="27">
        <v>1</v>
      </c>
      <c r="F556" s="24" t="s">
        <v>5</v>
      </c>
      <c r="G556">
        <v>0</v>
      </c>
      <c r="I556" s="27" t="e">
        <f>+VLOOKUP(H556,question!$A$2:$L$5081,6,FALSE)</f>
        <v>#N/A</v>
      </c>
      <c r="J556" s="27" t="e">
        <f>+VLOOKUP(H556,question!$A$2:$L$5081,8,FALSE)</f>
        <v>#N/A</v>
      </c>
      <c r="K556" s="27" t="e">
        <f>+VLOOKUP(H556,question!$A$2:$L$5081,9,FALSE)</f>
        <v>#N/A</v>
      </c>
      <c r="L556" s="27" t="e">
        <f>+VLOOKUP(H556,question!$A$2:$L$5081,10,FALSE)</f>
        <v>#N/A</v>
      </c>
      <c r="M556" s="31" t="str">
        <f t="shared" si="20"/>
        <v>insert into question_answer (created_at,created_by,company_id,is_active,name,is_correct,question_id) values (getdate(),1,1,1,'Tercero',0,);</v>
      </c>
    </row>
    <row r="557" spans="1:13" x14ac:dyDescent="0.25">
      <c r="A557">
        <f t="shared" si="21"/>
        <v>204</v>
      </c>
      <c r="B557" s="27" t="s">
        <v>394</v>
      </c>
      <c r="C557" s="27">
        <v>1</v>
      </c>
      <c r="D557" s="27">
        <v>1</v>
      </c>
      <c r="E557" s="27">
        <v>1</v>
      </c>
      <c r="F557" s="24" t="s">
        <v>10</v>
      </c>
      <c r="G557">
        <v>0</v>
      </c>
      <c r="I557" s="27" t="e">
        <f>+VLOOKUP(H557,question!$A$2:$L$5081,6,FALSE)</f>
        <v>#N/A</v>
      </c>
      <c r="J557" s="27" t="e">
        <f>+VLOOKUP(H557,question!$A$2:$L$5081,8,FALSE)</f>
        <v>#N/A</v>
      </c>
      <c r="K557" s="27" t="e">
        <f>+VLOOKUP(H557,question!$A$2:$L$5081,9,FALSE)</f>
        <v>#N/A</v>
      </c>
      <c r="L557" s="27" t="e">
        <f>+VLOOKUP(H557,question!$A$2:$L$5081,10,FALSE)</f>
        <v>#N/A</v>
      </c>
      <c r="M557" s="31" t="str">
        <f t="shared" si="20"/>
        <v>insert into question_answer (created_at,created_by,company_id,is_active,name,is_correct,question_id) values (getdate(),1,1,1,'Cuarto',0,);</v>
      </c>
    </row>
    <row r="558" spans="1:13" x14ac:dyDescent="0.25">
      <c r="A558">
        <f t="shared" si="21"/>
        <v>205</v>
      </c>
      <c r="B558" s="27" t="s">
        <v>394</v>
      </c>
      <c r="C558" s="27">
        <v>1</v>
      </c>
      <c r="D558" s="27">
        <v>1</v>
      </c>
      <c r="E558" s="27">
        <v>1</v>
      </c>
      <c r="F558" s="24" t="s">
        <v>3</v>
      </c>
      <c r="G558">
        <v>0</v>
      </c>
      <c r="H558">
        <f>+H554+1</f>
        <v>43</v>
      </c>
      <c r="I558" s="27" t="str">
        <f>+VLOOKUP(H558,question!$A$2:$L$5081,6,FALSE)</f>
        <v>¿Cúal es el número veintinueve?</v>
      </c>
      <c r="J558" s="27" t="str">
        <f>+VLOOKUP(H558,question!$A$2:$L$5081,8,FALSE)</f>
        <v>Números 20 al 29</v>
      </c>
      <c r="K558" s="27" t="str">
        <f>+VLOOKUP(H558,question!$A$2:$L$5081,9,FALSE)</f>
        <v>Unidad 1: Números</v>
      </c>
      <c r="L558" s="27" t="str">
        <f>+VLOOKUP(H558,question!$A$2:$L$5081,10,FALSE)</f>
        <v>Matemática</v>
      </c>
      <c r="M558" s="31" t="str">
        <f t="shared" si="20"/>
        <v>insert into question_answer (created_at,created_by,company_id,is_active,name,is_correct,question_id) values (getdate(),1,1,1,'Primero',0,43);</v>
      </c>
    </row>
    <row r="559" spans="1:13" x14ac:dyDescent="0.25">
      <c r="A559">
        <f t="shared" si="21"/>
        <v>206</v>
      </c>
      <c r="B559" s="27" t="s">
        <v>394</v>
      </c>
      <c r="C559" s="27">
        <v>1</v>
      </c>
      <c r="D559" s="27">
        <v>1</v>
      </c>
      <c r="E559" s="27">
        <v>1</v>
      </c>
      <c r="F559" s="24" t="s">
        <v>4</v>
      </c>
      <c r="G559">
        <v>1</v>
      </c>
      <c r="I559" s="27" t="e">
        <f>+VLOOKUP(H559,question!$A$2:$L$5081,6,FALSE)</f>
        <v>#N/A</v>
      </c>
      <c r="J559" s="27" t="e">
        <f>+VLOOKUP(H559,question!$A$2:$L$5081,8,FALSE)</f>
        <v>#N/A</v>
      </c>
      <c r="K559" s="27" t="e">
        <f>+VLOOKUP(H559,question!$A$2:$L$5081,9,FALSE)</f>
        <v>#N/A</v>
      </c>
      <c r="L559" s="27" t="e">
        <f>+VLOOKUP(H559,question!$A$2:$L$5081,10,FALSE)</f>
        <v>#N/A</v>
      </c>
      <c r="M559" s="31" t="str">
        <f t="shared" si="20"/>
        <v>insert into question_answer (created_at,created_by,company_id,is_active,name,is_correct,question_id) values (getdate(),1,1,1,'Segundo',1,);</v>
      </c>
    </row>
    <row r="560" spans="1:13" x14ac:dyDescent="0.25">
      <c r="A560">
        <f t="shared" si="21"/>
        <v>207</v>
      </c>
      <c r="B560" s="27" t="s">
        <v>394</v>
      </c>
      <c r="C560" s="27">
        <v>1</v>
      </c>
      <c r="D560" s="27">
        <v>1</v>
      </c>
      <c r="E560" s="27">
        <v>1</v>
      </c>
      <c r="F560" s="24" t="s">
        <v>5</v>
      </c>
      <c r="G560">
        <v>0</v>
      </c>
      <c r="I560" s="27" t="e">
        <f>+VLOOKUP(H560,question!$A$2:$L$5081,6,FALSE)</f>
        <v>#N/A</v>
      </c>
      <c r="J560" s="27" t="e">
        <f>+VLOOKUP(H560,question!$A$2:$L$5081,8,FALSE)</f>
        <v>#N/A</v>
      </c>
      <c r="K560" s="27" t="e">
        <f>+VLOOKUP(H560,question!$A$2:$L$5081,9,FALSE)</f>
        <v>#N/A</v>
      </c>
      <c r="L560" s="27" t="e">
        <f>+VLOOKUP(H560,question!$A$2:$L$5081,10,FALSE)</f>
        <v>#N/A</v>
      </c>
      <c r="M560" s="31" t="str">
        <f t="shared" si="20"/>
        <v>insert into question_answer (created_at,created_by,company_id,is_active,name,is_correct,question_id) values (getdate(),1,1,1,'Tercero',0,);</v>
      </c>
    </row>
    <row r="561" spans="1:13" x14ac:dyDescent="0.25">
      <c r="A561">
        <f t="shared" si="21"/>
        <v>208</v>
      </c>
      <c r="B561" s="27" t="s">
        <v>394</v>
      </c>
      <c r="C561" s="27">
        <v>1</v>
      </c>
      <c r="D561" s="27">
        <v>1</v>
      </c>
      <c r="E561" s="27">
        <v>1</v>
      </c>
      <c r="F561" s="24" t="s">
        <v>10</v>
      </c>
      <c r="G561">
        <v>0</v>
      </c>
      <c r="I561" s="27" t="e">
        <f>+VLOOKUP(H561,question!$A$2:$L$5081,6,FALSE)</f>
        <v>#N/A</v>
      </c>
      <c r="J561" s="27" t="e">
        <f>+VLOOKUP(H561,question!$A$2:$L$5081,8,FALSE)</f>
        <v>#N/A</v>
      </c>
      <c r="K561" s="27" t="e">
        <f>+VLOOKUP(H561,question!$A$2:$L$5081,9,FALSE)</f>
        <v>#N/A</v>
      </c>
      <c r="L561" s="27" t="e">
        <f>+VLOOKUP(H561,question!$A$2:$L$5081,10,FALSE)</f>
        <v>#N/A</v>
      </c>
      <c r="M561" s="31" t="str">
        <f t="shared" si="20"/>
        <v>insert into question_answer (created_at,created_by,company_id,is_active,name,is_correct,question_id) values (getdate(),1,1,1,'Cuarto',0,);</v>
      </c>
    </row>
    <row r="562" spans="1:13" x14ac:dyDescent="0.25">
      <c r="A562">
        <f t="shared" si="21"/>
        <v>209</v>
      </c>
      <c r="B562" s="27" t="s">
        <v>394</v>
      </c>
      <c r="C562" s="27">
        <v>1</v>
      </c>
      <c r="D562" s="27">
        <v>1</v>
      </c>
      <c r="E562" s="27">
        <v>1</v>
      </c>
      <c r="F562" s="24" t="s">
        <v>3</v>
      </c>
      <c r="G562">
        <v>0</v>
      </c>
      <c r="H562">
        <f>+H558+1</f>
        <v>44</v>
      </c>
      <c r="I562" s="27" t="str">
        <f>+VLOOKUP(H562,question!$A$2:$L$5081,6,FALSE)</f>
        <v>¿Cúal es el número veintisiete?</v>
      </c>
      <c r="J562" s="27" t="str">
        <f>+VLOOKUP(H562,question!$A$2:$L$5081,8,FALSE)</f>
        <v>Números 20 al 29</v>
      </c>
      <c r="K562" s="27" t="str">
        <f>+VLOOKUP(H562,question!$A$2:$L$5081,9,FALSE)</f>
        <v>Unidad 1: Números</v>
      </c>
      <c r="L562" s="27" t="str">
        <f>+VLOOKUP(H562,question!$A$2:$L$5081,10,FALSE)</f>
        <v>Matemática</v>
      </c>
      <c r="M562" s="31" t="str">
        <f t="shared" si="20"/>
        <v>insert into question_answer (created_at,created_by,company_id,is_active,name,is_correct,question_id) values (getdate(),1,1,1,'Primero',0,44);</v>
      </c>
    </row>
    <row r="563" spans="1:13" x14ac:dyDescent="0.25">
      <c r="A563">
        <f t="shared" si="21"/>
        <v>210</v>
      </c>
      <c r="B563" s="27" t="s">
        <v>394</v>
      </c>
      <c r="C563" s="27">
        <v>1</v>
      </c>
      <c r="D563" s="27">
        <v>1</v>
      </c>
      <c r="E563" s="27">
        <v>1</v>
      </c>
      <c r="F563" s="24" t="s">
        <v>4</v>
      </c>
      <c r="G563">
        <v>0</v>
      </c>
      <c r="I563" s="27" t="e">
        <f>+VLOOKUP(H563,question!$A$2:$L$5081,6,FALSE)</f>
        <v>#N/A</v>
      </c>
      <c r="J563" s="27" t="e">
        <f>+VLOOKUP(H563,question!$A$2:$L$5081,8,FALSE)</f>
        <v>#N/A</v>
      </c>
      <c r="K563" s="27" t="e">
        <f>+VLOOKUP(H563,question!$A$2:$L$5081,9,FALSE)</f>
        <v>#N/A</v>
      </c>
      <c r="L563" s="27" t="e">
        <f>+VLOOKUP(H563,question!$A$2:$L$5081,10,FALSE)</f>
        <v>#N/A</v>
      </c>
      <c r="M563" s="31" t="str">
        <f t="shared" si="20"/>
        <v>insert into question_answer (created_at,created_by,company_id,is_active,name,is_correct,question_id) values (getdate(),1,1,1,'Segundo',0,);</v>
      </c>
    </row>
    <row r="564" spans="1:13" x14ac:dyDescent="0.25">
      <c r="A564">
        <f t="shared" si="21"/>
        <v>211</v>
      </c>
      <c r="B564" s="27" t="s">
        <v>394</v>
      </c>
      <c r="C564" s="27">
        <v>1</v>
      </c>
      <c r="D564" s="27">
        <v>1</v>
      </c>
      <c r="E564" s="27">
        <v>1</v>
      </c>
      <c r="F564" s="24" t="s">
        <v>5</v>
      </c>
      <c r="G564">
        <v>0</v>
      </c>
      <c r="I564" s="27" t="e">
        <f>+VLOOKUP(H564,question!$A$2:$L$5081,6,FALSE)</f>
        <v>#N/A</v>
      </c>
      <c r="J564" s="27" t="e">
        <f>+VLOOKUP(H564,question!$A$2:$L$5081,8,FALSE)</f>
        <v>#N/A</v>
      </c>
      <c r="K564" s="27" t="e">
        <f>+VLOOKUP(H564,question!$A$2:$L$5081,9,FALSE)</f>
        <v>#N/A</v>
      </c>
      <c r="L564" s="27" t="e">
        <f>+VLOOKUP(H564,question!$A$2:$L$5081,10,FALSE)</f>
        <v>#N/A</v>
      </c>
      <c r="M564" s="31" t="str">
        <f t="shared" si="20"/>
        <v>insert into question_answer (created_at,created_by,company_id,is_active,name,is_correct,question_id) values (getdate(),1,1,1,'Tercero',0,);</v>
      </c>
    </row>
    <row r="565" spans="1:13" x14ac:dyDescent="0.25">
      <c r="A565">
        <f t="shared" si="21"/>
        <v>212</v>
      </c>
      <c r="B565" s="27" t="s">
        <v>394</v>
      </c>
      <c r="C565" s="27">
        <v>1</v>
      </c>
      <c r="D565" s="27">
        <v>1</v>
      </c>
      <c r="E565" s="27">
        <v>1</v>
      </c>
      <c r="F565" s="24" t="s">
        <v>10</v>
      </c>
      <c r="G565">
        <v>1</v>
      </c>
      <c r="I565" s="27" t="e">
        <f>+VLOOKUP(H565,question!$A$2:$L$5081,6,FALSE)</f>
        <v>#N/A</v>
      </c>
      <c r="J565" s="27" t="e">
        <f>+VLOOKUP(H565,question!$A$2:$L$5081,8,FALSE)</f>
        <v>#N/A</v>
      </c>
      <c r="K565" s="27" t="e">
        <f>+VLOOKUP(H565,question!$A$2:$L$5081,9,FALSE)</f>
        <v>#N/A</v>
      </c>
      <c r="L565" s="27" t="e">
        <f>+VLOOKUP(H565,question!$A$2:$L$5081,10,FALSE)</f>
        <v>#N/A</v>
      </c>
      <c r="M565" s="31" t="str">
        <f t="shared" si="20"/>
        <v>insert into question_answer (created_at,created_by,company_id,is_active,name,is_correct,question_id) values (getdate(),1,1,1,'Cuarto',1,);</v>
      </c>
    </row>
    <row r="566" spans="1:13" x14ac:dyDescent="0.25">
      <c r="A566">
        <f t="shared" si="21"/>
        <v>213</v>
      </c>
      <c r="B566" s="27" t="s">
        <v>394</v>
      </c>
      <c r="C566" s="27">
        <v>1</v>
      </c>
      <c r="D566" s="27">
        <v>1</v>
      </c>
      <c r="E566" s="27">
        <v>1</v>
      </c>
      <c r="F566" s="24" t="s">
        <v>3</v>
      </c>
      <c r="G566">
        <v>0</v>
      </c>
      <c r="H566">
        <f>+H562+1</f>
        <v>45</v>
      </c>
      <c r="I566" s="27" t="str">
        <f>+VLOOKUP(H566,question!$A$2:$L$5081,6,FALSE)</f>
        <v>¿Cúal es el número veinte?</v>
      </c>
      <c r="J566" s="27" t="str">
        <f>+VLOOKUP(H566,question!$A$2:$L$5081,8,FALSE)</f>
        <v>Números 20 al 29</v>
      </c>
      <c r="K566" s="27" t="str">
        <f>+VLOOKUP(H566,question!$A$2:$L$5081,9,FALSE)</f>
        <v>Unidad 1: Números</v>
      </c>
      <c r="L566" s="27" t="str">
        <f>+VLOOKUP(H566,question!$A$2:$L$5081,10,FALSE)</f>
        <v>Matemática</v>
      </c>
      <c r="M566" s="31" t="str">
        <f t="shared" si="20"/>
        <v>insert into question_answer (created_at,created_by,company_id,is_active,name,is_correct,question_id) values (getdate(),1,1,1,'Primero',0,45);</v>
      </c>
    </row>
    <row r="567" spans="1:13" x14ac:dyDescent="0.25">
      <c r="A567">
        <f t="shared" si="21"/>
        <v>214</v>
      </c>
      <c r="B567" s="27" t="s">
        <v>394</v>
      </c>
      <c r="C567" s="27">
        <v>1</v>
      </c>
      <c r="D567" s="27">
        <v>1</v>
      </c>
      <c r="E567" s="27">
        <v>1</v>
      </c>
      <c r="F567" s="24" t="s">
        <v>4</v>
      </c>
      <c r="G567">
        <v>0</v>
      </c>
      <c r="I567" s="27" t="e">
        <f>+VLOOKUP(H567,question!$A$2:$L$5081,6,FALSE)</f>
        <v>#N/A</v>
      </c>
      <c r="J567" s="27" t="e">
        <f>+VLOOKUP(H567,question!$A$2:$L$5081,8,FALSE)</f>
        <v>#N/A</v>
      </c>
      <c r="K567" s="27" t="e">
        <f>+VLOOKUP(H567,question!$A$2:$L$5081,9,FALSE)</f>
        <v>#N/A</v>
      </c>
      <c r="L567" s="27" t="e">
        <f>+VLOOKUP(H567,question!$A$2:$L$5081,10,FALSE)</f>
        <v>#N/A</v>
      </c>
      <c r="M567" s="31" t="str">
        <f t="shared" si="20"/>
        <v>insert into question_answer (created_at,created_by,company_id,is_active,name,is_correct,question_id) values (getdate(),1,1,1,'Segundo',0,);</v>
      </c>
    </row>
    <row r="568" spans="1:13" x14ac:dyDescent="0.25">
      <c r="A568">
        <f t="shared" si="21"/>
        <v>215</v>
      </c>
      <c r="B568" s="27" t="s">
        <v>394</v>
      </c>
      <c r="C568" s="27">
        <v>1</v>
      </c>
      <c r="D568" s="27">
        <v>1</v>
      </c>
      <c r="E568" s="27">
        <v>1</v>
      </c>
      <c r="F568" s="24" t="s">
        <v>5</v>
      </c>
      <c r="G568">
        <v>1</v>
      </c>
      <c r="I568" s="27" t="e">
        <f>+VLOOKUP(H568,question!$A$2:$L$5081,6,FALSE)</f>
        <v>#N/A</v>
      </c>
      <c r="J568" s="27" t="e">
        <f>+VLOOKUP(H568,question!$A$2:$L$5081,8,FALSE)</f>
        <v>#N/A</v>
      </c>
      <c r="K568" s="27" t="e">
        <f>+VLOOKUP(H568,question!$A$2:$L$5081,9,FALSE)</f>
        <v>#N/A</v>
      </c>
      <c r="L568" s="27" t="e">
        <f>+VLOOKUP(H568,question!$A$2:$L$5081,10,FALSE)</f>
        <v>#N/A</v>
      </c>
      <c r="M568" s="31" t="str">
        <f t="shared" si="20"/>
        <v>insert into question_answer (created_at,created_by,company_id,is_active,name,is_correct,question_id) values (getdate(),1,1,1,'Tercero',1,);</v>
      </c>
    </row>
    <row r="569" spans="1:13" x14ac:dyDescent="0.25">
      <c r="A569">
        <f t="shared" si="21"/>
        <v>216</v>
      </c>
      <c r="B569" s="27" t="s">
        <v>394</v>
      </c>
      <c r="C569" s="27">
        <v>1</v>
      </c>
      <c r="D569" s="27">
        <v>1</v>
      </c>
      <c r="E569" s="27">
        <v>1</v>
      </c>
      <c r="F569" s="24" t="s">
        <v>10</v>
      </c>
      <c r="G569">
        <v>0</v>
      </c>
      <c r="I569" s="27" t="e">
        <f>+VLOOKUP(H569,question!$A$2:$L$5081,6,FALSE)</f>
        <v>#N/A</v>
      </c>
      <c r="J569" s="27" t="e">
        <f>+VLOOKUP(H569,question!$A$2:$L$5081,8,FALSE)</f>
        <v>#N/A</v>
      </c>
      <c r="K569" s="27" t="e">
        <f>+VLOOKUP(H569,question!$A$2:$L$5081,9,FALSE)</f>
        <v>#N/A</v>
      </c>
      <c r="L569" s="27" t="e">
        <f>+VLOOKUP(H569,question!$A$2:$L$5081,10,FALSE)</f>
        <v>#N/A</v>
      </c>
      <c r="M569" s="31" t="str">
        <f t="shared" si="20"/>
        <v>insert into question_answer (created_at,created_by,company_id,is_active,name,is_correct,question_id) values (getdate(),1,1,1,'Cuarto',0,);</v>
      </c>
    </row>
    <row r="570" spans="1:13" x14ac:dyDescent="0.25">
      <c r="A570">
        <f t="shared" si="21"/>
        <v>217</v>
      </c>
      <c r="B570" s="27" t="s">
        <v>394</v>
      </c>
      <c r="C570" s="27">
        <v>1</v>
      </c>
      <c r="D570" s="27">
        <v>1</v>
      </c>
      <c r="E570" s="27">
        <v>1</v>
      </c>
      <c r="F570" s="24">
        <v>1</v>
      </c>
      <c r="G570">
        <v>0</v>
      </c>
      <c r="H570">
        <f>+H566+1</f>
        <v>46</v>
      </c>
      <c r="I570" s="27" t="str">
        <f>+VLOOKUP(H570,question!$A$2:$L$5081,6,FALSE)</f>
        <v>¿Cúal es el número treinta y siete?</v>
      </c>
      <c r="J570" s="27" t="str">
        <f>+VLOOKUP(H570,question!$A$2:$L$5081,8,FALSE)</f>
        <v>Números 30 al 39</v>
      </c>
      <c r="K570" s="27" t="str">
        <f>+VLOOKUP(H570,question!$A$2:$L$5081,9,FALSE)</f>
        <v>Unidad 1: Números</v>
      </c>
      <c r="L570" s="27" t="str">
        <f>+VLOOKUP(H570,question!$A$2:$L$5081,10,FALSE)</f>
        <v>Matemática</v>
      </c>
      <c r="M570" s="31" t="str">
        <f t="shared" si="20"/>
        <v>insert into question_answer (created_at,created_by,company_id,is_active,name,is_correct,question_id) values (getdate(),1,1,1,'1',0,46);</v>
      </c>
    </row>
    <row r="571" spans="1:13" x14ac:dyDescent="0.25">
      <c r="A571">
        <f t="shared" si="21"/>
        <v>218</v>
      </c>
      <c r="B571" s="27" t="s">
        <v>394</v>
      </c>
      <c r="C571" s="27">
        <v>1</v>
      </c>
      <c r="D571" s="27">
        <v>1</v>
      </c>
      <c r="E571" s="27">
        <v>1</v>
      </c>
      <c r="F571" s="24">
        <v>10</v>
      </c>
      <c r="G571">
        <v>0</v>
      </c>
      <c r="I571" s="27" t="e">
        <f>+VLOOKUP(H571,question!$A$2:$L$5081,6,FALSE)</f>
        <v>#N/A</v>
      </c>
      <c r="J571" s="27" t="e">
        <f>+VLOOKUP(H571,question!$A$2:$L$5081,8,FALSE)</f>
        <v>#N/A</v>
      </c>
      <c r="K571" s="27" t="e">
        <f>+VLOOKUP(H571,question!$A$2:$L$5081,9,FALSE)</f>
        <v>#N/A</v>
      </c>
      <c r="L571" s="27" t="e">
        <f>+VLOOKUP(H571,question!$A$2:$L$5081,10,FALSE)</f>
        <v>#N/A</v>
      </c>
      <c r="M571" s="31" t="str">
        <f t="shared" si="20"/>
        <v>insert into question_answer (created_at,created_by,company_id,is_active,name,is_correct,question_id) values (getdate(),1,1,1,'10',0,);</v>
      </c>
    </row>
    <row r="572" spans="1:13" x14ac:dyDescent="0.25">
      <c r="A572">
        <f t="shared" si="21"/>
        <v>219</v>
      </c>
      <c r="B572" s="27" t="s">
        <v>394</v>
      </c>
      <c r="C572" s="27">
        <v>1</v>
      </c>
      <c r="D572" s="27">
        <v>1</v>
      </c>
      <c r="E572" s="27">
        <v>1</v>
      </c>
      <c r="F572" s="24">
        <v>100</v>
      </c>
      <c r="G572">
        <v>0</v>
      </c>
      <c r="I572" s="27" t="e">
        <f>+VLOOKUP(H572,question!$A$2:$L$5081,6,FALSE)</f>
        <v>#N/A</v>
      </c>
      <c r="J572" s="27" t="e">
        <f>+VLOOKUP(H572,question!$A$2:$L$5081,8,FALSE)</f>
        <v>#N/A</v>
      </c>
      <c r="K572" s="27" t="e">
        <f>+VLOOKUP(H572,question!$A$2:$L$5081,9,FALSE)</f>
        <v>#N/A</v>
      </c>
      <c r="L572" s="27" t="e">
        <f>+VLOOKUP(H572,question!$A$2:$L$5081,10,FALSE)</f>
        <v>#N/A</v>
      </c>
      <c r="M572" s="31" t="str">
        <f t="shared" si="20"/>
        <v>insert into question_answer (created_at,created_by,company_id,is_active,name,is_correct,question_id) values (getdate(),1,1,1,'100',0,);</v>
      </c>
    </row>
    <row r="573" spans="1:13" x14ac:dyDescent="0.25">
      <c r="A573">
        <f t="shared" si="21"/>
        <v>220</v>
      </c>
      <c r="B573" s="27" t="s">
        <v>394</v>
      </c>
      <c r="C573" s="27">
        <v>1</v>
      </c>
      <c r="D573" s="27">
        <v>1</v>
      </c>
      <c r="E573" s="27">
        <v>1</v>
      </c>
      <c r="F573" s="24" t="s">
        <v>371</v>
      </c>
      <c r="G573">
        <v>1</v>
      </c>
      <c r="I573" s="27" t="e">
        <f>+VLOOKUP(H573,question!$A$2:$L$5081,6,FALSE)</f>
        <v>#N/A</v>
      </c>
      <c r="J573" s="27" t="e">
        <f>+VLOOKUP(H573,question!$A$2:$L$5081,8,FALSE)</f>
        <v>#N/A</v>
      </c>
      <c r="K573" s="27" t="e">
        <f>+VLOOKUP(H573,question!$A$2:$L$5081,9,FALSE)</f>
        <v>#N/A</v>
      </c>
      <c r="L573" s="27" t="e">
        <f>+VLOOKUP(H573,question!$A$2:$L$5081,10,FALSE)</f>
        <v>#N/A</v>
      </c>
      <c r="M573" s="31" t="str">
        <f t="shared" si="20"/>
        <v>insert into question_answer (created_at,created_by,company_id,is_active,name,is_correct,question_id) values (getdate(),1,1,1,'0.1',1,);</v>
      </c>
    </row>
    <row r="574" spans="1:13" x14ac:dyDescent="0.25">
      <c r="A574">
        <f t="shared" si="21"/>
        <v>221</v>
      </c>
      <c r="B574" s="27" t="s">
        <v>394</v>
      </c>
      <c r="C574" s="27">
        <v>1</v>
      </c>
      <c r="D574" s="27">
        <v>1</v>
      </c>
      <c r="E574" s="27">
        <v>1</v>
      </c>
      <c r="F574" s="24">
        <v>1</v>
      </c>
      <c r="G574">
        <v>0</v>
      </c>
      <c r="H574">
        <f>+H570+1</f>
        <v>47</v>
      </c>
      <c r="I574" s="27" t="str">
        <f>+VLOOKUP(H574,question!$A$2:$L$5081,6,FALSE)</f>
        <v>¿Cúal es el número treinta y tres?</v>
      </c>
      <c r="J574" s="27" t="str">
        <f>+VLOOKUP(H574,question!$A$2:$L$5081,8,FALSE)</f>
        <v>Números 30 al 39</v>
      </c>
      <c r="K574" s="27" t="str">
        <f>+VLOOKUP(H574,question!$A$2:$L$5081,9,FALSE)</f>
        <v>Unidad 1: Números</v>
      </c>
      <c r="L574" s="27" t="str">
        <f>+VLOOKUP(H574,question!$A$2:$L$5081,10,FALSE)</f>
        <v>Matemática</v>
      </c>
      <c r="M574" s="31" t="str">
        <f t="shared" si="20"/>
        <v>insert into question_answer (created_at,created_by,company_id,is_active,name,is_correct,question_id) values (getdate(),1,1,1,'1',0,47);</v>
      </c>
    </row>
    <row r="575" spans="1:13" x14ac:dyDescent="0.25">
      <c r="A575">
        <f t="shared" si="21"/>
        <v>222</v>
      </c>
      <c r="B575" s="27" t="s">
        <v>394</v>
      </c>
      <c r="C575" s="27">
        <v>1</v>
      </c>
      <c r="D575" s="27">
        <v>1</v>
      </c>
      <c r="E575" s="27">
        <v>1</v>
      </c>
      <c r="F575" s="24">
        <v>10</v>
      </c>
      <c r="G575">
        <v>0</v>
      </c>
      <c r="I575" s="27" t="e">
        <f>+VLOOKUP(H575,question!$A$2:$L$5081,6,FALSE)</f>
        <v>#N/A</v>
      </c>
      <c r="J575" s="27" t="e">
        <f>+VLOOKUP(H575,question!$A$2:$L$5081,8,FALSE)</f>
        <v>#N/A</v>
      </c>
      <c r="K575" s="27" t="e">
        <f>+VLOOKUP(H575,question!$A$2:$L$5081,9,FALSE)</f>
        <v>#N/A</v>
      </c>
      <c r="L575" s="27" t="e">
        <f>+VLOOKUP(H575,question!$A$2:$L$5081,10,FALSE)</f>
        <v>#N/A</v>
      </c>
      <c r="M575" s="31" t="str">
        <f t="shared" si="20"/>
        <v>insert into question_answer (created_at,created_by,company_id,is_active,name,is_correct,question_id) values (getdate(),1,1,1,'10',0,);</v>
      </c>
    </row>
    <row r="576" spans="1:13" x14ac:dyDescent="0.25">
      <c r="A576">
        <f t="shared" si="21"/>
        <v>223</v>
      </c>
      <c r="B576" s="27" t="s">
        <v>394</v>
      </c>
      <c r="C576" s="27">
        <v>1</v>
      </c>
      <c r="D576" s="27">
        <v>1</v>
      </c>
      <c r="E576" s="27">
        <v>1</v>
      </c>
      <c r="F576" s="24">
        <v>100</v>
      </c>
      <c r="G576">
        <v>0</v>
      </c>
      <c r="I576" s="27" t="e">
        <f>+VLOOKUP(H576,question!$A$2:$L$5081,6,FALSE)</f>
        <v>#N/A</v>
      </c>
      <c r="J576" s="27" t="e">
        <f>+VLOOKUP(H576,question!$A$2:$L$5081,8,FALSE)</f>
        <v>#N/A</v>
      </c>
      <c r="K576" s="27" t="e">
        <f>+VLOOKUP(H576,question!$A$2:$L$5081,9,FALSE)</f>
        <v>#N/A</v>
      </c>
      <c r="L576" s="27" t="e">
        <f>+VLOOKUP(H576,question!$A$2:$L$5081,10,FALSE)</f>
        <v>#N/A</v>
      </c>
      <c r="M576" s="31" t="str">
        <f t="shared" si="20"/>
        <v>insert into question_answer (created_at,created_by,company_id,is_active,name,is_correct,question_id) values (getdate(),1,1,1,'100',0,);</v>
      </c>
    </row>
    <row r="577" spans="1:13" x14ac:dyDescent="0.25">
      <c r="A577">
        <f t="shared" si="21"/>
        <v>224</v>
      </c>
      <c r="B577" s="27" t="s">
        <v>394</v>
      </c>
      <c r="C577" s="27">
        <v>1</v>
      </c>
      <c r="D577" s="27">
        <v>1</v>
      </c>
      <c r="E577" s="27">
        <v>1</v>
      </c>
      <c r="F577" s="24">
        <v>1000</v>
      </c>
      <c r="G577">
        <v>1</v>
      </c>
      <c r="I577" s="27" t="e">
        <f>+VLOOKUP(H577,question!$A$2:$L$5081,6,FALSE)</f>
        <v>#N/A</v>
      </c>
      <c r="J577" s="27" t="e">
        <f>+VLOOKUP(H577,question!$A$2:$L$5081,8,FALSE)</f>
        <v>#N/A</v>
      </c>
      <c r="K577" s="27" t="e">
        <f>+VLOOKUP(H577,question!$A$2:$L$5081,9,FALSE)</f>
        <v>#N/A</v>
      </c>
      <c r="L577" s="27" t="e">
        <f>+VLOOKUP(H577,question!$A$2:$L$5081,10,FALSE)</f>
        <v>#N/A</v>
      </c>
      <c r="M577" s="31" t="str">
        <f t="shared" si="20"/>
        <v>insert into question_answer (created_at,created_by,company_id,is_active,name,is_correct,question_id) values (getdate(),1,1,1,'1000',1,);</v>
      </c>
    </row>
    <row r="578" spans="1:13" x14ac:dyDescent="0.25">
      <c r="A578">
        <f t="shared" si="21"/>
        <v>225</v>
      </c>
      <c r="B578" s="27" t="s">
        <v>394</v>
      </c>
      <c r="C578" s="27">
        <v>1</v>
      </c>
      <c r="D578" s="27">
        <v>1</v>
      </c>
      <c r="E578" s="27">
        <v>1</v>
      </c>
      <c r="F578" s="24" t="s">
        <v>375</v>
      </c>
      <c r="G578">
        <v>0</v>
      </c>
      <c r="H578">
        <f>+H574+1</f>
        <v>48</v>
      </c>
      <c r="I578" s="27" t="str">
        <f>+VLOOKUP(H578,question!$A$2:$L$5081,6,FALSE)</f>
        <v>¿Cúal es el número treinta y cinco?</v>
      </c>
      <c r="J578" s="27" t="str">
        <f>+VLOOKUP(H578,question!$A$2:$L$5081,8,FALSE)</f>
        <v>Números 30 al 39</v>
      </c>
      <c r="K578" s="27" t="str">
        <f>+VLOOKUP(H578,question!$A$2:$L$5081,9,FALSE)</f>
        <v>Unidad 1: Números</v>
      </c>
      <c r="L578" s="27" t="str">
        <f>+VLOOKUP(H578,question!$A$2:$L$5081,10,FALSE)</f>
        <v>Matemática</v>
      </c>
      <c r="M578" s="31" t="str">
        <f t="shared" si="20"/>
        <v>insert into question_answer (created_at,created_by,company_id,is_active,name,is_correct,question_id) values (getdate(),1,1,1,'camera.position=5;',0,48);</v>
      </c>
    </row>
    <row r="579" spans="1:13" x14ac:dyDescent="0.25">
      <c r="A579">
        <f t="shared" si="21"/>
        <v>226</v>
      </c>
      <c r="B579" s="27" t="s">
        <v>394</v>
      </c>
      <c r="C579" s="27">
        <v>1</v>
      </c>
      <c r="D579" s="27">
        <v>1</v>
      </c>
      <c r="E579" s="27">
        <v>1</v>
      </c>
      <c r="F579" s="24" t="s">
        <v>376</v>
      </c>
      <c r="G579">
        <v>0</v>
      </c>
      <c r="I579" s="27" t="e">
        <f>+VLOOKUP(H579,question!$A$2:$L$5081,6,FALSE)</f>
        <v>#N/A</v>
      </c>
      <c r="J579" s="27" t="e">
        <f>+VLOOKUP(H579,question!$A$2:$L$5081,8,FALSE)</f>
        <v>#N/A</v>
      </c>
      <c r="K579" s="27" t="e">
        <f>+VLOOKUP(H579,question!$A$2:$L$5081,9,FALSE)</f>
        <v>#N/A</v>
      </c>
      <c r="L579" s="27" t="e">
        <f>+VLOOKUP(H579,question!$A$2:$L$5081,10,FALSE)</f>
        <v>#N/A</v>
      </c>
      <c r="M579" s="31" t="str">
        <f t="shared" si="20"/>
        <v>insert into question_answer (created_at,created_by,company_id,is_active,name,is_correct,question_id) values (getdate(),1,1,1,'camera.z=5;',0,);</v>
      </c>
    </row>
    <row r="580" spans="1:13" x14ac:dyDescent="0.25">
      <c r="A580">
        <f t="shared" si="21"/>
        <v>227</v>
      </c>
      <c r="B580" s="27" t="s">
        <v>394</v>
      </c>
      <c r="C580" s="27">
        <v>1</v>
      </c>
      <c r="D580" s="27">
        <v>1</v>
      </c>
      <c r="E580" s="27">
        <v>1</v>
      </c>
      <c r="F580" s="24" t="s">
        <v>374</v>
      </c>
      <c r="G580">
        <v>1</v>
      </c>
      <c r="I580" s="27" t="e">
        <f>+VLOOKUP(H580,question!$A$2:$L$5081,6,FALSE)</f>
        <v>#N/A</v>
      </c>
      <c r="J580" s="27" t="e">
        <f>+VLOOKUP(H580,question!$A$2:$L$5081,8,FALSE)</f>
        <v>#N/A</v>
      </c>
      <c r="K580" s="27" t="e">
        <f>+VLOOKUP(H580,question!$A$2:$L$5081,9,FALSE)</f>
        <v>#N/A</v>
      </c>
      <c r="L580" s="27" t="e">
        <f>+VLOOKUP(H580,question!$A$2:$L$5081,10,FALSE)</f>
        <v>#N/A</v>
      </c>
      <c r="M580" s="31" t="str">
        <f t="shared" si="20"/>
        <v>insert into question_answer (created_at,created_by,company_id,is_active,name,is_correct,question_id) values (getdate(),1,1,1,'camera.position.z=5;',1,);</v>
      </c>
    </row>
    <row r="581" spans="1:13" x14ac:dyDescent="0.25">
      <c r="A581">
        <f t="shared" si="21"/>
        <v>228</v>
      </c>
      <c r="B581" s="27" t="s">
        <v>394</v>
      </c>
      <c r="C581" s="27">
        <v>1</v>
      </c>
      <c r="D581" s="27">
        <v>1</v>
      </c>
      <c r="E581" s="27">
        <v>1</v>
      </c>
      <c r="F581" s="24" t="s">
        <v>377</v>
      </c>
      <c r="G581">
        <v>0</v>
      </c>
      <c r="I581" s="27" t="e">
        <f>+VLOOKUP(H581,question!$A$2:$L$5081,6,FALSE)</f>
        <v>#N/A</v>
      </c>
      <c r="J581" s="27" t="e">
        <f>+VLOOKUP(H581,question!$A$2:$L$5081,8,FALSE)</f>
        <v>#N/A</v>
      </c>
      <c r="K581" s="27" t="e">
        <f>+VLOOKUP(H581,question!$A$2:$L$5081,9,FALSE)</f>
        <v>#N/A</v>
      </c>
      <c r="L581" s="27" t="e">
        <f>+VLOOKUP(H581,question!$A$2:$L$5081,10,FALSE)</f>
        <v>#N/A</v>
      </c>
      <c r="M581" s="31" t="str">
        <f t="shared" si="20"/>
        <v>insert into question_answer (created_at,created_by,company_id,is_active,name,is_correct,question_id) values (getdate(),1,1,1,'position.z=5;',0,);</v>
      </c>
    </row>
    <row r="582" spans="1:13" x14ac:dyDescent="0.25">
      <c r="A582">
        <f t="shared" si="21"/>
        <v>229</v>
      </c>
      <c r="B582" s="27" t="s">
        <v>394</v>
      </c>
      <c r="C582" s="27">
        <v>1</v>
      </c>
      <c r="D582" s="27">
        <v>1</v>
      </c>
      <c r="E582" s="27">
        <v>1</v>
      </c>
      <c r="F582" s="24" t="s">
        <v>379</v>
      </c>
      <c r="G582">
        <v>0</v>
      </c>
      <c r="H582">
        <f>+H578+1</f>
        <v>49</v>
      </c>
      <c r="I582" s="27" t="str">
        <f>+VLOOKUP(H582,question!$A$2:$L$5081,6,FALSE)</f>
        <v>¿Cúal es el número treinta y dos?</v>
      </c>
      <c r="J582" s="27" t="str">
        <f>+VLOOKUP(H582,question!$A$2:$L$5081,8,FALSE)</f>
        <v>Números 30 al 39</v>
      </c>
      <c r="K582" s="27" t="str">
        <f>+VLOOKUP(H582,question!$A$2:$L$5081,9,FALSE)</f>
        <v>Unidad 1: Números</v>
      </c>
      <c r="L582" s="27" t="str">
        <f>+VLOOKUP(H582,question!$A$2:$L$5081,10,FALSE)</f>
        <v>Matemática</v>
      </c>
      <c r="M582" s="31" t="str">
        <f t="shared" si="20"/>
        <v>insert into question_answer (created_at,created_by,company_id,is_active,name,is_correct,question_id) values (getdate(),1,1,1,'Crear una escena',0,49);</v>
      </c>
    </row>
    <row r="583" spans="1:13" x14ac:dyDescent="0.25">
      <c r="A583">
        <f t="shared" si="21"/>
        <v>230</v>
      </c>
      <c r="B583" s="27" t="s">
        <v>394</v>
      </c>
      <c r="C583" s="27">
        <v>1</v>
      </c>
      <c r="D583" s="27">
        <v>1</v>
      </c>
      <c r="E583" s="27">
        <v>1</v>
      </c>
      <c r="F583" s="24" t="s">
        <v>380</v>
      </c>
      <c r="G583">
        <v>1</v>
      </c>
      <c r="I583" s="27" t="e">
        <f>+VLOOKUP(H583,question!$A$2:$L$5081,6,FALSE)</f>
        <v>#N/A</v>
      </c>
      <c r="J583" s="27" t="e">
        <f>+VLOOKUP(H583,question!$A$2:$L$5081,8,FALSE)</f>
        <v>#N/A</v>
      </c>
      <c r="K583" s="27" t="e">
        <f>+VLOOKUP(H583,question!$A$2:$L$5081,9,FALSE)</f>
        <v>#N/A</v>
      </c>
      <c r="L583" s="27" t="e">
        <f>+VLOOKUP(H583,question!$A$2:$L$5081,10,FALSE)</f>
        <v>#N/A</v>
      </c>
      <c r="M583" s="31" t="str">
        <f t="shared" si="20"/>
        <v>insert into question_answer (created_at,created_by,company_id,is_active,name,is_correct,question_id) values (getdate(),1,1,1,'Usar el renderizador WebGL',1,);</v>
      </c>
    </row>
    <row r="584" spans="1:13" x14ac:dyDescent="0.25">
      <c r="A584">
        <f t="shared" si="21"/>
        <v>231</v>
      </c>
      <c r="B584" s="27" t="s">
        <v>394</v>
      </c>
      <c r="C584" s="27">
        <v>1</v>
      </c>
      <c r="D584" s="27">
        <v>1</v>
      </c>
      <c r="E584" s="27">
        <v>1</v>
      </c>
      <c r="F584" s="24" t="s">
        <v>381</v>
      </c>
      <c r="G584">
        <v>0</v>
      </c>
      <c r="I584" s="27" t="e">
        <f>+VLOOKUP(H584,question!$A$2:$L$5081,6,FALSE)</f>
        <v>#N/A</v>
      </c>
      <c r="J584" s="27" t="e">
        <f>+VLOOKUP(H584,question!$A$2:$L$5081,8,FALSE)</f>
        <v>#N/A</v>
      </c>
      <c r="K584" s="27" t="e">
        <f>+VLOOKUP(H584,question!$A$2:$L$5081,9,FALSE)</f>
        <v>#N/A</v>
      </c>
      <c r="L584" s="27" t="e">
        <f>+VLOOKUP(H584,question!$A$2:$L$5081,10,FALSE)</f>
        <v>#N/A</v>
      </c>
      <c r="M584" s="31" t="str">
        <f t="shared" si="20"/>
        <v>insert into question_answer (created_at,created_by,company_id,is_active,name,is_correct,question_id) values (getdate(),1,1,1,'Iniciar el renderizador Three js',0,);</v>
      </c>
    </row>
    <row r="585" spans="1:13" x14ac:dyDescent="0.25">
      <c r="A585">
        <f t="shared" si="21"/>
        <v>232</v>
      </c>
      <c r="B585" s="27" t="s">
        <v>394</v>
      </c>
      <c r="C585" s="27">
        <v>1</v>
      </c>
      <c r="D585" s="27">
        <v>1</v>
      </c>
      <c r="E585" s="27">
        <v>1</v>
      </c>
      <c r="F585" s="24" t="s">
        <v>382</v>
      </c>
      <c r="G585">
        <v>0</v>
      </c>
      <c r="I585" s="27" t="e">
        <f>+VLOOKUP(H585,question!$A$2:$L$5081,6,FALSE)</f>
        <v>#N/A</v>
      </c>
      <c r="J585" s="27" t="e">
        <f>+VLOOKUP(H585,question!$A$2:$L$5081,8,FALSE)</f>
        <v>#N/A</v>
      </c>
      <c r="K585" s="27" t="e">
        <f>+VLOOKUP(H585,question!$A$2:$L$5081,9,FALSE)</f>
        <v>#N/A</v>
      </c>
      <c r="L585" s="27" t="e">
        <f>+VLOOKUP(H585,question!$A$2:$L$5081,10,FALSE)</f>
        <v>#N/A</v>
      </c>
      <c r="M585" s="31" t="str">
        <f t="shared" si="20"/>
        <v>insert into question_answer (created_at,created_by,company_id,is_active,name,is_correct,question_id) values (getdate(),1,1,1,'Instanciar el renderizado',0,);</v>
      </c>
    </row>
    <row r="586" spans="1:13" x14ac:dyDescent="0.25">
      <c r="A586">
        <f t="shared" si="21"/>
        <v>233</v>
      </c>
      <c r="B586" s="27" t="s">
        <v>394</v>
      </c>
      <c r="C586" s="27">
        <v>1</v>
      </c>
      <c r="D586" s="27">
        <v>1</v>
      </c>
      <c r="E586" s="27">
        <v>1</v>
      </c>
      <c r="I586" s="27" t="e">
        <f>+VLOOKUP(H586,question!$A$2:$L$5081,6,FALSE)</f>
        <v>#N/A</v>
      </c>
      <c r="J586" s="27" t="e">
        <f>+VLOOKUP(H586,question!$A$2:$L$5081,8,FALSE)</f>
        <v>#N/A</v>
      </c>
      <c r="K586" s="27" t="e">
        <f>+VLOOKUP(H586,question!$A$2:$L$5081,9,FALSE)</f>
        <v>#N/A</v>
      </c>
      <c r="L586" s="27" t="e">
        <f>+VLOOKUP(H586,question!$A$2:$L$5081,10,FALSE)</f>
        <v>#N/A</v>
      </c>
      <c r="M586" s="31" t="str">
        <f t="shared" si="20"/>
        <v>insert into question_answer (created_at,created_by,company_id,is_active,name,is_correct,question_id) values (getdate(),1,1,1,'',,);</v>
      </c>
    </row>
    <row r="587" spans="1:13" x14ac:dyDescent="0.25">
      <c r="A587">
        <f t="shared" si="21"/>
        <v>234</v>
      </c>
      <c r="B587" s="27" t="s">
        <v>394</v>
      </c>
      <c r="C587" s="27">
        <v>1</v>
      </c>
      <c r="D587" s="27">
        <v>1</v>
      </c>
      <c r="E587" s="27">
        <v>1</v>
      </c>
      <c r="I587" s="27" t="e">
        <f>+VLOOKUP(H587,question!$A$2:$L$5081,6,FALSE)</f>
        <v>#N/A</v>
      </c>
      <c r="J587" s="27" t="e">
        <f>+VLOOKUP(H587,question!$A$2:$L$5081,8,FALSE)</f>
        <v>#N/A</v>
      </c>
      <c r="K587" s="27" t="e">
        <f>+VLOOKUP(H587,question!$A$2:$L$5081,9,FALSE)</f>
        <v>#N/A</v>
      </c>
      <c r="L587" s="27" t="e">
        <f>+VLOOKUP(H587,question!$A$2:$L$5081,10,FALSE)</f>
        <v>#N/A</v>
      </c>
      <c r="M587" s="31" t="str">
        <f t="shared" si="20"/>
        <v>insert into question_answer (created_at,created_by,company_id,is_active,name,is_correct,question_id) values (getdate(),1,1,1,'',,);</v>
      </c>
    </row>
    <row r="588" spans="1:13" x14ac:dyDescent="0.25">
      <c r="A588">
        <f t="shared" si="21"/>
        <v>235</v>
      </c>
      <c r="B588" s="27" t="s">
        <v>394</v>
      </c>
      <c r="C588" s="27">
        <v>1</v>
      </c>
      <c r="D588" s="27">
        <v>1</v>
      </c>
      <c r="E588" s="27">
        <v>1</v>
      </c>
      <c r="I588" s="27" t="e">
        <f>+VLOOKUP(H588,question!$A$2:$L$5081,6,FALSE)</f>
        <v>#N/A</v>
      </c>
      <c r="J588" s="27" t="e">
        <f>+VLOOKUP(H588,question!$A$2:$L$5081,8,FALSE)</f>
        <v>#N/A</v>
      </c>
      <c r="K588" s="27" t="e">
        <f>+VLOOKUP(H588,question!$A$2:$L$5081,9,FALSE)</f>
        <v>#N/A</v>
      </c>
      <c r="L588" s="27" t="e">
        <f>+VLOOKUP(H588,question!$A$2:$L$5081,10,FALSE)</f>
        <v>#N/A</v>
      </c>
      <c r="M588" s="31" t="str">
        <f t="shared" si="20"/>
        <v>insert into question_answer (created_at,created_by,company_id,is_active,name,is_correct,question_id) values (getdate(),1,1,1,'',,);</v>
      </c>
    </row>
    <row r="589" spans="1:13" x14ac:dyDescent="0.25">
      <c r="A589">
        <f t="shared" si="21"/>
        <v>236</v>
      </c>
      <c r="B589" s="27" t="s">
        <v>394</v>
      </c>
      <c r="C589" s="27">
        <v>1</v>
      </c>
      <c r="D589" s="27">
        <v>1</v>
      </c>
      <c r="E589" s="27">
        <v>1</v>
      </c>
      <c r="I589" s="27" t="e">
        <f>+VLOOKUP(H589,question!$A$2:$L$5081,6,FALSE)</f>
        <v>#N/A</v>
      </c>
      <c r="J589" s="27" t="e">
        <f>+VLOOKUP(H589,question!$A$2:$L$5081,8,FALSE)</f>
        <v>#N/A</v>
      </c>
      <c r="K589" s="27" t="e">
        <f>+VLOOKUP(H589,question!$A$2:$L$5081,9,FALSE)</f>
        <v>#N/A</v>
      </c>
      <c r="L589" s="27" t="e">
        <f>+VLOOKUP(H589,question!$A$2:$L$5081,10,FALSE)</f>
        <v>#N/A</v>
      </c>
      <c r="M589" s="31" t="str">
        <f t="shared" si="20"/>
        <v>insert into question_answer (created_at,created_by,company_id,is_active,name,is_correct,question_id) values (getdate(),1,1,1,'',,);</v>
      </c>
    </row>
    <row r="590" spans="1:13" x14ac:dyDescent="0.25">
      <c r="A590">
        <f t="shared" si="21"/>
        <v>237</v>
      </c>
      <c r="B590" s="27" t="s">
        <v>394</v>
      </c>
      <c r="C590" s="27">
        <v>1</v>
      </c>
      <c r="D590" s="27">
        <v>1</v>
      </c>
      <c r="E590" s="27">
        <v>1</v>
      </c>
      <c r="I590" s="27" t="e">
        <f>+VLOOKUP(H590,question!$A$2:$L$5081,6,FALSE)</f>
        <v>#N/A</v>
      </c>
      <c r="J590" s="27" t="e">
        <f>+VLOOKUP(H590,question!$A$2:$L$5081,8,FALSE)</f>
        <v>#N/A</v>
      </c>
      <c r="K590" s="27" t="e">
        <f>+VLOOKUP(H590,question!$A$2:$L$5081,9,FALSE)</f>
        <v>#N/A</v>
      </c>
      <c r="L590" s="27" t="e">
        <f>+VLOOKUP(H590,question!$A$2:$L$5081,10,FALSE)</f>
        <v>#N/A</v>
      </c>
      <c r="M590" s="31" t="str">
        <f t="shared" si="20"/>
        <v>insert into question_answer (created_at,created_by,company_id,is_active,name,is_correct,question_id) values (getdate(),1,1,1,'',,);</v>
      </c>
    </row>
    <row r="591" spans="1:13" x14ac:dyDescent="0.25">
      <c r="A591">
        <f t="shared" si="21"/>
        <v>238</v>
      </c>
      <c r="B591" s="27" t="s">
        <v>394</v>
      </c>
      <c r="C591" s="27">
        <v>1</v>
      </c>
      <c r="D591" s="27">
        <v>1</v>
      </c>
      <c r="E591" s="27">
        <v>1</v>
      </c>
      <c r="I591" s="27" t="e">
        <f>+VLOOKUP(H591,question!$A$2:$L$5081,6,FALSE)</f>
        <v>#N/A</v>
      </c>
      <c r="J591" s="27" t="e">
        <f>+VLOOKUP(H591,question!$A$2:$L$5081,8,FALSE)</f>
        <v>#N/A</v>
      </c>
      <c r="K591" s="27" t="e">
        <f>+VLOOKUP(H591,question!$A$2:$L$5081,9,FALSE)</f>
        <v>#N/A</v>
      </c>
      <c r="L591" s="27" t="e">
        <f>+VLOOKUP(H591,question!$A$2:$L$5081,10,FALSE)</f>
        <v>#N/A</v>
      </c>
      <c r="M591" s="31" t="str">
        <f t="shared" si="20"/>
        <v>insert into question_answer (created_at,created_by,company_id,is_active,name,is_correct,question_id) values (getdate(),1,1,1,'',,);</v>
      </c>
    </row>
    <row r="592" spans="1:13" x14ac:dyDescent="0.25">
      <c r="A592">
        <f t="shared" si="21"/>
        <v>239</v>
      </c>
      <c r="B592" s="27" t="s">
        <v>394</v>
      </c>
      <c r="C592" s="27">
        <v>1</v>
      </c>
      <c r="D592" s="27">
        <v>1</v>
      </c>
      <c r="E592" s="27">
        <v>1</v>
      </c>
      <c r="I592" s="27" t="e">
        <f>+VLOOKUP(H592,question!$A$2:$L$5081,6,FALSE)</f>
        <v>#N/A</v>
      </c>
      <c r="J592" s="27" t="e">
        <f>+VLOOKUP(H592,question!$A$2:$L$5081,8,FALSE)</f>
        <v>#N/A</v>
      </c>
      <c r="K592" s="27" t="e">
        <f>+VLOOKUP(H592,question!$A$2:$L$5081,9,FALSE)</f>
        <v>#N/A</v>
      </c>
      <c r="L592" s="27" t="e">
        <f>+VLOOKUP(H592,question!$A$2:$L$5081,10,FALSE)</f>
        <v>#N/A</v>
      </c>
      <c r="M592" s="31" t="str">
        <f t="shared" si="20"/>
        <v>insert into question_answer (created_at,created_by,company_id,is_active,name,is_correct,question_id) values (getdate(),1,1,1,'',,);</v>
      </c>
    </row>
    <row r="593" spans="1:13" x14ac:dyDescent="0.25">
      <c r="A593">
        <f t="shared" si="21"/>
        <v>240</v>
      </c>
      <c r="B593" s="27" t="s">
        <v>394</v>
      </c>
      <c r="C593" s="27">
        <v>1</v>
      </c>
      <c r="D593" s="27">
        <v>1</v>
      </c>
      <c r="E593" s="27">
        <v>1</v>
      </c>
      <c r="I593" s="27" t="e">
        <f>+VLOOKUP(H593,question!$A$2:$L$5081,6,FALSE)</f>
        <v>#N/A</v>
      </c>
      <c r="J593" s="27" t="e">
        <f>+VLOOKUP(H593,question!$A$2:$L$5081,8,FALSE)</f>
        <v>#N/A</v>
      </c>
      <c r="K593" s="27" t="e">
        <f>+VLOOKUP(H593,question!$A$2:$L$5081,9,FALSE)</f>
        <v>#N/A</v>
      </c>
      <c r="L593" s="27" t="e">
        <f>+VLOOKUP(H593,question!$A$2:$L$5081,10,FALSE)</f>
        <v>#N/A</v>
      </c>
      <c r="M593" s="31" t="str">
        <f t="shared" si="20"/>
        <v>insert into question_answer (created_at,created_by,company_id,is_active,name,is_correct,question_id) values (getdate(),1,1,1,'',,);</v>
      </c>
    </row>
    <row r="594" spans="1:13" x14ac:dyDescent="0.25">
      <c r="A594">
        <f t="shared" si="21"/>
        <v>241</v>
      </c>
      <c r="B594" s="27" t="s">
        <v>394</v>
      </c>
      <c r="C594" s="27">
        <v>1</v>
      </c>
      <c r="D594" s="27">
        <v>1</v>
      </c>
      <c r="E594" s="27">
        <v>1</v>
      </c>
      <c r="I594" s="27" t="e">
        <f>+VLOOKUP(H594,question!$A$2:$L$5081,6,FALSE)</f>
        <v>#N/A</v>
      </c>
      <c r="J594" s="27" t="e">
        <f>+VLOOKUP(H594,question!$A$2:$L$5081,8,FALSE)</f>
        <v>#N/A</v>
      </c>
      <c r="K594" s="27" t="e">
        <f>+VLOOKUP(H594,question!$A$2:$L$5081,9,FALSE)</f>
        <v>#N/A</v>
      </c>
      <c r="L594" s="27" t="e">
        <f>+VLOOKUP(H594,question!$A$2:$L$5081,10,FALSE)</f>
        <v>#N/A</v>
      </c>
      <c r="M594" s="31" t="str">
        <f t="shared" si="20"/>
        <v>insert into question_answer (created_at,created_by,company_id,is_active,name,is_correct,question_id) values (getdate(),1,1,1,'',,);</v>
      </c>
    </row>
    <row r="595" spans="1:13" x14ac:dyDescent="0.25">
      <c r="A595">
        <f t="shared" si="21"/>
        <v>242</v>
      </c>
      <c r="B595" s="27" t="s">
        <v>394</v>
      </c>
      <c r="C595" s="27">
        <v>1</v>
      </c>
      <c r="D595" s="27">
        <v>1</v>
      </c>
      <c r="E595" s="27">
        <v>1</v>
      </c>
      <c r="I595" s="27" t="e">
        <f>+VLOOKUP(H595,question!$A$2:$L$5081,6,FALSE)</f>
        <v>#N/A</v>
      </c>
      <c r="J595" s="27" t="e">
        <f>+VLOOKUP(H595,question!$A$2:$L$5081,8,FALSE)</f>
        <v>#N/A</v>
      </c>
      <c r="K595" s="27" t="e">
        <f>+VLOOKUP(H595,question!$A$2:$L$5081,9,FALSE)</f>
        <v>#N/A</v>
      </c>
      <c r="L595" s="27" t="e">
        <f>+VLOOKUP(H595,question!$A$2:$L$5081,10,FALSE)</f>
        <v>#N/A</v>
      </c>
      <c r="M595" s="31" t="str">
        <f t="shared" si="20"/>
        <v>insert into question_answer (created_at,created_by,company_id,is_active,name,is_correct,question_id) values (getdate(),1,1,1,'',,);</v>
      </c>
    </row>
    <row r="596" spans="1:13" x14ac:dyDescent="0.25">
      <c r="A596">
        <f t="shared" si="21"/>
        <v>243</v>
      </c>
      <c r="B596" s="27" t="s">
        <v>394</v>
      </c>
      <c r="C596" s="27">
        <v>1</v>
      </c>
      <c r="D596" s="27">
        <v>1</v>
      </c>
      <c r="E596" s="27">
        <v>1</v>
      </c>
      <c r="I596" s="27" t="e">
        <f>+VLOOKUP(H596,question!$A$2:$L$5081,6,FALSE)</f>
        <v>#N/A</v>
      </c>
      <c r="J596" s="27" t="e">
        <f>+VLOOKUP(H596,question!$A$2:$L$5081,8,FALSE)</f>
        <v>#N/A</v>
      </c>
      <c r="K596" s="27" t="e">
        <f>+VLOOKUP(H596,question!$A$2:$L$5081,9,FALSE)</f>
        <v>#N/A</v>
      </c>
      <c r="L596" s="27" t="e">
        <f>+VLOOKUP(H596,question!$A$2:$L$5081,10,FALSE)</f>
        <v>#N/A</v>
      </c>
      <c r="M596" s="31" t="str">
        <f t="shared" si="20"/>
        <v>insert into question_answer (created_at,created_by,company_id,is_active,name,is_correct,question_id) values (getdate(),1,1,1,'',,);</v>
      </c>
    </row>
    <row r="597" spans="1:13" x14ac:dyDescent="0.25">
      <c r="A597">
        <f t="shared" si="21"/>
        <v>244</v>
      </c>
      <c r="B597" s="27" t="s">
        <v>394</v>
      </c>
      <c r="C597" s="27">
        <v>1</v>
      </c>
      <c r="D597" s="27">
        <v>1</v>
      </c>
      <c r="E597" s="27">
        <v>1</v>
      </c>
      <c r="I597" s="27" t="e">
        <f>+VLOOKUP(H597,question!$A$2:$L$5081,6,FALSE)</f>
        <v>#N/A</v>
      </c>
      <c r="J597" s="27" t="e">
        <f>+VLOOKUP(H597,question!$A$2:$L$5081,8,FALSE)</f>
        <v>#N/A</v>
      </c>
      <c r="K597" s="27" t="e">
        <f>+VLOOKUP(H597,question!$A$2:$L$5081,9,FALSE)</f>
        <v>#N/A</v>
      </c>
      <c r="L597" s="27" t="e">
        <f>+VLOOKUP(H597,question!$A$2:$L$5081,10,FALSE)</f>
        <v>#N/A</v>
      </c>
      <c r="M597" s="31" t="str">
        <f t="shared" si="20"/>
        <v>insert into question_answer (created_at,created_by,company_id,is_active,name,is_correct,question_id) values (getdate(),1,1,1,'',,);</v>
      </c>
    </row>
    <row r="598" spans="1:13" x14ac:dyDescent="0.25">
      <c r="A598">
        <f t="shared" si="21"/>
        <v>245</v>
      </c>
      <c r="B598" s="27" t="s">
        <v>394</v>
      </c>
      <c r="C598" s="27">
        <v>1</v>
      </c>
      <c r="D598" s="27">
        <v>1</v>
      </c>
      <c r="E598" s="27">
        <v>1</v>
      </c>
      <c r="I598" s="27" t="e">
        <f>+VLOOKUP(H598,question!$A$2:$L$5081,6,FALSE)</f>
        <v>#N/A</v>
      </c>
      <c r="J598" s="27" t="e">
        <f>+VLOOKUP(H598,question!$A$2:$L$5081,8,FALSE)</f>
        <v>#N/A</v>
      </c>
      <c r="K598" s="27" t="e">
        <f>+VLOOKUP(H598,question!$A$2:$L$5081,9,FALSE)</f>
        <v>#N/A</v>
      </c>
      <c r="L598" s="27" t="e">
        <f>+VLOOKUP(H598,question!$A$2:$L$5081,10,FALSE)</f>
        <v>#N/A</v>
      </c>
      <c r="M598" s="31" t="str">
        <f t="shared" si="20"/>
        <v>insert into question_answer (created_at,created_by,company_id,is_active,name,is_correct,question_id) values (getdate(),1,1,1,'',,);</v>
      </c>
    </row>
    <row r="599" spans="1:13" x14ac:dyDescent="0.25">
      <c r="A599">
        <f t="shared" si="21"/>
        <v>246</v>
      </c>
      <c r="B599" s="27" t="s">
        <v>394</v>
      </c>
      <c r="C599" s="27">
        <v>1</v>
      </c>
      <c r="D599" s="27">
        <v>1</v>
      </c>
      <c r="E599" s="27">
        <v>1</v>
      </c>
      <c r="I599" s="27" t="e">
        <f>+VLOOKUP(H599,question!$A$2:$L$5081,6,FALSE)</f>
        <v>#N/A</v>
      </c>
      <c r="J599" s="27" t="e">
        <f>+VLOOKUP(H599,question!$A$2:$L$5081,8,FALSE)</f>
        <v>#N/A</v>
      </c>
      <c r="K599" s="27" t="e">
        <f>+VLOOKUP(H599,question!$A$2:$L$5081,9,FALSE)</f>
        <v>#N/A</v>
      </c>
      <c r="L599" s="27" t="e">
        <f>+VLOOKUP(H599,question!$A$2:$L$5081,10,FALSE)</f>
        <v>#N/A</v>
      </c>
      <c r="M599" s="31" t="str">
        <f t="shared" si="20"/>
        <v>insert into question_answer (created_at,created_by,company_id,is_active,name,is_correct,question_id) values (getdate(),1,1,1,'',,);</v>
      </c>
    </row>
    <row r="600" spans="1:13" x14ac:dyDescent="0.25">
      <c r="A600">
        <f t="shared" si="21"/>
        <v>247</v>
      </c>
      <c r="B600" s="27" t="s">
        <v>394</v>
      </c>
      <c r="C600" s="27">
        <v>1</v>
      </c>
      <c r="D600" s="27">
        <v>1</v>
      </c>
      <c r="E600" s="27">
        <v>1</v>
      </c>
      <c r="I600" s="27" t="e">
        <f>+VLOOKUP(H600,question!$A$2:$L$5081,6,FALSE)</f>
        <v>#N/A</v>
      </c>
      <c r="J600" s="27" t="e">
        <f>+VLOOKUP(H600,question!$A$2:$L$5081,8,FALSE)</f>
        <v>#N/A</v>
      </c>
      <c r="K600" s="27" t="e">
        <f>+VLOOKUP(H600,question!$A$2:$L$5081,9,FALSE)</f>
        <v>#N/A</v>
      </c>
      <c r="L600" s="27" t="e">
        <f>+VLOOKUP(H600,question!$A$2:$L$5081,10,FALSE)</f>
        <v>#N/A</v>
      </c>
      <c r="M600" s="31" t="str">
        <f t="shared" si="20"/>
        <v>insert into question_answer (created_at,created_by,company_id,is_active,name,is_correct,question_id) values (getdate(),1,1,1,'',,);</v>
      </c>
    </row>
    <row r="601" spans="1:13" x14ac:dyDescent="0.25">
      <c r="A601">
        <f t="shared" si="21"/>
        <v>248</v>
      </c>
      <c r="B601" s="27" t="s">
        <v>394</v>
      </c>
      <c r="C601" s="27">
        <v>1</v>
      </c>
      <c r="D601" s="27">
        <v>1</v>
      </c>
      <c r="E601" s="27">
        <v>1</v>
      </c>
      <c r="I601" s="27" t="e">
        <f>+VLOOKUP(H601,question!$A$2:$L$5081,6,FALSE)</f>
        <v>#N/A</v>
      </c>
      <c r="J601" s="27" t="e">
        <f>+VLOOKUP(H601,question!$A$2:$L$5081,8,FALSE)</f>
        <v>#N/A</v>
      </c>
      <c r="K601" s="27" t="e">
        <f>+VLOOKUP(H601,question!$A$2:$L$5081,9,FALSE)</f>
        <v>#N/A</v>
      </c>
      <c r="L601" s="27" t="e">
        <f>+VLOOKUP(H601,question!$A$2:$L$5081,10,FALSE)</f>
        <v>#N/A</v>
      </c>
      <c r="M601" s="31" t="str">
        <f t="shared" si="20"/>
        <v>insert into question_answer (created_at,created_by,company_id,is_active,name,is_correct,question_id) values (getdate(),1,1,1,'',,);</v>
      </c>
    </row>
    <row r="602" spans="1:13" x14ac:dyDescent="0.25">
      <c r="A602">
        <f t="shared" si="21"/>
        <v>249</v>
      </c>
      <c r="B602" s="27" t="s">
        <v>394</v>
      </c>
      <c r="C602" s="27">
        <v>1</v>
      </c>
      <c r="D602" s="27">
        <v>1</v>
      </c>
      <c r="E602" s="27">
        <v>1</v>
      </c>
      <c r="I602" s="27" t="e">
        <f>+VLOOKUP(H602,question!$A$2:$L$5081,6,FALSE)</f>
        <v>#N/A</v>
      </c>
      <c r="J602" s="27" t="e">
        <f>+VLOOKUP(H602,question!$A$2:$L$5081,8,FALSE)</f>
        <v>#N/A</v>
      </c>
      <c r="K602" s="27" t="e">
        <f>+VLOOKUP(H602,question!$A$2:$L$5081,9,FALSE)</f>
        <v>#N/A</v>
      </c>
      <c r="L602" s="27" t="e">
        <f>+VLOOKUP(H602,question!$A$2:$L$5081,10,FALSE)</f>
        <v>#N/A</v>
      </c>
      <c r="M602" s="31" t="str">
        <f t="shared" si="20"/>
        <v>insert into question_answer (created_at,created_by,company_id,is_active,name,is_correct,question_id) values (getdate(),1,1,1,'',,);</v>
      </c>
    </row>
    <row r="603" spans="1:13" x14ac:dyDescent="0.25">
      <c r="A603">
        <f t="shared" si="21"/>
        <v>250</v>
      </c>
      <c r="B603" s="27" t="s">
        <v>394</v>
      </c>
      <c r="C603" s="27">
        <v>1</v>
      </c>
      <c r="D603" s="27">
        <v>1</v>
      </c>
      <c r="E603" s="27">
        <v>1</v>
      </c>
      <c r="I603" s="27" t="e">
        <f>+VLOOKUP(H603,question!$A$2:$L$5081,6,FALSE)</f>
        <v>#N/A</v>
      </c>
      <c r="J603" s="27" t="e">
        <f>+VLOOKUP(H603,question!$A$2:$L$5081,8,FALSE)</f>
        <v>#N/A</v>
      </c>
      <c r="K603" s="27" t="e">
        <f>+VLOOKUP(H603,question!$A$2:$L$5081,9,FALSE)</f>
        <v>#N/A</v>
      </c>
      <c r="L603" s="27" t="e">
        <f>+VLOOKUP(H603,question!$A$2:$L$5081,10,FALSE)</f>
        <v>#N/A</v>
      </c>
      <c r="M603" s="31" t="str">
        <f t="shared" si="20"/>
        <v>insert into question_answer (created_at,created_by,company_id,is_active,name,is_correct,question_id) values (getdate(),1,1,1,'',,);</v>
      </c>
    </row>
    <row r="604" spans="1:13" x14ac:dyDescent="0.25">
      <c r="A604">
        <f t="shared" si="21"/>
        <v>251</v>
      </c>
      <c r="B604" s="27" t="s">
        <v>394</v>
      </c>
      <c r="C604" s="27">
        <v>1</v>
      </c>
      <c r="D604" s="27">
        <v>1</v>
      </c>
      <c r="E604" s="27">
        <v>1</v>
      </c>
      <c r="I604" s="27" t="e">
        <f>+VLOOKUP(H604,question!$A$2:$L$5081,6,FALSE)</f>
        <v>#N/A</v>
      </c>
      <c r="J604" s="27" t="e">
        <f>+VLOOKUP(H604,question!$A$2:$L$5081,8,FALSE)</f>
        <v>#N/A</v>
      </c>
      <c r="K604" s="27" t="e">
        <f>+VLOOKUP(H604,question!$A$2:$L$5081,9,FALSE)</f>
        <v>#N/A</v>
      </c>
      <c r="L604" s="27" t="e">
        <f>+VLOOKUP(H604,question!$A$2:$L$5081,10,FALSE)</f>
        <v>#N/A</v>
      </c>
      <c r="M604" s="31" t="str">
        <f t="shared" si="20"/>
        <v>insert into question_answer (created_at,created_by,company_id,is_active,name,is_correct,question_id) values (getdate(),1,1,1,'',,);</v>
      </c>
    </row>
    <row r="605" spans="1:13" x14ac:dyDescent="0.25">
      <c r="A605">
        <f t="shared" si="21"/>
        <v>252</v>
      </c>
      <c r="B605" s="27" t="s">
        <v>394</v>
      </c>
      <c r="C605" s="27">
        <v>1</v>
      </c>
      <c r="D605" s="27">
        <v>1</v>
      </c>
      <c r="E605" s="27">
        <v>1</v>
      </c>
      <c r="I605" s="27" t="e">
        <f>+VLOOKUP(H605,question!$A$2:$L$5081,6,FALSE)</f>
        <v>#N/A</v>
      </c>
      <c r="J605" s="27" t="e">
        <f>+VLOOKUP(H605,question!$A$2:$L$5081,8,FALSE)</f>
        <v>#N/A</v>
      </c>
      <c r="K605" s="27" t="e">
        <f>+VLOOKUP(H605,question!$A$2:$L$5081,9,FALSE)</f>
        <v>#N/A</v>
      </c>
      <c r="L605" s="27" t="e">
        <f>+VLOOKUP(H605,question!$A$2:$L$5081,10,FALSE)</f>
        <v>#N/A</v>
      </c>
      <c r="M605" s="31" t="str">
        <f t="shared" si="20"/>
        <v>insert into question_answer (created_at,created_by,company_id,is_active,name,is_correct,question_id) values (getdate(),1,1,1,'',,);</v>
      </c>
    </row>
    <row r="606" spans="1:13" x14ac:dyDescent="0.25">
      <c r="A606">
        <f t="shared" si="21"/>
        <v>253</v>
      </c>
      <c r="B606" s="27" t="s">
        <v>394</v>
      </c>
      <c r="C606" s="27">
        <v>1</v>
      </c>
      <c r="D606" s="27">
        <v>1</v>
      </c>
      <c r="E606" s="27">
        <v>1</v>
      </c>
      <c r="I606" s="27" t="e">
        <f>+VLOOKUP(H606,question!$A$2:$L$5081,6,FALSE)</f>
        <v>#N/A</v>
      </c>
      <c r="J606" s="27" t="e">
        <f>+VLOOKUP(H606,question!$A$2:$L$5081,8,FALSE)</f>
        <v>#N/A</v>
      </c>
      <c r="K606" s="27" t="e">
        <f>+VLOOKUP(H606,question!$A$2:$L$5081,9,FALSE)</f>
        <v>#N/A</v>
      </c>
      <c r="L606" s="27" t="e">
        <f>+VLOOKUP(H606,question!$A$2:$L$5081,10,FALSE)</f>
        <v>#N/A</v>
      </c>
      <c r="M606" s="31" t="str">
        <f t="shared" si="20"/>
        <v>insert into question_answer (created_at,created_by,company_id,is_active,name,is_correct,question_id) values (getdate(),1,1,1,'',,);</v>
      </c>
    </row>
    <row r="607" spans="1:13" x14ac:dyDescent="0.25">
      <c r="A607">
        <f t="shared" si="21"/>
        <v>254</v>
      </c>
      <c r="B607" s="27" t="s">
        <v>394</v>
      </c>
      <c r="C607" s="27">
        <v>1</v>
      </c>
      <c r="D607" s="27">
        <v>1</v>
      </c>
      <c r="E607" s="27">
        <v>1</v>
      </c>
      <c r="I607" s="27" t="e">
        <f>+VLOOKUP(H607,question!$A$2:$L$5081,6,FALSE)</f>
        <v>#N/A</v>
      </c>
      <c r="J607" s="27" t="e">
        <f>+VLOOKUP(H607,question!$A$2:$L$5081,8,FALSE)</f>
        <v>#N/A</v>
      </c>
      <c r="K607" s="27" t="e">
        <f>+VLOOKUP(H607,question!$A$2:$L$5081,9,FALSE)</f>
        <v>#N/A</v>
      </c>
      <c r="L607" s="27" t="e">
        <f>+VLOOKUP(H607,question!$A$2:$L$5081,10,FALSE)</f>
        <v>#N/A</v>
      </c>
      <c r="M607" s="31" t="str">
        <f t="shared" si="20"/>
        <v>insert into question_answer (created_at,created_by,company_id,is_active,name,is_correct,question_id) values (getdate(),1,1,1,'',,);</v>
      </c>
    </row>
    <row r="608" spans="1:13" x14ac:dyDescent="0.25">
      <c r="A608">
        <f t="shared" si="21"/>
        <v>255</v>
      </c>
      <c r="B608" s="27" t="s">
        <v>394</v>
      </c>
      <c r="C608" s="27">
        <v>1</v>
      </c>
      <c r="D608" s="27">
        <v>1</v>
      </c>
      <c r="E608" s="27">
        <v>1</v>
      </c>
      <c r="I608" s="27" t="e">
        <f>+VLOOKUP(H608,question!$A$2:$L$5081,6,FALSE)</f>
        <v>#N/A</v>
      </c>
      <c r="J608" s="27" t="e">
        <f>+VLOOKUP(H608,question!$A$2:$L$5081,8,FALSE)</f>
        <v>#N/A</v>
      </c>
      <c r="K608" s="27" t="e">
        <f>+VLOOKUP(H608,question!$A$2:$L$5081,9,FALSE)</f>
        <v>#N/A</v>
      </c>
      <c r="L608" s="27" t="e">
        <f>+VLOOKUP(H608,question!$A$2:$L$5081,10,FALSE)</f>
        <v>#N/A</v>
      </c>
      <c r="M608" s="31" t="str">
        <f t="shared" si="20"/>
        <v>insert into question_answer (created_at,created_by,company_id,is_active,name,is_correct,question_id) values (getdate(),1,1,1,'',,);</v>
      </c>
    </row>
    <row r="609" spans="1:13" x14ac:dyDescent="0.25">
      <c r="A609">
        <f t="shared" si="21"/>
        <v>256</v>
      </c>
      <c r="B609" s="27" t="s">
        <v>394</v>
      </c>
      <c r="C609" s="27">
        <v>1</v>
      </c>
      <c r="D609" s="27">
        <v>1</v>
      </c>
      <c r="E609" s="27">
        <v>1</v>
      </c>
      <c r="I609" s="27" t="e">
        <f>+VLOOKUP(H609,question!$A$2:$L$5081,6,FALSE)</f>
        <v>#N/A</v>
      </c>
      <c r="J609" s="27" t="e">
        <f>+VLOOKUP(H609,question!$A$2:$L$5081,8,FALSE)</f>
        <v>#N/A</v>
      </c>
      <c r="K609" s="27" t="e">
        <f>+VLOOKUP(H609,question!$A$2:$L$5081,9,FALSE)</f>
        <v>#N/A</v>
      </c>
      <c r="L609" s="27" t="e">
        <f>+VLOOKUP(H609,question!$A$2:$L$5081,10,FALSE)</f>
        <v>#N/A</v>
      </c>
      <c r="M609" s="31" t="str">
        <f t="shared" si="20"/>
        <v>insert into question_answer (created_at,created_by,company_id,is_active,name,is_correct,question_id) values (getdate(),1,1,1,'',,);</v>
      </c>
    </row>
    <row r="610" spans="1:13" x14ac:dyDescent="0.25">
      <c r="A610">
        <f t="shared" si="21"/>
        <v>257</v>
      </c>
      <c r="B610" s="27" t="s">
        <v>394</v>
      </c>
      <c r="C610" s="27">
        <v>1</v>
      </c>
      <c r="D610" s="27">
        <v>1</v>
      </c>
      <c r="E610" s="27">
        <v>1</v>
      </c>
      <c r="I610" s="27" t="e">
        <f>+VLOOKUP(H610,question!$A$2:$L$5081,6,FALSE)</f>
        <v>#N/A</v>
      </c>
      <c r="J610" s="27" t="e">
        <f>+VLOOKUP(H610,question!$A$2:$L$5081,8,FALSE)</f>
        <v>#N/A</v>
      </c>
      <c r="K610" s="27" t="e">
        <f>+VLOOKUP(H610,question!$A$2:$L$5081,9,FALSE)</f>
        <v>#N/A</v>
      </c>
      <c r="L610" s="27" t="e">
        <f>+VLOOKUP(H610,question!$A$2:$L$5081,10,FALSE)</f>
        <v>#N/A</v>
      </c>
      <c r="M610" s="31" t="str">
        <f t="shared" si="20"/>
        <v>insert into question_answer (created_at,created_by,company_id,is_active,name,is_correct,question_id) values (getdate(),1,1,1,'',,);</v>
      </c>
    </row>
    <row r="611" spans="1:13" x14ac:dyDescent="0.25">
      <c r="A611">
        <f t="shared" si="21"/>
        <v>258</v>
      </c>
      <c r="B611" s="27" t="s">
        <v>394</v>
      </c>
      <c r="C611" s="27">
        <v>1</v>
      </c>
      <c r="D611" s="27">
        <v>1</v>
      </c>
      <c r="E611" s="27">
        <v>1</v>
      </c>
      <c r="I611" s="27" t="e">
        <f>+VLOOKUP(H611,question!$A$2:$L$5081,6,FALSE)</f>
        <v>#N/A</v>
      </c>
      <c r="J611" s="27" t="e">
        <f>+VLOOKUP(H611,question!$A$2:$L$5081,8,FALSE)</f>
        <v>#N/A</v>
      </c>
      <c r="K611" s="27" t="e">
        <f>+VLOOKUP(H611,question!$A$2:$L$5081,9,FALSE)</f>
        <v>#N/A</v>
      </c>
      <c r="L611" s="27" t="e">
        <f>+VLOOKUP(H611,question!$A$2:$L$5081,10,FALSE)</f>
        <v>#N/A</v>
      </c>
      <c r="M611" s="31" t="str">
        <f t="shared" ref="M611:M620" si="22">CONCATENATE("insert into question_answer (",$B$1,",",$C$1,",",$D$1,",",$E$1,",",$F$1,",",$G$1,",",$H$1,") values (",B611,",",C611,",",D611,",",E611,",'",F611,"',",G611,",",H611,");")</f>
        <v>insert into question_answer (created_at,created_by,company_id,is_active,name,is_correct,question_id) values (getdate(),1,1,1,'',,);</v>
      </c>
    </row>
    <row r="612" spans="1:13" x14ac:dyDescent="0.25">
      <c r="A612">
        <f t="shared" ref="A612:A620" si="23">+A611+1</f>
        <v>259</v>
      </c>
      <c r="B612" s="27" t="s">
        <v>394</v>
      </c>
      <c r="C612" s="27">
        <v>1</v>
      </c>
      <c r="D612" s="27">
        <v>1</v>
      </c>
      <c r="E612" s="27">
        <v>1</v>
      </c>
      <c r="I612" s="27" t="e">
        <f>+VLOOKUP(H612,question!$A$2:$L$5081,6,FALSE)</f>
        <v>#N/A</v>
      </c>
      <c r="J612" s="27" t="e">
        <f>+VLOOKUP(H612,question!$A$2:$L$5081,8,FALSE)</f>
        <v>#N/A</v>
      </c>
      <c r="K612" s="27" t="e">
        <f>+VLOOKUP(H612,question!$A$2:$L$5081,9,FALSE)</f>
        <v>#N/A</v>
      </c>
      <c r="L612" s="27" t="e">
        <f>+VLOOKUP(H612,question!$A$2:$L$5081,10,FALSE)</f>
        <v>#N/A</v>
      </c>
      <c r="M612" s="31" t="str">
        <f t="shared" si="22"/>
        <v>insert into question_answer (created_at,created_by,company_id,is_active,name,is_correct,question_id) values (getdate(),1,1,1,'',,);</v>
      </c>
    </row>
    <row r="613" spans="1:13" x14ac:dyDescent="0.25">
      <c r="A613">
        <f t="shared" si="23"/>
        <v>260</v>
      </c>
      <c r="B613" s="27" t="s">
        <v>394</v>
      </c>
      <c r="C613" s="27">
        <v>1</v>
      </c>
      <c r="D613" s="27">
        <v>1</v>
      </c>
      <c r="E613" s="27">
        <v>1</v>
      </c>
      <c r="I613" s="27" t="e">
        <f>+VLOOKUP(H613,question!$A$2:$L$5081,6,FALSE)</f>
        <v>#N/A</v>
      </c>
      <c r="J613" s="27" t="e">
        <f>+VLOOKUP(H613,question!$A$2:$L$5081,8,FALSE)</f>
        <v>#N/A</v>
      </c>
      <c r="K613" s="27" t="e">
        <f>+VLOOKUP(H613,question!$A$2:$L$5081,9,FALSE)</f>
        <v>#N/A</v>
      </c>
      <c r="L613" s="27" t="e">
        <f>+VLOOKUP(H613,question!$A$2:$L$5081,10,FALSE)</f>
        <v>#N/A</v>
      </c>
      <c r="M613" s="31" t="str">
        <f t="shared" si="22"/>
        <v>insert into question_answer (created_at,created_by,company_id,is_active,name,is_correct,question_id) values (getdate(),1,1,1,'',,);</v>
      </c>
    </row>
    <row r="614" spans="1:13" x14ac:dyDescent="0.25">
      <c r="A614">
        <f t="shared" si="23"/>
        <v>261</v>
      </c>
      <c r="B614" s="27" t="s">
        <v>394</v>
      </c>
      <c r="C614" s="27">
        <v>1</v>
      </c>
      <c r="D614" s="27">
        <v>1</v>
      </c>
      <c r="E614" s="27">
        <v>1</v>
      </c>
      <c r="I614" s="27" t="e">
        <f>+VLOOKUP(H614,question!$A$2:$L$5081,6,FALSE)</f>
        <v>#N/A</v>
      </c>
      <c r="J614" s="27" t="e">
        <f>+VLOOKUP(H614,question!$A$2:$L$5081,8,FALSE)</f>
        <v>#N/A</v>
      </c>
      <c r="K614" s="27" t="e">
        <f>+VLOOKUP(H614,question!$A$2:$L$5081,9,FALSE)</f>
        <v>#N/A</v>
      </c>
      <c r="L614" s="27" t="e">
        <f>+VLOOKUP(H614,question!$A$2:$L$5081,10,FALSE)</f>
        <v>#N/A</v>
      </c>
      <c r="M614" s="31" t="str">
        <f t="shared" si="22"/>
        <v>insert into question_answer (created_at,created_by,company_id,is_active,name,is_correct,question_id) values (getdate(),1,1,1,'',,);</v>
      </c>
    </row>
    <row r="615" spans="1:13" x14ac:dyDescent="0.25">
      <c r="A615">
        <f t="shared" si="23"/>
        <v>262</v>
      </c>
      <c r="B615" s="27" t="s">
        <v>394</v>
      </c>
      <c r="C615" s="27">
        <v>1</v>
      </c>
      <c r="D615" s="27">
        <v>1</v>
      </c>
      <c r="E615" s="27">
        <v>1</v>
      </c>
      <c r="I615" s="27" t="e">
        <f>+VLOOKUP(H615,question!$A$2:$L$5081,6,FALSE)</f>
        <v>#N/A</v>
      </c>
      <c r="J615" s="27" t="e">
        <f>+VLOOKUP(H615,question!$A$2:$L$5081,8,FALSE)</f>
        <v>#N/A</v>
      </c>
      <c r="K615" s="27" t="e">
        <f>+VLOOKUP(H615,question!$A$2:$L$5081,9,FALSE)</f>
        <v>#N/A</v>
      </c>
      <c r="L615" s="27" t="e">
        <f>+VLOOKUP(H615,question!$A$2:$L$5081,10,FALSE)</f>
        <v>#N/A</v>
      </c>
      <c r="M615" s="31" t="str">
        <f t="shared" si="22"/>
        <v>insert into question_answer (created_at,created_by,company_id,is_active,name,is_correct,question_id) values (getdate(),1,1,1,'',,);</v>
      </c>
    </row>
    <row r="616" spans="1:13" x14ac:dyDescent="0.25">
      <c r="A616">
        <f t="shared" si="23"/>
        <v>263</v>
      </c>
      <c r="B616" s="27" t="s">
        <v>394</v>
      </c>
      <c r="C616" s="27">
        <v>1</v>
      </c>
      <c r="D616" s="27">
        <v>1</v>
      </c>
      <c r="E616" s="27">
        <v>1</v>
      </c>
      <c r="I616" s="27" t="e">
        <f>+VLOOKUP(H616,question!$A$2:$L$5081,6,FALSE)</f>
        <v>#N/A</v>
      </c>
      <c r="J616" s="27" t="e">
        <f>+VLOOKUP(H616,question!$A$2:$L$5081,8,FALSE)</f>
        <v>#N/A</v>
      </c>
      <c r="K616" s="27" t="e">
        <f>+VLOOKUP(H616,question!$A$2:$L$5081,9,FALSE)</f>
        <v>#N/A</v>
      </c>
      <c r="L616" s="27" t="e">
        <f>+VLOOKUP(H616,question!$A$2:$L$5081,10,FALSE)</f>
        <v>#N/A</v>
      </c>
      <c r="M616" s="31" t="str">
        <f t="shared" si="22"/>
        <v>insert into question_answer (created_at,created_by,company_id,is_active,name,is_correct,question_id) values (getdate(),1,1,1,'',,);</v>
      </c>
    </row>
    <row r="617" spans="1:13" x14ac:dyDescent="0.25">
      <c r="A617">
        <f t="shared" si="23"/>
        <v>264</v>
      </c>
      <c r="B617" s="27" t="s">
        <v>394</v>
      </c>
      <c r="C617" s="27">
        <v>1</v>
      </c>
      <c r="D617" s="27">
        <v>1</v>
      </c>
      <c r="E617" s="27">
        <v>1</v>
      </c>
      <c r="I617" s="27" t="e">
        <f>+VLOOKUP(H617,question!$A$2:$L$5081,6,FALSE)</f>
        <v>#N/A</v>
      </c>
      <c r="J617" s="27" t="e">
        <f>+VLOOKUP(H617,question!$A$2:$L$5081,8,FALSE)</f>
        <v>#N/A</v>
      </c>
      <c r="K617" s="27" t="e">
        <f>+VLOOKUP(H617,question!$A$2:$L$5081,9,FALSE)</f>
        <v>#N/A</v>
      </c>
      <c r="L617" s="27" t="e">
        <f>+VLOOKUP(H617,question!$A$2:$L$5081,10,FALSE)</f>
        <v>#N/A</v>
      </c>
      <c r="M617" s="31" t="str">
        <f t="shared" si="22"/>
        <v>insert into question_answer (created_at,created_by,company_id,is_active,name,is_correct,question_id) values (getdate(),1,1,1,'',,);</v>
      </c>
    </row>
    <row r="618" spans="1:13" x14ac:dyDescent="0.25">
      <c r="A618">
        <f t="shared" si="23"/>
        <v>265</v>
      </c>
      <c r="B618" s="27" t="s">
        <v>394</v>
      </c>
      <c r="C618" s="27">
        <v>1</v>
      </c>
      <c r="D618" s="27">
        <v>1</v>
      </c>
      <c r="E618" s="27">
        <v>1</v>
      </c>
      <c r="I618" s="27" t="e">
        <f>+VLOOKUP(H618,question!$A$2:$L$5081,6,FALSE)</f>
        <v>#N/A</v>
      </c>
      <c r="J618" s="27" t="e">
        <f>+VLOOKUP(H618,question!$A$2:$L$5081,8,FALSE)</f>
        <v>#N/A</v>
      </c>
      <c r="K618" s="27" t="e">
        <f>+VLOOKUP(H618,question!$A$2:$L$5081,9,FALSE)</f>
        <v>#N/A</v>
      </c>
      <c r="L618" s="27" t="e">
        <f>+VLOOKUP(H618,question!$A$2:$L$5081,10,FALSE)</f>
        <v>#N/A</v>
      </c>
      <c r="M618" s="31" t="str">
        <f t="shared" si="22"/>
        <v>insert into question_answer (created_at,created_by,company_id,is_active,name,is_correct,question_id) values (getdate(),1,1,1,'',,);</v>
      </c>
    </row>
    <row r="619" spans="1:13" x14ac:dyDescent="0.25">
      <c r="A619">
        <f t="shared" si="23"/>
        <v>266</v>
      </c>
      <c r="B619" s="27" t="s">
        <v>394</v>
      </c>
      <c r="C619" s="27">
        <v>1</v>
      </c>
      <c r="D619" s="27">
        <v>1</v>
      </c>
      <c r="E619" s="27">
        <v>1</v>
      </c>
      <c r="I619" s="27" t="e">
        <f>+VLOOKUP(H619,question!$A$2:$L$5081,6,FALSE)</f>
        <v>#N/A</v>
      </c>
      <c r="J619" s="27" t="e">
        <f>+VLOOKUP(H619,question!$A$2:$L$5081,8,FALSE)</f>
        <v>#N/A</v>
      </c>
      <c r="K619" s="27" t="e">
        <f>+VLOOKUP(H619,question!$A$2:$L$5081,9,FALSE)</f>
        <v>#N/A</v>
      </c>
      <c r="L619" s="27" t="e">
        <f>+VLOOKUP(H619,question!$A$2:$L$5081,10,FALSE)</f>
        <v>#N/A</v>
      </c>
      <c r="M619" s="31" t="str">
        <f t="shared" si="22"/>
        <v>insert into question_answer (created_at,created_by,company_id,is_active,name,is_correct,question_id) values (getdate(),1,1,1,'',,);</v>
      </c>
    </row>
    <row r="620" spans="1:13" x14ac:dyDescent="0.25">
      <c r="A620">
        <f t="shared" si="23"/>
        <v>267</v>
      </c>
      <c r="B620" s="27" t="s">
        <v>394</v>
      </c>
      <c r="C620" s="27">
        <v>1</v>
      </c>
      <c r="D620" s="27">
        <v>1</v>
      </c>
      <c r="E620" s="27">
        <v>1</v>
      </c>
      <c r="I620" s="27" t="e">
        <f>+VLOOKUP(H620,question!$A$2:$L$5081,6,FALSE)</f>
        <v>#N/A</v>
      </c>
      <c r="J620" s="27" t="e">
        <f>+VLOOKUP(H620,question!$A$2:$L$5081,8,FALSE)</f>
        <v>#N/A</v>
      </c>
      <c r="K620" s="27" t="e">
        <f>+VLOOKUP(H620,question!$A$2:$L$5081,9,FALSE)</f>
        <v>#N/A</v>
      </c>
      <c r="L620" s="27" t="e">
        <f>+VLOOKUP(H620,question!$A$2:$L$5081,10,FALSE)</f>
        <v>#N/A</v>
      </c>
      <c r="M620" s="31" t="str">
        <f t="shared" si="22"/>
        <v>insert into question_answer (created_at,created_by,company_id,is_active,name,is_correct,question_id) values (getdate(),1,1,1,'',,);</v>
      </c>
    </row>
  </sheetData>
  <autoFilter ref="A1:R620" xr:uid="{00000000-0009-0000-0000-000010000000}"/>
  <hyperlinks>
    <hyperlink ref="N392" r:id="rId1" xr:uid="{00000000-0004-0000-1000-000000000000}"/>
    <hyperlink ref="N2" r:id="rId2" xr:uid="{00000000-0004-0000-1000-000001000000}"/>
    <hyperlink ref="N394" r:id="rId3" xr:uid="{00000000-0004-0000-1000-000002000000}"/>
    <hyperlink ref="N393" r:id="rId4" xr:uid="{00000000-0004-0000-1000-000003000000}"/>
  </hyperlinks>
  <pageMargins left="0.7" right="0.7" top="0.75" bottom="0.75" header="0.3" footer="0.3"/>
  <pageSetup paperSize="9" orientation="portrait" horizontalDpi="300" verticalDpi="300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5"/>
  <sheetViews>
    <sheetView workbookViewId="0">
      <selection activeCell="D15" sqref="D15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6" bestFit="1" customWidth="1"/>
    <col min="7" max="7" width="10.5703125" bestFit="1" customWidth="1"/>
    <col min="8" max="8" width="9.5703125" bestFit="1" customWidth="1"/>
    <col min="9" max="9" width="16.140625" bestFit="1" customWidth="1"/>
    <col min="10" max="10" width="7.5703125" bestFit="1" customWidth="1"/>
  </cols>
  <sheetData>
    <row r="1" spans="1:11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525</v>
      </c>
      <c r="H1" t="s">
        <v>440</v>
      </c>
      <c r="I1" t="s">
        <v>385</v>
      </c>
      <c r="J1" t="s">
        <v>529</v>
      </c>
      <c r="K1" t="s">
        <v>393</v>
      </c>
    </row>
    <row r="2" spans="1:11" x14ac:dyDescent="0.25">
      <c r="A2">
        <v>1</v>
      </c>
      <c r="B2" t="s">
        <v>394</v>
      </c>
      <c r="C2">
        <v>1</v>
      </c>
      <c r="D2">
        <v>1</v>
      </c>
      <c r="E2">
        <v>1</v>
      </c>
      <c r="F2" t="s">
        <v>530</v>
      </c>
      <c r="G2" t="s">
        <v>387</v>
      </c>
      <c r="H2" t="s">
        <v>387</v>
      </c>
      <c r="I2" t="s">
        <v>387</v>
      </c>
      <c r="J2">
        <v>1</v>
      </c>
      <c r="K2" t="str">
        <f>CONCATENATE("insert into users (",$B$1,",",$C$1,",",$D$1,",",$E$1,",",$F$1,",",$G$1,",",$H$1,",",$I$1,",",$J$1,") values(",B2,",",C2,",",D2,",",E2,",'",F2,"',",G2,",",H2,",",I2,",",J2,");")</f>
        <v>insert into users (created_at,created_by,company_id,is_active,name,content_id,course_id,grade_degree_id,user_id) values(getdate(),1,1,1,'jorge',NULL,NULL,NULL,1);</v>
      </c>
    </row>
    <row r="15" spans="1:11" x14ac:dyDescent="0.25">
      <c r="C15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D20"/>
  <sheetViews>
    <sheetView workbookViewId="0">
      <selection activeCell="G7" sqref="G7"/>
    </sheetView>
  </sheetViews>
  <sheetFormatPr defaultRowHeight="15" x14ac:dyDescent="0.25"/>
  <cols>
    <col min="1" max="1" width="61.7109375" bestFit="1" customWidth="1"/>
    <col min="2" max="2" width="16.28515625" bestFit="1" customWidth="1"/>
    <col min="3" max="3" width="2" customWidth="1"/>
    <col min="4" max="4" width="11.28515625" bestFit="1" customWidth="1"/>
  </cols>
  <sheetData>
    <row r="3" spans="1:4" x14ac:dyDescent="0.25">
      <c r="A3" s="37" t="s">
        <v>629</v>
      </c>
      <c r="B3" s="37" t="s">
        <v>630</v>
      </c>
    </row>
    <row r="4" spans="1:4" x14ac:dyDescent="0.25">
      <c r="A4" s="37" t="s">
        <v>627</v>
      </c>
      <c r="B4">
        <v>1</v>
      </c>
      <c r="C4">
        <v>0</v>
      </c>
      <c r="D4" t="s">
        <v>628</v>
      </c>
    </row>
    <row r="5" spans="1:4" x14ac:dyDescent="0.25">
      <c r="A5" s="38" t="s">
        <v>91</v>
      </c>
      <c r="B5" s="39">
        <v>5</v>
      </c>
      <c r="C5" s="39"/>
      <c r="D5" s="39">
        <v>5</v>
      </c>
    </row>
    <row r="6" spans="1:4" x14ac:dyDescent="0.25">
      <c r="A6" s="40" t="s">
        <v>538</v>
      </c>
      <c r="B6" s="39">
        <v>5</v>
      </c>
      <c r="C6" s="39"/>
      <c r="D6" s="39">
        <v>5</v>
      </c>
    </row>
    <row r="7" spans="1:4" x14ac:dyDescent="0.25">
      <c r="A7" s="41" t="s">
        <v>537</v>
      </c>
      <c r="B7" s="39">
        <v>5</v>
      </c>
      <c r="C7" s="39"/>
      <c r="D7" s="39">
        <v>5</v>
      </c>
    </row>
    <row r="8" spans="1:4" x14ac:dyDescent="0.25">
      <c r="A8" s="38" t="s">
        <v>431</v>
      </c>
      <c r="B8" s="39">
        <v>8</v>
      </c>
      <c r="C8" s="39">
        <v>2</v>
      </c>
      <c r="D8" s="39">
        <v>10</v>
      </c>
    </row>
    <row r="9" spans="1:4" x14ac:dyDescent="0.25">
      <c r="A9" s="40" t="s">
        <v>431</v>
      </c>
      <c r="B9" s="39">
        <v>8</v>
      </c>
      <c r="C9" s="39">
        <v>2</v>
      </c>
      <c r="D9" s="39">
        <v>10</v>
      </c>
    </row>
    <row r="10" spans="1:4" x14ac:dyDescent="0.25">
      <c r="A10" s="41" t="s">
        <v>475</v>
      </c>
      <c r="B10" s="39">
        <v>8</v>
      </c>
      <c r="C10" s="39">
        <v>2</v>
      </c>
      <c r="D10" s="39">
        <v>10</v>
      </c>
    </row>
    <row r="11" spans="1:4" x14ac:dyDescent="0.25">
      <c r="A11" s="38" t="s">
        <v>553</v>
      </c>
      <c r="B11" s="39">
        <v>40</v>
      </c>
      <c r="C11" s="39"/>
      <c r="D11" s="39">
        <v>40</v>
      </c>
    </row>
    <row r="12" spans="1:4" x14ac:dyDescent="0.25">
      <c r="A12" s="40" t="s">
        <v>565</v>
      </c>
      <c r="B12" s="39">
        <v>10</v>
      </c>
      <c r="C12" s="39"/>
      <c r="D12" s="39">
        <v>10</v>
      </c>
    </row>
    <row r="13" spans="1:4" x14ac:dyDescent="0.25">
      <c r="A13" s="41" t="s">
        <v>562</v>
      </c>
      <c r="B13" s="39">
        <v>10</v>
      </c>
      <c r="C13" s="39"/>
      <c r="D13" s="39">
        <v>10</v>
      </c>
    </row>
    <row r="14" spans="1:4" x14ac:dyDescent="0.25">
      <c r="A14" s="40" t="s">
        <v>566</v>
      </c>
      <c r="B14" s="39">
        <v>10</v>
      </c>
      <c r="C14" s="39"/>
      <c r="D14" s="39">
        <v>10</v>
      </c>
    </row>
    <row r="15" spans="1:4" x14ac:dyDescent="0.25">
      <c r="A15" s="41" t="s">
        <v>562</v>
      </c>
      <c r="B15" s="39">
        <v>10</v>
      </c>
      <c r="C15" s="39"/>
      <c r="D15" s="39">
        <v>10</v>
      </c>
    </row>
    <row r="16" spans="1:4" x14ac:dyDescent="0.25">
      <c r="A16" s="40" t="s">
        <v>567</v>
      </c>
      <c r="B16" s="39">
        <v>10</v>
      </c>
      <c r="C16" s="39"/>
      <c r="D16" s="39">
        <v>10</v>
      </c>
    </row>
    <row r="17" spans="1:4" x14ac:dyDescent="0.25">
      <c r="A17" s="41" t="s">
        <v>562</v>
      </c>
      <c r="B17" s="39">
        <v>10</v>
      </c>
      <c r="C17" s="39"/>
      <c r="D17" s="39">
        <v>10</v>
      </c>
    </row>
    <row r="18" spans="1:4" x14ac:dyDescent="0.25">
      <c r="A18" s="40" t="s">
        <v>570</v>
      </c>
      <c r="B18" s="39">
        <v>10</v>
      </c>
      <c r="C18" s="39"/>
      <c r="D18" s="39">
        <v>10</v>
      </c>
    </row>
    <row r="19" spans="1:4" x14ac:dyDescent="0.25">
      <c r="A19" s="41" t="s">
        <v>562</v>
      </c>
      <c r="B19" s="39">
        <v>10</v>
      </c>
      <c r="C19" s="39"/>
      <c r="D19" s="39">
        <v>10</v>
      </c>
    </row>
    <row r="20" spans="1:4" x14ac:dyDescent="0.25">
      <c r="A20" s="38" t="s">
        <v>628</v>
      </c>
      <c r="B20" s="39">
        <v>53</v>
      </c>
      <c r="C20" s="39">
        <v>2</v>
      </c>
      <c r="D20" s="3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C14" sqref="C14"/>
    </sheetView>
  </sheetViews>
  <sheetFormatPr defaultRowHeight="15" x14ac:dyDescent="0.25"/>
  <cols>
    <col min="1" max="1" width="22.42578125" customWidth="1"/>
    <col min="3" max="3" width="32.42578125" customWidth="1"/>
    <col min="5" max="5" width="29.5703125" customWidth="1"/>
    <col min="7" max="7" width="31.5703125" customWidth="1"/>
  </cols>
  <sheetData>
    <row r="2" spans="1:7" ht="28.5" x14ac:dyDescent="0.45">
      <c r="A2" s="11" t="s">
        <v>180</v>
      </c>
    </row>
    <row r="4" spans="1:7" ht="15.75" thickBot="1" x14ac:dyDescent="0.3"/>
    <row r="5" spans="1:7" ht="29.25" thickBot="1" x14ac:dyDescent="0.3">
      <c r="A5" s="12" t="s">
        <v>534</v>
      </c>
      <c r="B5" s="13"/>
      <c r="C5" s="14" t="s">
        <v>533</v>
      </c>
      <c r="D5" s="13"/>
      <c r="E5" s="12" t="s">
        <v>532</v>
      </c>
      <c r="F5" s="13"/>
      <c r="G5" s="12" t="s">
        <v>531</v>
      </c>
    </row>
    <row r="6" spans="1:7" x14ac:dyDescent="0.25">
      <c r="A6" t="s">
        <v>189</v>
      </c>
      <c r="E6" t="s">
        <v>182</v>
      </c>
    </row>
    <row r="7" spans="1:7" x14ac:dyDescent="0.25">
      <c r="A7" t="s">
        <v>183</v>
      </c>
    </row>
    <row r="8" spans="1:7" x14ac:dyDescent="0.25">
      <c r="A8" t="s">
        <v>184</v>
      </c>
    </row>
    <row r="9" spans="1:7" x14ac:dyDescent="0.25">
      <c r="C9" t="s">
        <v>185</v>
      </c>
    </row>
    <row r="10" spans="1:7" x14ac:dyDescent="0.25">
      <c r="E10" t="s">
        <v>186</v>
      </c>
    </row>
    <row r="11" spans="1:7" x14ac:dyDescent="0.25">
      <c r="C11" t="s">
        <v>187</v>
      </c>
    </row>
    <row r="12" spans="1:7" ht="15.75" thickBot="1" x14ac:dyDescent="0.3">
      <c r="A12" t="s">
        <v>188</v>
      </c>
    </row>
    <row r="13" spans="1:7" ht="62.25" customHeight="1" thickBot="1" x14ac:dyDescent="0.3">
      <c r="C13" s="14" t="s">
        <v>535</v>
      </c>
      <c r="E13" s="12" t="s">
        <v>181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+Pensum!I19</f>
        <v>2019-0040-002</v>
      </c>
      <c r="B2" t="str">
        <f>+Pensum!K19</f>
        <v>Ciencias Naturales</v>
      </c>
      <c r="C2" s="8" t="s">
        <v>133</v>
      </c>
      <c r="E2" t="str">
        <f>+Pensum!I19</f>
        <v>2019-0040-002</v>
      </c>
      <c r="F2" t="str">
        <f>+Pensum!K19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+Pensum!I19</f>
        <v>2019-0040-002</v>
      </c>
      <c r="I2" t="str">
        <f>+Pensum!K19</f>
        <v>Ciencias Naturales</v>
      </c>
      <c r="J2" s="3" t="str">
        <f>+Pensum!F18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activeCell="F15" sqref="A13:F15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location="Estructura_e_integraci%C3%B3n" display="https://es.wikipedia.org/wiki/Sistema_educativo_de_Guatemala - Estructura_e_integraci%C3%B3n" xr:uid="{00000000-0004-0000-0400-000005000000}"/>
    <hyperlink ref="A7" r:id="rId7" xr:uid="{00000000-0004-0000-0400-000006000000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12" sqref="G12"/>
    </sheetView>
  </sheetViews>
  <sheetFormatPr defaultRowHeight="15" x14ac:dyDescent="0.25"/>
  <cols>
    <col min="1" max="1" width="2.7109375" bestFit="1" customWidth="1"/>
    <col min="2" max="2" width="11.7109375" bestFit="1" customWidth="1"/>
    <col min="3" max="3" width="10.42578125" bestFit="1" customWidth="1"/>
    <col min="4" max="4" width="10.85546875" bestFit="1" customWidth="1"/>
    <col min="5" max="6" width="11.7109375" bestFit="1" customWidth="1"/>
    <col min="7" max="7" width="39.5703125" customWidth="1"/>
  </cols>
  <sheetData>
    <row r="1" spans="1:7" x14ac:dyDescent="0.25">
      <c r="A1" t="s">
        <v>198</v>
      </c>
      <c r="B1" t="s">
        <v>426</v>
      </c>
      <c r="C1" t="s">
        <v>388</v>
      </c>
      <c r="D1" t="s">
        <v>389</v>
      </c>
      <c r="E1" t="s">
        <v>509</v>
      </c>
      <c r="F1" t="s">
        <v>383</v>
      </c>
      <c r="G1" t="s">
        <v>393</v>
      </c>
    </row>
    <row r="2" spans="1:7" x14ac:dyDescent="0.25">
      <c r="A2">
        <v>1</v>
      </c>
      <c r="B2" t="s">
        <v>510</v>
      </c>
      <c r="C2" t="s">
        <v>394</v>
      </c>
      <c r="D2">
        <v>1</v>
      </c>
      <c r="E2" t="s">
        <v>510</v>
      </c>
      <c r="F2" t="s">
        <v>510</v>
      </c>
      <c r="G2" t="str">
        <f>CONCATENATE("insert into company (",$B$1,",",$C$1,",",$D$1,",",$E$1,",",$F$1,") values ('",B2,"',",C2,",",D2,",'",E2,"','",F2,"');")</f>
        <v>insert into company (code,created_at,created_by,description,name) values ('STUDENT GT',getdate(),1,'STUDENT GT','STUDENT GT');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activeCell="H2" sqref="H2:H4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42578125" bestFit="1" customWidth="1"/>
  </cols>
  <sheetData>
    <row r="1" spans="1:9" x14ac:dyDescent="0.25">
      <c r="A1" t="s">
        <v>198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384</v>
      </c>
      <c r="H1" t="s">
        <v>383</v>
      </c>
      <c r="I1" t="s">
        <v>393</v>
      </c>
    </row>
    <row r="2" spans="1:9" x14ac:dyDescent="0.25">
      <c r="A2">
        <v>1</v>
      </c>
      <c r="B2" t="s">
        <v>394</v>
      </c>
      <c r="C2">
        <v>1</v>
      </c>
      <c r="D2" t="s">
        <v>387</v>
      </c>
      <c r="E2" t="s">
        <v>387</v>
      </c>
      <c r="F2">
        <v>1</v>
      </c>
      <c r="G2">
        <v>1</v>
      </c>
      <c r="H2" t="s">
        <v>395</v>
      </c>
      <c r="I2" t="str">
        <f>CONCATENATE("insert into subsystem (",$B$1,",",$C$1,",",$F$1,",",$G$1,",",$H$1,") values (",B2,",",C2,",",F2,",",G2,",'",H2,"');")</f>
        <v>insert into subsystem (created_at,created_by,company_id,is_active,name) values (getdate(),1,1,1,'Escolar');</v>
      </c>
    </row>
    <row r="3" spans="1:9" x14ac:dyDescent="0.25">
      <c r="A3">
        <v>2</v>
      </c>
      <c r="B3" t="s">
        <v>394</v>
      </c>
      <c r="C3">
        <v>1</v>
      </c>
      <c r="D3" t="s">
        <v>387</v>
      </c>
      <c r="E3" t="s">
        <v>387</v>
      </c>
      <c r="F3">
        <v>1</v>
      </c>
      <c r="G3">
        <v>0</v>
      </c>
      <c r="H3" t="s">
        <v>396</v>
      </c>
      <c r="I3" t="str">
        <f t="shared" ref="I3:I4" si="0">CONCATENATE("insert into subsystem (",$B$1,",",$C$1,",",$F$1,",",$G$1,",",$H$1,") values (",B3,",",C3,",",F3,",",G3,",'",H3,"');")</f>
        <v>insert into subsystem (created_at,created_by,company_id,is_active,name) values (getdate(),1,1,0,'Extra-escolar');</v>
      </c>
    </row>
    <row r="4" spans="1:9" x14ac:dyDescent="0.25">
      <c r="A4">
        <v>3</v>
      </c>
      <c r="B4" t="s">
        <v>394</v>
      </c>
      <c r="C4">
        <v>1</v>
      </c>
      <c r="D4" t="s">
        <v>387</v>
      </c>
      <c r="E4" t="s">
        <v>387</v>
      </c>
      <c r="F4">
        <v>1</v>
      </c>
      <c r="G4">
        <v>1</v>
      </c>
      <c r="H4" t="s">
        <v>35</v>
      </c>
      <c r="I4" t="str">
        <f t="shared" si="0"/>
        <v>insert into subsystem (created_at,created_by,company_id,is_active,name) values (getdate(),1,1,1,'Universitario');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selection activeCell="I5" sqref="I2:I5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6" width="8.7109375" bestFit="1" customWidth="1"/>
    <col min="7" max="7" width="8.140625" customWidth="1"/>
    <col min="8" max="8" width="13.28515625" bestFit="1" customWidth="1"/>
    <col min="9" max="9" width="16.140625" customWidth="1"/>
  </cols>
  <sheetData>
    <row r="1" spans="1:10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398</v>
      </c>
      <c r="H1" t="s">
        <v>399</v>
      </c>
      <c r="I1" t="s">
        <v>400</v>
      </c>
      <c r="J1" t="s">
        <v>393</v>
      </c>
    </row>
    <row r="2" spans="1:10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3</v>
      </c>
      <c r="G2">
        <v>1</v>
      </c>
      <c r="H2">
        <v>1</v>
      </c>
      <c r="I2" t="str">
        <f>+VLOOKUP(H2,subsystem!$A$1:$H$100,8,FALSE)</f>
        <v>Escolar</v>
      </c>
      <c r="J2" t="str">
        <f>CONCATENATE("insert into level (",$B$1,",",$C$1,",",$D$1,",",$E$1,",",$F$1,",",$G$1,",",$H$1,") values (",B2,",",C2,",",D2,",",E2,",'",F2,"',",G2,",",H2,");",)</f>
        <v>insert into level (created_at,created_by,company_id,is_active,name,number,subsystem_id) values (getdate(),1,1,0,'Primero',1,1);</v>
      </c>
    </row>
    <row r="3" spans="1:10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4</v>
      </c>
      <c r="G3">
        <v>2</v>
      </c>
      <c r="H3">
        <v>1</v>
      </c>
      <c r="I3" t="str">
        <f>+VLOOKUP(H3,subsystem!$A$1:$H$100,8,FALSE)</f>
        <v>Escolar</v>
      </c>
      <c r="J3" t="str">
        <f t="shared" ref="J3:J7" si="0">CONCATENATE("insert into level (",$B$1,",",$C$1,",",$D$1,",",$E$1,",",$F$1,",",$G$1,",",$H$1,") values (",B3,",",C3,",",D3,",",E3,",'",F3,"',",G3,",",H3,");",)</f>
        <v>insert into level (created_at,created_by,company_id,is_active,name,number,subsystem_id) values (getdate(),1,1,1,'Segundo',2,1);</v>
      </c>
    </row>
    <row r="4" spans="1:10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5</v>
      </c>
      <c r="G4">
        <v>3</v>
      </c>
      <c r="H4">
        <v>1</v>
      </c>
      <c r="I4" t="str">
        <f>+VLOOKUP(H4,subsystem!$A$1:$H$100,8,FALSE)</f>
        <v>Escolar</v>
      </c>
      <c r="J4" t="str">
        <f t="shared" si="0"/>
        <v>insert into level (created_at,created_by,company_id,is_active,name,number,subsystem_id) values (getdate(),1,1,0,'Tercero',3,1);</v>
      </c>
    </row>
    <row r="5" spans="1:10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10</v>
      </c>
      <c r="G5">
        <v>4</v>
      </c>
      <c r="H5">
        <v>1</v>
      </c>
      <c r="I5" t="str">
        <f>+VLOOKUP(H5,subsystem!$A$1:$H$100,8,FALSE)</f>
        <v>Escolar</v>
      </c>
      <c r="J5" t="str">
        <f t="shared" si="0"/>
        <v>insert into level (created_at,created_by,company_id,is_active,name,number,subsystem_id) values (getdate(),1,1,0,'Cuarto',4,1);</v>
      </c>
    </row>
    <row r="6" spans="1:10" x14ac:dyDescent="0.25">
      <c r="A6">
        <v>5</v>
      </c>
      <c r="B6" t="s">
        <v>394</v>
      </c>
      <c r="C6">
        <v>1</v>
      </c>
      <c r="D6">
        <v>1</v>
      </c>
      <c r="E6">
        <v>1</v>
      </c>
      <c r="F6" t="s">
        <v>12</v>
      </c>
      <c r="G6">
        <v>5</v>
      </c>
      <c r="H6">
        <v>3</v>
      </c>
      <c r="I6" t="str">
        <f>+VLOOKUP(H6,subsystem!$A$1:$H$100,8,FALSE)</f>
        <v>Universitario</v>
      </c>
      <c r="J6" t="str">
        <f t="shared" si="0"/>
        <v>insert into level (created_at,created_by,company_id,is_active,name,number,subsystem_id) values (getdate(),1,1,1,'Quinto',5,3);</v>
      </c>
    </row>
    <row r="7" spans="1:10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397</v>
      </c>
      <c r="G7">
        <v>6</v>
      </c>
      <c r="H7">
        <v>2</v>
      </c>
      <c r="I7" t="str">
        <f>+VLOOKUP(H7,subsystem!$A$1:$H$100,8,FALSE)</f>
        <v>Extra-escolar</v>
      </c>
      <c r="J7" t="str">
        <f t="shared" si="0"/>
        <v>insert into level (created_at,created_by,company_id,is_active,name,number,subsystem_id) values (getdate(),1,1,0,'Sexto',6,2);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G2" sqref="G2:G8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7109375" bestFit="1" customWidth="1"/>
    <col min="5" max="5" width="8.7109375" bestFit="1" customWidth="1"/>
    <col min="6" max="6" width="12.5703125" bestFit="1" customWidth="1"/>
  </cols>
  <sheetData>
    <row r="1" spans="1:7" x14ac:dyDescent="0.25">
      <c r="A1" t="s">
        <v>198</v>
      </c>
      <c r="B1" t="s">
        <v>388</v>
      </c>
      <c r="C1" t="s">
        <v>389</v>
      </c>
      <c r="D1" t="s">
        <v>392</v>
      </c>
      <c r="E1" t="s">
        <v>384</v>
      </c>
      <c r="F1" t="s">
        <v>383</v>
      </c>
      <c r="G1" t="s">
        <v>393</v>
      </c>
    </row>
    <row r="2" spans="1:7" x14ac:dyDescent="0.25">
      <c r="A2">
        <v>1</v>
      </c>
      <c r="B2" t="s">
        <v>394</v>
      </c>
      <c r="C2">
        <v>1</v>
      </c>
      <c r="D2">
        <v>1</v>
      </c>
      <c r="E2">
        <v>0</v>
      </c>
      <c r="F2" t="s">
        <v>195</v>
      </c>
      <c r="G2" t="str">
        <f>CONCATENATE("insert into grade_group (",$B$1,",",$C$1,",",$D$1,",",$E$1,",",$F$1,") values (",B2,",",C2,",",D2,",",E2,",'",F2,"');")</f>
        <v>insert into grade_group (created_at,created_by,company_id,is_active,name) values (getdate(),1,1,0,'Kinder');</v>
      </c>
    </row>
    <row r="3" spans="1:7" x14ac:dyDescent="0.25">
      <c r="A3">
        <v>2</v>
      </c>
      <c r="B3" t="s">
        <v>394</v>
      </c>
      <c r="C3">
        <v>1</v>
      </c>
      <c r="D3">
        <v>1</v>
      </c>
      <c r="E3">
        <v>1</v>
      </c>
      <c r="F3" t="s">
        <v>190</v>
      </c>
      <c r="G3" t="str">
        <f t="shared" ref="G3:G8" si="0">CONCATENATE("insert into grade_group (",$B$1,",",$C$1,",",$D$1,",",$E$1,",",$F$1,") values (",B3,",",C3,",",D3,",",E3,",'",F3,"');")</f>
        <v>insert into grade_group (created_at,created_by,company_id,is_active,name) values (getdate(),1,1,1,'Párvulos');</v>
      </c>
    </row>
    <row r="4" spans="1:7" x14ac:dyDescent="0.25">
      <c r="A4">
        <v>3</v>
      </c>
      <c r="B4" t="s">
        <v>394</v>
      </c>
      <c r="C4">
        <v>1</v>
      </c>
      <c r="D4">
        <v>1</v>
      </c>
      <c r="E4">
        <v>0</v>
      </c>
      <c r="F4" t="s">
        <v>8</v>
      </c>
      <c r="G4" t="str">
        <f t="shared" si="0"/>
        <v>insert into grade_group (created_at,created_by,company_id,is_active,name) values (getdate(),1,1,0,'Primaria');</v>
      </c>
    </row>
    <row r="5" spans="1:7" x14ac:dyDescent="0.25">
      <c r="A5">
        <v>4</v>
      </c>
      <c r="B5" t="s">
        <v>394</v>
      </c>
      <c r="C5">
        <v>1</v>
      </c>
      <c r="D5">
        <v>1</v>
      </c>
      <c r="E5">
        <v>0</v>
      </c>
      <c r="F5" t="s">
        <v>191</v>
      </c>
      <c r="G5" t="str">
        <f t="shared" si="0"/>
        <v>insert into grade_group (created_at,created_by,company_id,is_active,name) values (getdate(),1,1,0,'Básico');</v>
      </c>
    </row>
    <row r="6" spans="1:7" x14ac:dyDescent="0.25">
      <c r="A6">
        <v>5</v>
      </c>
      <c r="B6" t="s">
        <v>394</v>
      </c>
      <c r="C6">
        <v>1</v>
      </c>
      <c r="D6">
        <v>1</v>
      </c>
      <c r="E6">
        <v>0</v>
      </c>
      <c r="F6" t="s">
        <v>192</v>
      </c>
      <c r="G6" t="str">
        <f t="shared" si="0"/>
        <v>insert into grade_group (created_at,created_by,company_id,is_active,name) values (getdate(),1,1,0,'Diversificado');</v>
      </c>
    </row>
    <row r="7" spans="1:7" x14ac:dyDescent="0.25">
      <c r="A7">
        <v>6</v>
      </c>
      <c r="B7" t="s">
        <v>394</v>
      </c>
      <c r="C7">
        <v>1</v>
      </c>
      <c r="D7">
        <v>1</v>
      </c>
      <c r="E7">
        <v>0</v>
      </c>
      <c r="F7" t="s">
        <v>194</v>
      </c>
      <c r="G7" t="str">
        <f t="shared" si="0"/>
        <v>insert into grade_group (created_at,created_by,company_id,is_active,name) values (getdate(),1,1,0,'General');</v>
      </c>
    </row>
    <row r="8" spans="1:7" x14ac:dyDescent="0.25">
      <c r="A8">
        <v>7</v>
      </c>
      <c r="B8" t="s">
        <v>394</v>
      </c>
      <c r="C8">
        <v>1</v>
      </c>
      <c r="D8">
        <v>1</v>
      </c>
      <c r="E8">
        <v>1</v>
      </c>
      <c r="F8" t="s">
        <v>193</v>
      </c>
      <c r="G8" t="str">
        <f t="shared" si="0"/>
        <v>insert into grade_group (created_at,created_by,company_id,is_active,name) values (getdate(),1,1,1,'Facultad');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Pensum</vt:lpstr>
      <vt:lpstr>MICROSERVICES</vt:lpstr>
      <vt:lpstr>Competencies</vt:lpstr>
      <vt:lpstr>Enrollment</vt:lpstr>
      <vt:lpstr>Ref</vt:lpstr>
      <vt:lpstr>company</vt:lpstr>
      <vt:lpstr>subsystem</vt:lpstr>
      <vt:lpstr>Level</vt:lpstr>
      <vt:lpstr>grade_group</vt:lpstr>
      <vt:lpstr>Grade</vt:lpstr>
      <vt:lpstr>Degree</vt:lpstr>
      <vt:lpstr>Grade_degree</vt:lpstr>
      <vt:lpstr>Course</vt:lpstr>
      <vt:lpstr>content_section</vt:lpstr>
      <vt:lpstr>content</vt:lpstr>
      <vt:lpstr>question</vt:lpstr>
      <vt:lpstr>question_answer</vt:lpstr>
      <vt:lpstr>users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2020-05-24T00:00:09Z</dcterms:modified>
</cp:coreProperties>
</file>