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tosj.MIXCO\repository\basedatosII\docker\files\RandomStudent\"/>
    </mc:Choice>
  </mc:AlternateContent>
  <bookViews>
    <workbookView xWindow="0" yWindow="0" windowWidth="2160" windowHeight="0" firstSheet="9" activeTab="17"/>
  </bookViews>
  <sheets>
    <sheet name="Pensum" sheetId="1" r:id="rId1"/>
    <sheet name="MICROSERVICES" sheetId="6" r:id="rId2"/>
    <sheet name="Competencies" sheetId="3" r:id="rId3"/>
    <sheet name="Enrollment" sheetId="4" r:id="rId4"/>
    <sheet name="Ref" sheetId="2" r:id="rId5"/>
    <sheet name="company" sheetId="18" r:id="rId6"/>
    <sheet name="subsystem" sheetId="15" r:id="rId7"/>
    <sheet name="Level" sheetId="13" r:id="rId8"/>
    <sheet name="grade_group" sheetId="14" r:id="rId9"/>
    <sheet name="Grade" sheetId="11" r:id="rId10"/>
    <sheet name="Degree" sheetId="12" r:id="rId11"/>
    <sheet name="Grade_degree" sheetId="10" r:id="rId12"/>
    <sheet name="Course" sheetId="9" r:id="rId13"/>
    <sheet name="content_section" sheetId="16" r:id="rId14"/>
    <sheet name="content" sheetId="17" r:id="rId15"/>
    <sheet name="question" sheetId="8" r:id="rId16"/>
    <sheet name="question_answer" sheetId="20" r:id="rId17"/>
    <sheet name="users" sheetId="19" r:id="rId18"/>
  </sheets>
  <definedNames>
    <definedName name="_xlnm._FilterDatabase" localSheetId="15" hidden="1">question!$A$1:$N$91</definedName>
    <definedName name="_xlnm._FilterDatabase" localSheetId="16" hidden="1">question_answer!$B$1:$R$268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9" l="1"/>
  <c r="M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8" i="20"/>
  <c r="M249" i="20"/>
  <c r="M250" i="20"/>
  <c r="M251" i="20"/>
  <c r="M252" i="20"/>
  <c r="M253" i="20"/>
  <c r="M254" i="20"/>
  <c r="M255" i="20"/>
  <c r="M256" i="20"/>
  <c r="M257" i="20"/>
  <c r="M258" i="20"/>
  <c r="M259" i="20"/>
  <c r="M260" i="20"/>
  <c r="M261" i="20"/>
  <c r="M262" i="20"/>
  <c r="M263" i="20"/>
  <c r="M264" i="20"/>
  <c r="M265" i="20"/>
  <c r="M266" i="20"/>
  <c r="M267" i="20"/>
  <c r="M268" i="20"/>
  <c r="M2" i="20"/>
  <c r="I3" i="20"/>
  <c r="J3" i="20"/>
  <c r="K3" i="20"/>
  <c r="L3" i="20"/>
  <c r="I4" i="20"/>
  <c r="J4" i="20"/>
  <c r="K4" i="20"/>
  <c r="L4" i="20"/>
  <c r="I5" i="20"/>
  <c r="J5" i="20"/>
  <c r="K5" i="20"/>
  <c r="L5" i="20"/>
  <c r="I6" i="20"/>
  <c r="J6" i="20"/>
  <c r="K6" i="20"/>
  <c r="L6" i="20"/>
  <c r="I7" i="20"/>
  <c r="J7" i="20"/>
  <c r="K7" i="20"/>
  <c r="L7" i="20"/>
  <c r="I8" i="20"/>
  <c r="J8" i="20"/>
  <c r="K8" i="20"/>
  <c r="L8" i="20"/>
  <c r="I9" i="20"/>
  <c r="J9" i="20"/>
  <c r="K9" i="20"/>
  <c r="L9" i="20"/>
  <c r="I10" i="20"/>
  <c r="J10" i="20"/>
  <c r="K10" i="20"/>
  <c r="L10" i="20"/>
  <c r="I11" i="20"/>
  <c r="J11" i="20"/>
  <c r="K11" i="20"/>
  <c r="L11" i="20"/>
  <c r="I12" i="20"/>
  <c r="J12" i="20"/>
  <c r="K12" i="20"/>
  <c r="L12" i="20"/>
  <c r="I13" i="20"/>
  <c r="J13" i="20"/>
  <c r="K13" i="20"/>
  <c r="L13" i="20"/>
  <c r="I14" i="20"/>
  <c r="J14" i="20"/>
  <c r="K14" i="20"/>
  <c r="L14" i="20"/>
  <c r="I15" i="20"/>
  <c r="J15" i="20"/>
  <c r="K15" i="20"/>
  <c r="L15" i="20"/>
  <c r="I16" i="20"/>
  <c r="J16" i="20"/>
  <c r="K16" i="20"/>
  <c r="L16" i="20"/>
  <c r="I17" i="20"/>
  <c r="J17" i="20"/>
  <c r="K17" i="20"/>
  <c r="L17" i="20"/>
  <c r="I18" i="20"/>
  <c r="J18" i="20"/>
  <c r="K18" i="20"/>
  <c r="L18" i="20"/>
  <c r="I19" i="20"/>
  <c r="J19" i="20"/>
  <c r="K19" i="20"/>
  <c r="L19" i="20"/>
  <c r="I20" i="20"/>
  <c r="J20" i="20"/>
  <c r="K20" i="20"/>
  <c r="L20" i="20"/>
  <c r="I21" i="20"/>
  <c r="J21" i="20"/>
  <c r="K21" i="20"/>
  <c r="L21" i="20"/>
  <c r="I22" i="20"/>
  <c r="J22" i="20"/>
  <c r="K22" i="20"/>
  <c r="L22" i="20"/>
  <c r="I23" i="20"/>
  <c r="J23" i="20"/>
  <c r="K23" i="20"/>
  <c r="L23" i="20"/>
  <c r="I24" i="20"/>
  <c r="J24" i="20"/>
  <c r="K24" i="20"/>
  <c r="L24" i="20"/>
  <c r="I25" i="20"/>
  <c r="J25" i="20"/>
  <c r="K25" i="20"/>
  <c r="L25" i="20"/>
  <c r="I26" i="20"/>
  <c r="J26" i="20"/>
  <c r="K26" i="20"/>
  <c r="L26" i="20"/>
  <c r="I27" i="20"/>
  <c r="J27" i="20"/>
  <c r="K27" i="20"/>
  <c r="L27" i="20"/>
  <c r="I28" i="20"/>
  <c r="J28" i="20"/>
  <c r="K28" i="20"/>
  <c r="L28" i="20"/>
  <c r="I29" i="20"/>
  <c r="J29" i="20"/>
  <c r="K29" i="20"/>
  <c r="L29" i="20"/>
  <c r="I30" i="20"/>
  <c r="J30" i="20"/>
  <c r="K30" i="20"/>
  <c r="L30" i="20"/>
  <c r="I31" i="20"/>
  <c r="J31" i="20"/>
  <c r="K31" i="20"/>
  <c r="L31" i="20"/>
  <c r="I32" i="20"/>
  <c r="J32" i="20"/>
  <c r="K32" i="20"/>
  <c r="L32" i="20"/>
  <c r="I33" i="20"/>
  <c r="J33" i="20"/>
  <c r="K33" i="20"/>
  <c r="L33" i="20"/>
  <c r="I34" i="20"/>
  <c r="J34" i="20"/>
  <c r="K34" i="20"/>
  <c r="L34" i="20"/>
  <c r="I35" i="20"/>
  <c r="J35" i="20"/>
  <c r="K35" i="20"/>
  <c r="L35" i="20"/>
  <c r="I36" i="20"/>
  <c r="J36" i="20"/>
  <c r="K36" i="20"/>
  <c r="L36" i="20"/>
  <c r="I37" i="20"/>
  <c r="J37" i="20"/>
  <c r="K37" i="20"/>
  <c r="L37" i="20"/>
  <c r="I38" i="20"/>
  <c r="J38" i="20"/>
  <c r="K38" i="20"/>
  <c r="L38" i="20"/>
  <c r="I39" i="20"/>
  <c r="J39" i="20"/>
  <c r="K39" i="20"/>
  <c r="L39" i="20"/>
  <c r="I40" i="20"/>
  <c r="J40" i="20"/>
  <c r="K40" i="20"/>
  <c r="L40" i="20"/>
  <c r="I41" i="20"/>
  <c r="J41" i="20"/>
  <c r="K41" i="20"/>
  <c r="L41" i="20"/>
  <c r="I42" i="20"/>
  <c r="J42" i="20"/>
  <c r="K42" i="20"/>
  <c r="L42" i="20"/>
  <c r="I43" i="20"/>
  <c r="J43" i="20"/>
  <c r="K43" i="20"/>
  <c r="L43" i="20"/>
  <c r="I44" i="20"/>
  <c r="J44" i="20"/>
  <c r="K44" i="20"/>
  <c r="L44" i="20"/>
  <c r="I45" i="20"/>
  <c r="J45" i="20"/>
  <c r="K45" i="20"/>
  <c r="L45" i="20"/>
  <c r="I46" i="20"/>
  <c r="J46" i="20"/>
  <c r="K46" i="20"/>
  <c r="L46" i="20"/>
  <c r="I47" i="20"/>
  <c r="J47" i="20"/>
  <c r="K47" i="20"/>
  <c r="L47" i="20"/>
  <c r="I48" i="20"/>
  <c r="J48" i="20"/>
  <c r="K48" i="20"/>
  <c r="L48" i="20"/>
  <c r="I49" i="20"/>
  <c r="J49" i="20"/>
  <c r="K49" i="20"/>
  <c r="L49" i="20"/>
  <c r="I50" i="20"/>
  <c r="J50" i="20"/>
  <c r="K50" i="20"/>
  <c r="L50" i="20"/>
  <c r="I51" i="20"/>
  <c r="J51" i="20"/>
  <c r="K51" i="20"/>
  <c r="L51" i="20"/>
  <c r="I52" i="20"/>
  <c r="J52" i="20"/>
  <c r="K52" i="20"/>
  <c r="L52" i="20"/>
  <c r="I53" i="20"/>
  <c r="J53" i="20"/>
  <c r="K53" i="20"/>
  <c r="L53" i="20"/>
  <c r="I54" i="20"/>
  <c r="J54" i="20"/>
  <c r="K54" i="20"/>
  <c r="L54" i="20"/>
  <c r="I55" i="20"/>
  <c r="J55" i="20"/>
  <c r="K55" i="20"/>
  <c r="L55" i="20"/>
  <c r="I56" i="20"/>
  <c r="J56" i="20"/>
  <c r="K56" i="20"/>
  <c r="L56" i="20"/>
  <c r="I57" i="20"/>
  <c r="J57" i="20"/>
  <c r="K57" i="20"/>
  <c r="L57" i="20"/>
  <c r="I58" i="20"/>
  <c r="J58" i="20"/>
  <c r="K58" i="20"/>
  <c r="L58" i="20"/>
  <c r="I59" i="20"/>
  <c r="J59" i="20"/>
  <c r="K59" i="20"/>
  <c r="L59" i="20"/>
  <c r="I60" i="20"/>
  <c r="J60" i="20"/>
  <c r="K60" i="20"/>
  <c r="L60" i="20"/>
  <c r="I61" i="20"/>
  <c r="J61" i="20"/>
  <c r="K61" i="20"/>
  <c r="L61" i="20"/>
  <c r="I62" i="20"/>
  <c r="J62" i="20"/>
  <c r="K62" i="20"/>
  <c r="L62" i="20"/>
  <c r="I63" i="20"/>
  <c r="J63" i="20"/>
  <c r="K63" i="20"/>
  <c r="L63" i="20"/>
  <c r="I64" i="20"/>
  <c r="J64" i="20"/>
  <c r="K64" i="20"/>
  <c r="L64" i="20"/>
  <c r="I65" i="20"/>
  <c r="J65" i="20"/>
  <c r="K65" i="20"/>
  <c r="L65" i="20"/>
  <c r="I66" i="20"/>
  <c r="J66" i="20"/>
  <c r="K66" i="20"/>
  <c r="L66" i="20"/>
  <c r="I67" i="20"/>
  <c r="J67" i="20"/>
  <c r="K67" i="20"/>
  <c r="L67" i="20"/>
  <c r="I68" i="20"/>
  <c r="J68" i="20"/>
  <c r="K68" i="20"/>
  <c r="L68" i="20"/>
  <c r="I69" i="20"/>
  <c r="J69" i="20"/>
  <c r="K69" i="20"/>
  <c r="L69" i="20"/>
  <c r="I70" i="20"/>
  <c r="J70" i="20"/>
  <c r="K70" i="20"/>
  <c r="L70" i="20"/>
  <c r="I71" i="20"/>
  <c r="J71" i="20"/>
  <c r="K71" i="20"/>
  <c r="L71" i="20"/>
  <c r="I72" i="20"/>
  <c r="J72" i="20"/>
  <c r="K72" i="20"/>
  <c r="L72" i="20"/>
  <c r="I73" i="20"/>
  <c r="J73" i="20"/>
  <c r="K73" i="20"/>
  <c r="L73" i="20"/>
  <c r="I74" i="20"/>
  <c r="J74" i="20"/>
  <c r="K74" i="20"/>
  <c r="L74" i="20"/>
  <c r="I75" i="20"/>
  <c r="J75" i="20"/>
  <c r="K75" i="20"/>
  <c r="L75" i="20"/>
  <c r="I76" i="20"/>
  <c r="J76" i="20"/>
  <c r="K76" i="20"/>
  <c r="L76" i="20"/>
  <c r="I77" i="20"/>
  <c r="J77" i="20"/>
  <c r="K77" i="20"/>
  <c r="L77" i="20"/>
  <c r="I78" i="20"/>
  <c r="J78" i="20"/>
  <c r="K78" i="20"/>
  <c r="L78" i="20"/>
  <c r="I79" i="20"/>
  <c r="J79" i="20"/>
  <c r="K79" i="20"/>
  <c r="L79" i="20"/>
  <c r="I80" i="20"/>
  <c r="J80" i="20"/>
  <c r="K80" i="20"/>
  <c r="L80" i="20"/>
  <c r="I81" i="20"/>
  <c r="J81" i="20"/>
  <c r="K81" i="20"/>
  <c r="L81" i="20"/>
  <c r="I82" i="20"/>
  <c r="J82" i="20"/>
  <c r="K82" i="20"/>
  <c r="L82" i="20"/>
  <c r="I83" i="20"/>
  <c r="J83" i="20"/>
  <c r="K83" i="20"/>
  <c r="L83" i="20"/>
  <c r="I84" i="20"/>
  <c r="J84" i="20"/>
  <c r="K84" i="20"/>
  <c r="L84" i="20"/>
  <c r="I85" i="20"/>
  <c r="J85" i="20"/>
  <c r="K85" i="20"/>
  <c r="L85" i="20"/>
  <c r="I86" i="20"/>
  <c r="J86" i="20"/>
  <c r="K86" i="20"/>
  <c r="L86" i="20"/>
  <c r="I87" i="20"/>
  <c r="J87" i="20"/>
  <c r="K87" i="20"/>
  <c r="L87" i="20"/>
  <c r="I88" i="20"/>
  <c r="J88" i="20"/>
  <c r="K88" i="20"/>
  <c r="L88" i="20"/>
  <c r="I89" i="20"/>
  <c r="J89" i="20"/>
  <c r="K89" i="20"/>
  <c r="L89" i="20"/>
  <c r="I90" i="20"/>
  <c r="J90" i="20"/>
  <c r="K90" i="20"/>
  <c r="L90" i="20"/>
  <c r="I91" i="20"/>
  <c r="J91" i="20"/>
  <c r="K91" i="20"/>
  <c r="L91" i="20"/>
  <c r="I92" i="20"/>
  <c r="J92" i="20"/>
  <c r="K92" i="20"/>
  <c r="L92" i="20"/>
  <c r="I93" i="20"/>
  <c r="J93" i="20"/>
  <c r="K93" i="20"/>
  <c r="L93" i="20"/>
  <c r="I94" i="20"/>
  <c r="J94" i="20"/>
  <c r="K94" i="20"/>
  <c r="L94" i="20"/>
  <c r="I95" i="20"/>
  <c r="J95" i="20"/>
  <c r="K95" i="20"/>
  <c r="L95" i="20"/>
  <c r="I96" i="20"/>
  <c r="J96" i="20"/>
  <c r="K96" i="20"/>
  <c r="L96" i="20"/>
  <c r="I97" i="20"/>
  <c r="J97" i="20"/>
  <c r="K97" i="20"/>
  <c r="L97" i="20"/>
  <c r="I98" i="20"/>
  <c r="J98" i="20"/>
  <c r="K98" i="20"/>
  <c r="L98" i="20"/>
  <c r="I99" i="20"/>
  <c r="J99" i="20"/>
  <c r="K99" i="20"/>
  <c r="L99" i="20"/>
  <c r="I100" i="20"/>
  <c r="J100" i="20"/>
  <c r="K100" i="20"/>
  <c r="L100" i="20"/>
  <c r="I101" i="20"/>
  <c r="J101" i="20"/>
  <c r="K101" i="20"/>
  <c r="L101" i="20"/>
  <c r="I102" i="20"/>
  <c r="J102" i="20"/>
  <c r="K102" i="20"/>
  <c r="L102" i="20"/>
  <c r="I103" i="20"/>
  <c r="J103" i="20"/>
  <c r="K103" i="20"/>
  <c r="L103" i="20"/>
  <c r="I104" i="20"/>
  <c r="J104" i="20"/>
  <c r="K104" i="20"/>
  <c r="L104" i="20"/>
  <c r="I105" i="20"/>
  <c r="J105" i="20"/>
  <c r="K105" i="20"/>
  <c r="L105" i="20"/>
  <c r="I106" i="20"/>
  <c r="J106" i="20"/>
  <c r="K106" i="20"/>
  <c r="L106" i="20"/>
  <c r="I107" i="20"/>
  <c r="J107" i="20"/>
  <c r="K107" i="20"/>
  <c r="L107" i="20"/>
  <c r="I108" i="20"/>
  <c r="J108" i="20"/>
  <c r="K108" i="20"/>
  <c r="L108" i="20"/>
  <c r="I109" i="20"/>
  <c r="J109" i="20"/>
  <c r="K109" i="20"/>
  <c r="L109" i="20"/>
  <c r="I110" i="20"/>
  <c r="J110" i="20"/>
  <c r="K110" i="20"/>
  <c r="L110" i="20"/>
  <c r="I111" i="20"/>
  <c r="J111" i="20"/>
  <c r="K111" i="20"/>
  <c r="L111" i="20"/>
  <c r="I112" i="20"/>
  <c r="J112" i="20"/>
  <c r="K112" i="20"/>
  <c r="L112" i="20"/>
  <c r="I113" i="20"/>
  <c r="J113" i="20"/>
  <c r="K113" i="20"/>
  <c r="L113" i="20"/>
  <c r="I114" i="20"/>
  <c r="J114" i="20"/>
  <c r="K114" i="20"/>
  <c r="L114" i="20"/>
  <c r="I115" i="20"/>
  <c r="J115" i="20"/>
  <c r="K115" i="20"/>
  <c r="L115" i="20"/>
  <c r="I116" i="20"/>
  <c r="J116" i="20"/>
  <c r="K116" i="20"/>
  <c r="L116" i="20"/>
  <c r="I117" i="20"/>
  <c r="J117" i="20"/>
  <c r="K117" i="20"/>
  <c r="L117" i="20"/>
  <c r="I118" i="20"/>
  <c r="J118" i="20"/>
  <c r="K118" i="20"/>
  <c r="L118" i="20"/>
  <c r="I119" i="20"/>
  <c r="J119" i="20"/>
  <c r="K119" i="20"/>
  <c r="L119" i="20"/>
  <c r="I120" i="20"/>
  <c r="J120" i="20"/>
  <c r="K120" i="20"/>
  <c r="L120" i="20"/>
  <c r="I121" i="20"/>
  <c r="J121" i="20"/>
  <c r="K121" i="20"/>
  <c r="L121" i="20"/>
  <c r="I122" i="20"/>
  <c r="J122" i="20"/>
  <c r="K122" i="20"/>
  <c r="L122" i="20"/>
  <c r="I123" i="20"/>
  <c r="J123" i="20"/>
  <c r="K123" i="20"/>
  <c r="L123" i="20"/>
  <c r="I124" i="20"/>
  <c r="J124" i="20"/>
  <c r="K124" i="20"/>
  <c r="L124" i="20"/>
  <c r="I125" i="20"/>
  <c r="J125" i="20"/>
  <c r="K125" i="20"/>
  <c r="L125" i="20"/>
  <c r="I126" i="20"/>
  <c r="J126" i="20"/>
  <c r="K126" i="20"/>
  <c r="L126" i="20"/>
  <c r="I127" i="20"/>
  <c r="J127" i="20"/>
  <c r="K127" i="20"/>
  <c r="L127" i="20"/>
  <c r="I128" i="20"/>
  <c r="J128" i="20"/>
  <c r="K128" i="20"/>
  <c r="L128" i="20"/>
  <c r="I129" i="20"/>
  <c r="J129" i="20"/>
  <c r="K129" i="20"/>
  <c r="L129" i="20"/>
  <c r="I130" i="20"/>
  <c r="J130" i="20"/>
  <c r="K130" i="20"/>
  <c r="L130" i="20"/>
  <c r="I131" i="20"/>
  <c r="J131" i="20"/>
  <c r="K131" i="20"/>
  <c r="L131" i="20"/>
  <c r="I132" i="20"/>
  <c r="J132" i="20"/>
  <c r="K132" i="20"/>
  <c r="L132" i="20"/>
  <c r="I133" i="20"/>
  <c r="J133" i="20"/>
  <c r="K133" i="20"/>
  <c r="L133" i="20"/>
  <c r="I134" i="20"/>
  <c r="J134" i="20"/>
  <c r="K134" i="20"/>
  <c r="L134" i="20"/>
  <c r="I135" i="20"/>
  <c r="J135" i="20"/>
  <c r="K135" i="20"/>
  <c r="L135" i="20"/>
  <c r="I136" i="20"/>
  <c r="J136" i="20"/>
  <c r="K136" i="20"/>
  <c r="L136" i="20"/>
  <c r="I137" i="20"/>
  <c r="J137" i="20"/>
  <c r="K137" i="20"/>
  <c r="L137" i="20"/>
  <c r="I138" i="20"/>
  <c r="J138" i="20"/>
  <c r="K138" i="20"/>
  <c r="L138" i="20"/>
  <c r="I139" i="20"/>
  <c r="J139" i="20"/>
  <c r="K139" i="20"/>
  <c r="L139" i="20"/>
  <c r="I140" i="20"/>
  <c r="J140" i="20"/>
  <c r="K140" i="20"/>
  <c r="L140" i="20"/>
  <c r="I141" i="20"/>
  <c r="J141" i="20"/>
  <c r="K141" i="20"/>
  <c r="L141" i="20"/>
  <c r="I142" i="20"/>
  <c r="J142" i="20"/>
  <c r="K142" i="20"/>
  <c r="L142" i="20"/>
  <c r="I143" i="20"/>
  <c r="J143" i="20"/>
  <c r="K143" i="20"/>
  <c r="L143" i="20"/>
  <c r="I144" i="20"/>
  <c r="J144" i="20"/>
  <c r="K144" i="20"/>
  <c r="L144" i="20"/>
  <c r="I145" i="20"/>
  <c r="J145" i="20"/>
  <c r="K145" i="20"/>
  <c r="L145" i="20"/>
  <c r="I146" i="20"/>
  <c r="J146" i="20"/>
  <c r="K146" i="20"/>
  <c r="L146" i="20"/>
  <c r="I147" i="20"/>
  <c r="J147" i="20"/>
  <c r="K147" i="20"/>
  <c r="L147" i="20"/>
  <c r="I148" i="20"/>
  <c r="J148" i="20"/>
  <c r="K148" i="20"/>
  <c r="L148" i="20"/>
  <c r="I149" i="20"/>
  <c r="J149" i="20"/>
  <c r="K149" i="20"/>
  <c r="L149" i="20"/>
  <c r="I150" i="20"/>
  <c r="J150" i="20"/>
  <c r="K150" i="20"/>
  <c r="L150" i="20"/>
  <c r="I151" i="20"/>
  <c r="J151" i="20"/>
  <c r="K151" i="20"/>
  <c r="L151" i="20"/>
  <c r="I152" i="20"/>
  <c r="J152" i="20"/>
  <c r="K152" i="20"/>
  <c r="L152" i="20"/>
  <c r="I153" i="20"/>
  <c r="J153" i="20"/>
  <c r="K153" i="20"/>
  <c r="L153" i="20"/>
  <c r="I154" i="20"/>
  <c r="J154" i="20"/>
  <c r="K154" i="20"/>
  <c r="L154" i="20"/>
  <c r="I155" i="20"/>
  <c r="J155" i="20"/>
  <c r="K155" i="20"/>
  <c r="L155" i="20"/>
  <c r="I156" i="20"/>
  <c r="J156" i="20"/>
  <c r="K156" i="20"/>
  <c r="L156" i="20"/>
  <c r="I157" i="20"/>
  <c r="J157" i="20"/>
  <c r="K157" i="20"/>
  <c r="L157" i="20"/>
  <c r="I158" i="20"/>
  <c r="J158" i="20"/>
  <c r="K158" i="20"/>
  <c r="L158" i="20"/>
  <c r="I159" i="20"/>
  <c r="J159" i="20"/>
  <c r="K159" i="20"/>
  <c r="L159" i="20"/>
  <c r="I160" i="20"/>
  <c r="J160" i="20"/>
  <c r="K160" i="20"/>
  <c r="L160" i="20"/>
  <c r="I161" i="20"/>
  <c r="J161" i="20"/>
  <c r="K161" i="20"/>
  <c r="L161" i="20"/>
  <c r="I162" i="20"/>
  <c r="J162" i="20"/>
  <c r="K162" i="20"/>
  <c r="L162" i="20"/>
  <c r="I163" i="20"/>
  <c r="J163" i="20"/>
  <c r="K163" i="20"/>
  <c r="L163" i="20"/>
  <c r="I164" i="20"/>
  <c r="J164" i="20"/>
  <c r="K164" i="20"/>
  <c r="L164" i="20"/>
  <c r="I165" i="20"/>
  <c r="J165" i="20"/>
  <c r="K165" i="20"/>
  <c r="L165" i="20"/>
  <c r="I166" i="20"/>
  <c r="J166" i="20"/>
  <c r="K166" i="20"/>
  <c r="L166" i="20"/>
  <c r="I167" i="20"/>
  <c r="J167" i="20"/>
  <c r="K167" i="20"/>
  <c r="L167" i="20"/>
  <c r="I168" i="20"/>
  <c r="J168" i="20"/>
  <c r="K168" i="20"/>
  <c r="L168" i="20"/>
  <c r="I169" i="20"/>
  <c r="J169" i="20"/>
  <c r="K169" i="20"/>
  <c r="L169" i="20"/>
  <c r="I170" i="20"/>
  <c r="J170" i="20"/>
  <c r="K170" i="20"/>
  <c r="L170" i="20"/>
  <c r="I171" i="20"/>
  <c r="J171" i="20"/>
  <c r="K171" i="20"/>
  <c r="L171" i="20"/>
  <c r="I172" i="20"/>
  <c r="J172" i="20"/>
  <c r="K172" i="20"/>
  <c r="L172" i="20"/>
  <c r="I173" i="20"/>
  <c r="J173" i="20"/>
  <c r="K173" i="20"/>
  <c r="L173" i="20"/>
  <c r="I174" i="20"/>
  <c r="J174" i="20"/>
  <c r="K174" i="20"/>
  <c r="L174" i="20"/>
  <c r="I175" i="20"/>
  <c r="J175" i="20"/>
  <c r="K175" i="20"/>
  <c r="L175" i="20"/>
  <c r="I176" i="20"/>
  <c r="J176" i="20"/>
  <c r="K176" i="20"/>
  <c r="L176" i="20"/>
  <c r="I177" i="20"/>
  <c r="J177" i="20"/>
  <c r="K177" i="20"/>
  <c r="L177" i="20"/>
  <c r="I178" i="20"/>
  <c r="J178" i="20"/>
  <c r="K178" i="20"/>
  <c r="L178" i="20"/>
  <c r="I179" i="20"/>
  <c r="J179" i="20"/>
  <c r="K179" i="20"/>
  <c r="L179" i="20"/>
  <c r="I180" i="20"/>
  <c r="J180" i="20"/>
  <c r="K180" i="20"/>
  <c r="L180" i="20"/>
  <c r="I181" i="20"/>
  <c r="J181" i="20"/>
  <c r="K181" i="20"/>
  <c r="L181" i="20"/>
  <c r="I182" i="20"/>
  <c r="J182" i="20"/>
  <c r="K182" i="20"/>
  <c r="L182" i="20"/>
  <c r="I183" i="20"/>
  <c r="J183" i="20"/>
  <c r="K183" i="20"/>
  <c r="L183" i="20"/>
  <c r="I184" i="20"/>
  <c r="J184" i="20"/>
  <c r="K184" i="20"/>
  <c r="L184" i="20"/>
  <c r="I185" i="20"/>
  <c r="J185" i="20"/>
  <c r="K185" i="20"/>
  <c r="L185" i="20"/>
  <c r="I186" i="20"/>
  <c r="J186" i="20"/>
  <c r="K186" i="20"/>
  <c r="L186" i="20"/>
  <c r="I187" i="20"/>
  <c r="J187" i="20"/>
  <c r="K187" i="20"/>
  <c r="L187" i="20"/>
  <c r="I188" i="20"/>
  <c r="J188" i="20"/>
  <c r="K188" i="20"/>
  <c r="L188" i="20"/>
  <c r="I189" i="20"/>
  <c r="J189" i="20"/>
  <c r="K189" i="20"/>
  <c r="L189" i="20"/>
  <c r="I190" i="20"/>
  <c r="J190" i="20"/>
  <c r="K190" i="20"/>
  <c r="L190" i="20"/>
  <c r="I191" i="20"/>
  <c r="J191" i="20"/>
  <c r="K191" i="20"/>
  <c r="L191" i="20"/>
  <c r="I192" i="20"/>
  <c r="J192" i="20"/>
  <c r="K192" i="20"/>
  <c r="L192" i="20"/>
  <c r="I193" i="20"/>
  <c r="J193" i="20"/>
  <c r="K193" i="20"/>
  <c r="L193" i="20"/>
  <c r="I194" i="20"/>
  <c r="J194" i="20"/>
  <c r="K194" i="20"/>
  <c r="L194" i="20"/>
  <c r="I195" i="20"/>
  <c r="J195" i="20"/>
  <c r="K195" i="20"/>
  <c r="L195" i="20"/>
  <c r="I196" i="20"/>
  <c r="J196" i="20"/>
  <c r="K196" i="20"/>
  <c r="L196" i="20"/>
  <c r="I197" i="20"/>
  <c r="J197" i="20"/>
  <c r="K197" i="20"/>
  <c r="L197" i="20"/>
  <c r="I198" i="20"/>
  <c r="J198" i="20"/>
  <c r="K198" i="20"/>
  <c r="L198" i="20"/>
  <c r="I199" i="20"/>
  <c r="J199" i="20"/>
  <c r="K199" i="20"/>
  <c r="L199" i="20"/>
  <c r="I200" i="20"/>
  <c r="J200" i="20"/>
  <c r="K200" i="20"/>
  <c r="L200" i="20"/>
  <c r="I201" i="20"/>
  <c r="J201" i="20"/>
  <c r="K201" i="20"/>
  <c r="L201" i="20"/>
  <c r="I202" i="20"/>
  <c r="J202" i="20"/>
  <c r="K202" i="20"/>
  <c r="L202" i="20"/>
  <c r="I203" i="20"/>
  <c r="J203" i="20"/>
  <c r="K203" i="20"/>
  <c r="L203" i="20"/>
  <c r="I204" i="20"/>
  <c r="J204" i="20"/>
  <c r="K204" i="20"/>
  <c r="L204" i="20"/>
  <c r="I205" i="20"/>
  <c r="J205" i="20"/>
  <c r="K205" i="20"/>
  <c r="L205" i="20"/>
  <c r="I206" i="20"/>
  <c r="J206" i="20"/>
  <c r="K206" i="20"/>
  <c r="L206" i="20"/>
  <c r="I207" i="20"/>
  <c r="J207" i="20"/>
  <c r="K207" i="20"/>
  <c r="L207" i="20"/>
  <c r="I208" i="20"/>
  <c r="J208" i="20"/>
  <c r="K208" i="20"/>
  <c r="L208" i="20"/>
  <c r="I209" i="20"/>
  <c r="J209" i="20"/>
  <c r="K209" i="20"/>
  <c r="L209" i="20"/>
  <c r="I210" i="20"/>
  <c r="J210" i="20"/>
  <c r="K210" i="20"/>
  <c r="L210" i="20"/>
  <c r="I211" i="20"/>
  <c r="J211" i="20"/>
  <c r="K211" i="20"/>
  <c r="L211" i="20"/>
  <c r="I212" i="20"/>
  <c r="J212" i="20"/>
  <c r="K212" i="20"/>
  <c r="L212" i="20"/>
  <c r="I213" i="20"/>
  <c r="J213" i="20"/>
  <c r="K213" i="20"/>
  <c r="L213" i="20"/>
  <c r="I214" i="20"/>
  <c r="J214" i="20"/>
  <c r="K214" i="20"/>
  <c r="L214" i="20"/>
  <c r="I215" i="20"/>
  <c r="J215" i="20"/>
  <c r="K215" i="20"/>
  <c r="L215" i="20"/>
  <c r="I216" i="20"/>
  <c r="J216" i="20"/>
  <c r="K216" i="20"/>
  <c r="L216" i="20"/>
  <c r="I217" i="20"/>
  <c r="J217" i="20"/>
  <c r="K217" i="20"/>
  <c r="L217" i="20"/>
  <c r="I218" i="20"/>
  <c r="J218" i="20"/>
  <c r="K218" i="20"/>
  <c r="L218" i="20"/>
  <c r="I219" i="20"/>
  <c r="J219" i="20"/>
  <c r="K219" i="20"/>
  <c r="L219" i="20"/>
  <c r="I220" i="20"/>
  <c r="J220" i="20"/>
  <c r="K220" i="20"/>
  <c r="L220" i="20"/>
  <c r="I221" i="20"/>
  <c r="J221" i="20"/>
  <c r="K221" i="20"/>
  <c r="L221" i="20"/>
  <c r="I222" i="20"/>
  <c r="J222" i="20"/>
  <c r="K222" i="20"/>
  <c r="L222" i="20"/>
  <c r="I223" i="20"/>
  <c r="J223" i="20"/>
  <c r="K223" i="20"/>
  <c r="L223" i="20"/>
  <c r="I224" i="20"/>
  <c r="J224" i="20"/>
  <c r="K224" i="20"/>
  <c r="L224" i="20"/>
  <c r="I225" i="20"/>
  <c r="J225" i="20"/>
  <c r="K225" i="20"/>
  <c r="L225" i="20"/>
  <c r="I226" i="20"/>
  <c r="J226" i="20"/>
  <c r="K226" i="20"/>
  <c r="L226" i="20"/>
  <c r="I227" i="20"/>
  <c r="J227" i="20"/>
  <c r="K227" i="20"/>
  <c r="L227" i="20"/>
  <c r="I228" i="20"/>
  <c r="J228" i="20"/>
  <c r="K228" i="20"/>
  <c r="L228" i="20"/>
  <c r="I229" i="20"/>
  <c r="J229" i="20"/>
  <c r="K229" i="20"/>
  <c r="L229" i="20"/>
  <c r="I230" i="20"/>
  <c r="J230" i="20"/>
  <c r="K230" i="20"/>
  <c r="L230" i="20"/>
  <c r="I231" i="20"/>
  <c r="J231" i="20"/>
  <c r="K231" i="20"/>
  <c r="L231" i="20"/>
  <c r="I232" i="20"/>
  <c r="J232" i="20"/>
  <c r="K232" i="20"/>
  <c r="L232" i="20"/>
  <c r="I233" i="20"/>
  <c r="J233" i="20"/>
  <c r="K233" i="20"/>
  <c r="L233" i="20"/>
  <c r="I234" i="20"/>
  <c r="J234" i="20"/>
  <c r="K234" i="20"/>
  <c r="L234" i="20"/>
  <c r="I235" i="20"/>
  <c r="J235" i="20"/>
  <c r="K235" i="20"/>
  <c r="L235" i="20"/>
  <c r="I236" i="20"/>
  <c r="J236" i="20"/>
  <c r="K236" i="20"/>
  <c r="L236" i="20"/>
  <c r="I237" i="20"/>
  <c r="J237" i="20"/>
  <c r="K237" i="20"/>
  <c r="L237" i="20"/>
  <c r="I238" i="20"/>
  <c r="J238" i="20"/>
  <c r="K238" i="20"/>
  <c r="L238" i="20"/>
  <c r="I239" i="20"/>
  <c r="J239" i="20"/>
  <c r="K239" i="20"/>
  <c r="L239" i="20"/>
  <c r="I240" i="20"/>
  <c r="J240" i="20"/>
  <c r="K240" i="20"/>
  <c r="L240" i="20"/>
  <c r="I241" i="20"/>
  <c r="J241" i="20"/>
  <c r="K241" i="20"/>
  <c r="L241" i="20"/>
  <c r="I242" i="20"/>
  <c r="J242" i="20"/>
  <c r="K242" i="20"/>
  <c r="L242" i="20"/>
  <c r="I243" i="20"/>
  <c r="J243" i="20"/>
  <c r="K243" i="20"/>
  <c r="L243" i="20"/>
  <c r="I244" i="20"/>
  <c r="J244" i="20"/>
  <c r="K244" i="20"/>
  <c r="L244" i="20"/>
  <c r="I245" i="20"/>
  <c r="J245" i="20"/>
  <c r="K245" i="20"/>
  <c r="L245" i="20"/>
  <c r="I246" i="20"/>
  <c r="J246" i="20"/>
  <c r="K246" i="20"/>
  <c r="L246" i="20"/>
  <c r="I247" i="20"/>
  <c r="J247" i="20"/>
  <c r="K247" i="20"/>
  <c r="L247" i="20"/>
  <c r="I248" i="20"/>
  <c r="J248" i="20"/>
  <c r="K248" i="20"/>
  <c r="L248" i="20"/>
  <c r="I249" i="20"/>
  <c r="J249" i="20"/>
  <c r="K249" i="20"/>
  <c r="L249" i="20"/>
  <c r="I250" i="20"/>
  <c r="J250" i="20"/>
  <c r="K250" i="20"/>
  <c r="L250" i="20"/>
  <c r="I251" i="20"/>
  <c r="J251" i="20"/>
  <c r="K251" i="20"/>
  <c r="L251" i="20"/>
  <c r="I252" i="20"/>
  <c r="J252" i="20"/>
  <c r="K252" i="20"/>
  <c r="L252" i="20"/>
  <c r="I253" i="20"/>
  <c r="J253" i="20"/>
  <c r="K253" i="20"/>
  <c r="L253" i="20"/>
  <c r="I254" i="20"/>
  <c r="J254" i="20"/>
  <c r="K254" i="20"/>
  <c r="L254" i="20"/>
  <c r="I255" i="20"/>
  <c r="J255" i="20"/>
  <c r="K255" i="20"/>
  <c r="L255" i="20"/>
  <c r="I256" i="20"/>
  <c r="J256" i="20"/>
  <c r="K256" i="20"/>
  <c r="L256" i="20"/>
  <c r="I257" i="20"/>
  <c r="J257" i="20"/>
  <c r="K257" i="20"/>
  <c r="L257" i="20"/>
  <c r="I258" i="20"/>
  <c r="J258" i="20"/>
  <c r="K258" i="20"/>
  <c r="L258" i="20"/>
  <c r="I259" i="20"/>
  <c r="J259" i="20"/>
  <c r="K259" i="20"/>
  <c r="L259" i="20"/>
  <c r="I260" i="20"/>
  <c r="J260" i="20"/>
  <c r="K260" i="20"/>
  <c r="L260" i="20"/>
  <c r="I261" i="20"/>
  <c r="J261" i="20"/>
  <c r="K261" i="20"/>
  <c r="L261" i="20"/>
  <c r="I262" i="20"/>
  <c r="J262" i="20"/>
  <c r="K262" i="20"/>
  <c r="L262" i="20"/>
  <c r="I263" i="20"/>
  <c r="J263" i="20"/>
  <c r="K263" i="20"/>
  <c r="L263" i="20"/>
  <c r="I264" i="20"/>
  <c r="J264" i="20"/>
  <c r="K264" i="20"/>
  <c r="L264" i="20"/>
  <c r="I265" i="20"/>
  <c r="J265" i="20"/>
  <c r="K265" i="20"/>
  <c r="L265" i="20"/>
  <c r="I266" i="20"/>
  <c r="J266" i="20"/>
  <c r="K266" i="20"/>
  <c r="L266" i="20"/>
  <c r="I267" i="20"/>
  <c r="J267" i="20"/>
  <c r="K267" i="20"/>
  <c r="L267" i="20"/>
  <c r="I268" i="20"/>
  <c r="J268" i="20"/>
  <c r="K268" i="20"/>
  <c r="L268" i="20"/>
  <c r="L2" i="20"/>
  <c r="K2" i="20"/>
  <c r="J2" i="20"/>
  <c r="I2" i="20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1" i="20" s="1"/>
  <c r="A112" i="20" s="1"/>
  <c r="A113" i="20" s="1"/>
  <c r="A114" i="20" s="1"/>
  <c r="A115" i="20" s="1"/>
  <c r="A116" i="20" s="1"/>
  <c r="A117" i="20" s="1"/>
  <c r="A118" i="20" s="1"/>
  <c r="A119" i="20" s="1"/>
  <c r="A120" i="20" s="1"/>
  <c r="A121" i="20" s="1"/>
  <c r="A122" i="20" s="1"/>
  <c r="A123" i="20" s="1"/>
  <c r="A124" i="20" s="1"/>
  <c r="A125" i="20" s="1"/>
  <c r="A126" i="20" s="1"/>
  <c r="A127" i="20" s="1"/>
  <c r="A128" i="20" s="1"/>
  <c r="A129" i="20" s="1"/>
  <c r="A130" i="20" s="1"/>
  <c r="A131" i="20" s="1"/>
  <c r="A132" i="20" s="1"/>
  <c r="A133" i="20" s="1"/>
  <c r="A134" i="20" s="1"/>
  <c r="A135" i="20" s="1"/>
  <c r="A136" i="20" s="1"/>
  <c r="A137" i="20" s="1"/>
  <c r="A138" i="20" s="1"/>
  <c r="A139" i="20" s="1"/>
  <c r="A140" i="20" s="1"/>
  <c r="A141" i="20" s="1"/>
  <c r="A142" i="20" s="1"/>
  <c r="A143" i="20" s="1"/>
  <c r="A144" i="20" s="1"/>
  <c r="A145" i="20" s="1"/>
  <c r="A146" i="20" s="1"/>
  <c r="A147" i="20" s="1"/>
  <c r="A148" i="20" s="1"/>
  <c r="A149" i="20" s="1"/>
  <c r="A150" i="20" s="1"/>
  <c r="A151" i="20" s="1"/>
  <c r="A152" i="20" s="1"/>
  <c r="A153" i="20" s="1"/>
  <c r="A154" i="20" s="1"/>
  <c r="A155" i="20" s="1"/>
  <c r="A156" i="20" s="1"/>
  <c r="A157" i="20" s="1"/>
  <c r="A158" i="20" s="1"/>
  <c r="A159" i="20" s="1"/>
  <c r="A160" i="20" s="1"/>
  <c r="A161" i="20" s="1"/>
  <c r="A162" i="20" s="1"/>
  <c r="A163" i="20" s="1"/>
  <c r="A164" i="20" s="1"/>
  <c r="A165" i="20" s="1"/>
  <c r="A166" i="20" s="1"/>
  <c r="A167" i="20" s="1"/>
  <c r="A168" i="20" s="1"/>
  <c r="A169" i="20" s="1"/>
  <c r="A170" i="20" s="1"/>
  <c r="A171" i="20" s="1"/>
  <c r="A172" i="20" s="1"/>
  <c r="A173" i="20" s="1"/>
  <c r="A174" i="20" s="1"/>
  <c r="A175" i="20" s="1"/>
  <c r="A176" i="20" s="1"/>
  <c r="A177" i="20" s="1"/>
  <c r="A178" i="20" s="1"/>
  <c r="A179" i="20" s="1"/>
  <c r="A180" i="20" s="1"/>
  <c r="A181" i="20" s="1"/>
  <c r="A182" i="20" s="1"/>
  <c r="A183" i="20" s="1"/>
  <c r="A184" i="20" s="1"/>
  <c r="A185" i="20" s="1"/>
  <c r="A186" i="20" s="1"/>
  <c r="A187" i="20" s="1"/>
  <c r="A188" i="20" s="1"/>
  <c r="A189" i="20" s="1"/>
  <c r="A190" i="20" s="1"/>
  <c r="A191" i="20" s="1"/>
  <c r="A192" i="20" s="1"/>
  <c r="A193" i="20" s="1"/>
  <c r="A194" i="20" s="1"/>
  <c r="A195" i="20" s="1"/>
  <c r="A196" i="20" s="1"/>
  <c r="A197" i="20" s="1"/>
  <c r="A198" i="20" s="1"/>
  <c r="A199" i="20" s="1"/>
  <c r="A200" i="20" s="1"/>
  <c r="A201" i="20" s="1"/>
  <c r="A202" i="20" s="1"/>
  <c r="A203" i="20" s="1"/>
  <c r="A204" i="20" s="1"/>
  <c r="A205" i="20" s="1"/>
  <c r="A206" i="20" s="1"/>
  <c r="A207" i="20" s="1"/>
  <c r="A208" i="20" s="1"/>
  <c r="A209" i="20" s="1"/>
  <c r="A210" i="20" s="1"/>
  <c r="A211" i="20" s="1"/>
  <c r="A212" i="20" s="1"/>
  <c r="A213" i="20" s="1"/>
  <c r="A214" i="20" s="1"/>
  <c r="A215" i="20" s="1"/>
  <c r="A216" i="20" s="1"/>
  <c r="A217" i="20" s="1"/>
  <c r="A218" i="20" s="1"/>
  <c r="A219" i="20" s="1"/>
  <c r="A220" i="20" s="1"/>
  <c r="A221" i="20" s="1"/>
  <c r="A222" i="20" s="1"/>
  <c r="A223" i="20" s="1"/>
  <c r="A224" i="20" s="1"/>
  <c r="A225" i="20" s="1"/>
  <c r="A226" i="20" s="1"/>
  <c r="A227" i="20" s="1"/>
  <c r="A228" i="20" s="1"/>
  <c r="A229" i="20" s="1"/>
  <c r="A230" i="20" s="1"/>
  <c r="A231" i="20" s="1"/>
  <c r="A232" i="20" s="1"/>
  <c r="A233" i="20" s="1"/>
  <c r="A234" i="20" s="1"/>
  <c r="A235" i="20" s="1"/>
  <c r="A236" i="20" s="1"/>
  <c r="A237" i="20" s="1"/>
  <c r="A238" i="20" s="1"/>
  <c r="A239" i="20" s="1"/>
  <c r="A240" i="20" s="1"/>
  <c r="A241" i="20" s="1"/>
  <c r="A242" i="20" s="1"/>
  <c r="A243" i="20" s="1"/>
  <c r="A244" i="20" s="1"/>
  <c r="A245" i="20" s="1"/>
  <c r="A246" i="20" s="1"/>
  <c r="A247" i="20" s="1"/>
  <c r="A248" i="20" s="1"/>
  <c r="A249" i="20" s="1"/>
  <c r="A250" i="20" s="1"/>
  <c r="A251" i="20" s="1"/>
  <c r="A252" i="20" s="1"/>
  <c r="A253" i="20" s="1"/>
  <c r="A254" i="20" s="1"/>
  <c r="A255" i="20" s="1"/>
  <c r="A256" i="20" s="1"/>
  <c r="A257" i="20" s="1"/>
  <c r="A258" i="20" s="1"/>
  <c r="A259" i="20" s="1"/>
  <c r="A260" i="20" s="1"/>
  <c r="A261" i="20" s="1"/>
  <c r="A262" i="20" s="1"/>
  <c r="A263" i="20" s="1"/>
  <c r="A264" i="20" s="1"/>
  <c r="A265" i="20" s="1"/>
  <c r="A266" i="20" s="1"/>
  <c r="A267" i="20" s="1"/>
  <c r="A268" i="20" s="1"/>
  <c r="H6" i="20"/>
  <c r="H7" i="20"/>
  <c r="H8" i="20"/>
  <c r="H9" i="20"/>
  <c r="H10" i="20"/>
  <c r="H11" i="20"/>
  <c r="H12" i="20" s="1"/>
  <c r="H14" i="20"/>
  <c r="H18" i="20" s="1"/>
  <c r="H15" i="20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2" i="8"/>
  <c r="I3" i="8"/>
  <c r="J3" i="8"/>
  <c r="I4" i="8"/>
  <c r="J4" i="8"/>
  <c r="I5" i="8"/>
  <c r="J5" i="8"/>
  <c r="I6" i="8"/>
  <c r="J6" i="8"/>
  <c r="I7" i="8"/>
  <c r="J7" i="8"/>
  <c r="I8" i="8"/>
  <c r="J8" i="8"/>
  <c r="I9" i="8"/>
  <c r="J9" i="8"/>
  <c r="I10" i="8"/>
  <c r="J10" i="8"/>
  <c r="I11" i="8"/>
  <c r="J11" i="8"/>
  <c r="I12" i="8"/>
  <c r="J12" i="8"/>
  <c r="I13" i="8"/>
  <c r="J13" i="8"/>
  <c r="I14" i="8"/>
  <c r="J14" i="8"/>
  <c r="I15" i="8"/>
  <c r="J15" i="8"/>
  <c r="I16" i="8"/>
  <c r="J16" i="8"/>
  <c r="I17" i="8"/>
  <c r="J17" i="8"/>
  <c r="I18" i="8"/>
  <c r="J18" i="8"/>
  <c r="I19" i="8"/>
  <c r="J19" i="8"/>
  <c r="I20" i="8"/>
  <c r="J20" i="8"/>
  <c r="I21" i="8"/>
  <c r="J21" i="8"/>
  <c r="I22" i="8"/>
  <c r="J22" i="8"/>
  <c r="I23" i="8"/>
  <c r="J23" i="8"/>
  <c r="I24" i="8"/>
  <c r="J24" i="8"/>
  <c r="I25" i="8"/>
  <c r="J25" i="8"/>
  <c r="I26" i="8"/>
  <c r="J26" i="8"/>
  <c r="I27" i="8"/>
  <c r="J27" i="8"/>
  <c r="I28" i="8"/>
  <c r="J28" i="8"/>
  <c r="I29" i="8"/>
  <c r="J29" i="8"/>
  <c r="I30" i="8"/>
  <c r="J30" i="8"/>
  <c r="I31" i="8"/>
  <c r="J31" i="8"/>
  <c r="I33" i="8"/>
  <c r="J33" i="8"/>
  <c r="I34" i="8"/>
  <c r="J34" i="8"/>
  <c r="I35" i="8"/>
  <c r="J35" i="8"/>
  <c r="I36" i="8"/>
  <c r="J36" i="8"/>
  <c r="I37" i="8"/>
  <c r="J37" i="8"/>
  <c r="I38" i="8"/>
  <c r="J38" i="8"/>
  <c r="I39" i="8"/>
  <c r="J39" i="8"/>
  <c r="I40" i="8"/>
  <c r="J40" i="8"/>
  <c r="I41" i="8"/>
  <c r="J41" i="8"/>
  <c r="I42" i="8"/>
  <c r="J42" i="8"/>
  <c r="I43" i="8"/>
  <c r="J43" i="8"/>
  <c r="I44" i="8"/>
  <c r="J44" i="8"/>
  <c r="I45" i="8"/>
  <c r="J45" i="8"/>
  <c r="I46" i="8"/>
  <c r="J46" i="8"/>
  <c r="I47" i="8"/>
  <c r="J47" i="8"/>
  <c r="I48" i="8"/>
  <c r="J48" i="8"/>
  <c r="I49" i="8"/>
  <c r="J49" i="8"/>
  <c r="I51" i="8"/>
  <c r="J51" i="8"/>
  <c r="I52" i="8"/>
  <c r="J52" i="8"/>
  <c r="I53" i="8"/>
  <c r="J53" i="8"/>
  <c r="I54" i="8"/>
  <c r="J54" i="8"/>
  <c r="I55" i="8"/>
  <c r="J55" i="8"/>
  <c r="I56" i="8"/>
  <c r="J56" i="8"/>
  <c r="I57" i="8"/>
  <c r="J57" i="8"/>
  <c r="I58" i="8"/>
  <c r="J58" i="8"/>
  <c r="I59" i="8"/>
  <c r="J59" i="8"/>
  <c r="I60" i="8"/>
  <c r="J60" i="8"/>
  <c r="I61" i="8"/>
  <c r="J61" i="8"/>
  <c r="I62" i="8"/>
  <c r="J62" i="8"/>
  <c r="I63" i="8"/>
  <c r="J63" i="8"/>
  <c r="I64" i="8"/>
  <c r="J64" i="8"/>
  <c r="I65" i="8"/>
  <c r="J65" i="8"/>
  <c r="I66" i="8"/>
  <c r="J66" i="8"/>
  <c r="I67" i="8"/>
  <c r="J67" i="8"/>
  <c r="I68" i="8"/>
  <c r="J68" i="8"/>
  <c r="I69" i="8"/>
  <c r="J69" i="8"/>
  <c r="I70" i="8"/>
  <c r="J70" i="8"/>
  <c r="I71" i="8"/>
  <c r="J71" i="8"/>
  <c r="I72" i="8"/>
  <c r="J72" i="8"/>
  <c r="I73" i="8"/>
  <c r="J73" i="8"/>
  <c r="I74" i="8"/>
  <c r="J74" i="8"/>
  <c r="I75" i="8"/>
  <c r="J75" i="8"/>
  <c r="I76" i="8"/>
  <c r="J76" i="8"/>
  <c r="I77" i="8"/>
  <c r="J77" i="8"/>
  <c r="I78" i="8"/>
  <c r="J78" i="8"/>
  <c r="I79" i="8"/>
  <c r="J79" i="8"/>
  <c r="I80" i="8"/>
  <c r="J80" i="8"/>
  <c r="I81" i="8"/>
  <c r="J81" i="8"/>
  <c r="I82" i="8"/>
  <c r="J82" i="8"/>
  <c r="I83" i="8"/>
  <c r="J83" i="8"/>
  <c r="I84" i="8"/>
  <c r="J84" i="8"/>
  <c r="I85" i="8"/>
  <c r="J85" i="8"/>
  <c r="I86" i="8"/>
  <c r="J86" i="8"/>
  <c r="I87" i="8"/>
  <c r="J87" i="8"/>
  <c r="I88" i="8"/>
  <c r="J88" i="8"/>
  <c r="I89" i="8"/>
  <c r="J89" i="8"/>
  <c r="I90" i="8"/>
  <c r="J90" i="8"/>
  <c r="I91" i="8"/>
  <c r="J91" i="8"/>
  <c r="J2" i="8"/>
  <c r="I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130" i="20"/>
  <c r="H134" i="20" s="1"/>
  <c r="N20" i="17"/>
  <c r="N19" i="17"/>
  <c r="N18" i="17"/>
  <c r="N17" i="17"/>
  <c r="N16" i="17"/>
  <c r="N15" i="17"/>
  <c r="N14" i="17"/>
  <c r="N13" i="17"/>
  <c r="N12" i="17"/>
  <c r="N11" i="17"/>
  <c r="N10" i="17"/>
  <c r="N9" i="17"/>
  <c r="N8" i="17"/>
  <c r="N7" i="17"/>
  <c r="N6" i="17"/>
  <c r="N5" i="17"/>
  <c r="N4" i="17"/>
  <c r="N3" i="17"/>
  <c r="K5" i="17"/>
  <c r="K6" i="17" s="1"/>
  <c r="K7" i="17" s="1"/>
  <c r="K8" i="17" s="1"/>
  <c r="K9" i="17" s="1"/>
  <c r="K10" i="17" s="1"/>
  <c r="K11" i="17" s="1"/>
  <c r="K12" i="17" s="1"/>
  <c r="K4" i="17"/>
  <c r="K3" i="17"/>
  <c r="I5" i="17"/>
  <c r="H5" i="17"/>
  <c r="I4" i="17"/>
  <c r="H4" i="17"/>
  <c r="A4" i="17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I3" i="17"/>
  <c r="H3" i="17"/>
  <c r="N2" i="17"/>
  <c r="A3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2" i="17"/>
  <c r="H2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J7" i="16"/>
  <c r="J6" i="16"/>
  <c r="J5" i="16"/>
  <c r="J4" i="16"/>
  <c r="J3" i="16"/>
  <c r="I4" i="16"/>
  <c r="I5" i="16" s="1"/>
  <c r="I6" i="16" s="1"/>
  <c r="I7" i="16" s="1"/>
  <c r="I8" i="16" s="1"/>
  <c r="I9" i="16" s="1"/>
  <c r="I10" i="16" s="1"/>
  <c r="I11" i="16" s="1"/>
  <c r="I12" i="16" s="1"/>
  <c r="I13" i="16" s="1"/>
  <c r="I3" i="16"/>
  <c r="H7" i="16"/>
  <c r="H6" i="16"/>
  <c r="H5" i="16"/>
  <c r="H4" i="16"/>
  <c r="H3" i="16"/>
  <c r="A4" i="16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3" i="16"/>
  <c r="H19" i="20" l="1"/>
  <c r="H20" i="20" s="1"/>
  <c r="H21" i="20" s="1"/>
  <c r="H22" i="20"/>
  <c r="H23" i="20" s="1"/>
  <c r="H24" i="20" s="1"/>
  <c r="H25" i="20" s="1"/>
  <c r="H16" i="20"/>
  <c r="H13" i="20"/>
  <c r="H17" i="20" s="1"/>
  <c r="H138" i="20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2" i="16"/>
  <c r="K4" i="9"/>
  <c r="K3" i="9"/>
  <c r="K2" i="9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  <c r="M2" i="10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" i="10"/>
  <c r="G33" i="10"/>
  <c r="G32" i="10"/>
  <c r="G31" i="10"/>
  <c r="G30" i="10"/>
  <c r="G29" i="10"/>
  <c r="G28" i="10"/>
  <c r="G27" i="10"/>
  <c r="L33" i="10"/>
  <c r="K33" i="10"/>
  <c r="J33" i="10"/>
  <c r="I33" i="10"/>
  <c r="L32" i="10"/>
  <c r="K32" i="10"/>
  <c r="J32" i="10"/>
  <c r="I32" i="10"/>
  <c r="L31" i="10"/>
  <c r="K31" i="10"/>
  <c r="J31" i="10"/>
  <c r="I31" i="10"/>
  <c r="L30" i="10"/>
  <c r="K30" i="10"/>
  <c r="J30" i="10"/>
  <c r="I30" i="10"/>
  <c r="L29" i="10"/>
  <c r="K29" i="10"/>
  <c r="J29" i="10"/>
  <c r="I29" i="10"/>
  <c r="L28" i="10"/>
  <c r="K28" i="10"/>
  <c r="J28" i="10"/>
  <c r="I28" i="10"/>
  <c r="L27" i="10"/>
  <c r="K27" i="10"/>
  <c r="J27" i="10"/>
  <c r="I27" i="10"/>
  <c r="L26" i="10"/>
  <c r="K26" i="10"/>
  <c r="J26" i="10"/>
  <c r="I26" i="10"/>
  <c r="L25" i="10"/>
  <c r="K25" i="10"/>
  <c r="J25" i="10"/>
  <c r="I25" i="10"/>
  <c r="L24" i="10"/>
  <c r="K24" i="10"/>
  <c r="J24" i="10"/>
  <c r="I24" i="10"/>
  <c r="L23" i="10"/>
  <c r="K23" i="10"/>
  <c r="J23" i="10"/>
  <c r="I23" i="10"/>
  <c r="L22" i="10"/>
  <c r="K22" i="10"/>
  <c r="J22" i="10"/>
  <c r="I22" i="10"/>
  <c r="L21" i="10"/>
  <c r="K21" i="10"/>
  <c r="J21" i="10"/>
  <c r="I21" i="10"/>
  <c r="L20" i="10"/>
  <c r="K20" i="10"/>
  <c r="J20" i="10"/>
  <c r="I20" i="10"/>
  <c r="L19" i="10"/>
  <c r="K19" i="10"/>
  <c r="J19" i="10"/>
  <c r="I19" i="10"/>
  <c r="L18" i="10"/>
  <c r="K18" i="10"/>
  <c r="J18" i="10"/>
  <c r="I18" i="10"/>
  <c r="L17" i="10"/>
  <c r="K17" i="10"/>
  <c r="J17" i="10"/>
  <c r="I17" i="10"/>
  <c r="L16" i="10"/>
  <c r="K16" i="10"/>
  <c r="J16" i="10"/>
  <c r="I16" i="10"/>
  <c r="L15" i="10"/>
  <c r="K15" i="10"/>
  <c r="J15" i="10"/>
  <c r="I15" i="10"/>
  <c r="L14" i="10"/>
  <c r="K14" i="10"/>
  <c r="J14" i="10"/>
  <c r="I14" i="10"/>
  <c r="L13" i="10"/>
  <c r="K13" i="10"/>
  <c r="J13" i="10"/>
  <c r="I13" i="10"/>
  <c r="L12" i="10"/>
  <c r="K12" i="10"/>
  <c r="J12" i="10"/>
  <c r="I12" i="10"/>
  <c r="L11" i="10"/>
  <c r="K11" i="10"/>
  <c r="J11" i="10"/>
  <c r="I11" i="10"/>
  <c r="L10" i="10"/>
  <c r="K10" i="10"/>
  <c r="J10" i="10"/>
  <c r="I10" i="10"/>
  <c r="L9" i="10"/>
  <c r="K9" i="10"/>
  <c r="J9" i="10"/>
  <c r="I9" i="10"/>
  <c r="L8" i="10"/>
  <c r="K8" i="10"/>
  <c r="J8" i="10"/>
  <c r="I8" i="10"/>
  <c r="L7" i="10"/>
  <c r="K7" i="10"/>
  <c r="J7" i="10"/>
  <c r="I7" i="10"/>
  <c r="L6" i="10"/>
  <c r="K6" i="10"/>
  <c r="J6" i="10"/>
  <c r="I6" i="10"/>
  <c r="L5" i="10"/>
  <c r="K5" i="10"/>
  <c r="J5" i="10"/>
  <c r="I5" i="10"/>
  <c r="H33" i="10"/>
  <c r="H5" i="10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4" i="10"/>
  <c r="K4" i="10" s="1"/>
  <c r="H3" i="10"/>
  <c r="J3" i="10" s="1"/>
  <c r="G26" i="10"/>
  <c r="F20" i="10"/>
  <c r="G25" i="10" s="1"/>
  <c r="L4" i="10"/>
  <c r="L3" i="10"/>
  <c r="L2" i="10"/>
  <c r="K2" i="10"/>
  <c r="J4" i="10"/>
  <c r="J2" i="10"/>
  <c r="I3" i="10"/>
  <c r="I2" i="10"/>
  <c r="G3" i="10"/>
  <c r="G2" i="10"/>
  <c r="H3" i="12"/>
  <c r="H2" i="12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2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J2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G8" i="14"/>
  <c r="G7" i="14"/>
  <c r="G6" i="14"/>
  <c r="G5" i="14"/>
  <c r="G4" i="14"/>
  <c r="G3" i="14"/>
  <c r="G2" i="14"/>
  <c r="J7" i="13"/>
  <c r="J6" i="13"/>
  <c r="J5" i="13"/>
  <c r="J4" i="13"/>
  <c r="J3" i="13"/>
  <c r="J2" i="13"/>
  <c r="I4" i="15"/>
  <c r="I3" i="15"/>
  <c r="I2" i="15"/>
  <c r="G2" i="18"/>
  <c r="K3" i="8"/>
  <c r="K4" i="8" s="1"/>
  <c r="K5" i="8" s="1"/>
  <c r="K6" i="8" s="1"/>
  <c r="K7" i="8" s="1"/>
  <c r="K8" i="8" s="1"/>
  <c r="K9" i="8" s="1"/>
  <c r="K10" i="8" s="1"/>
  <c r="K11" i="8" s="1"/>
  <c r="A3" i="8"/>
  <c r="H26" i="20" l="1"/>
  <c r="H27" i="20" s="1"/>
  <c r="H28" i="20" s="1"/>
  <c r="H29" i="20" s="1"/>
  <c r="H142" i="20"/>
  <c r="A4" i="8"/>
  <c r="G7" i="10"/>
  <c r="G19" i="10"/>
  <c r="G4" i="10"/>
  <c r="G8" i="10"/>
  <c r="G12" i="10"/>
  <c r="G16" i="10"/>
  <c r="G20" i="10"/>
  <c r="G24" i="10"/>
  <c r="G11" i="10"/>
  <c r="G23" i="10"/>
  <c r="G5" i="10"/>
  <c r="G9" i="10"/>
  <c r="G13" i="10"/>
  <c r="G17" i="10"/>
  <c r="G21" i="10"/>
  <c r="G15" i="10"/>
  <c r="G6" i="10"/>
  <c r="G10" i="10"/>
  <c r="G14" i="10"/>
  <c r="G18" i="10"/>
  <c r="G22" i="10"/>
  <c r="I4" i="10"/>
  <c r="K3" i="10"/>
  <c r="K33" i="8"/>
  <c r="K34" i="8" s="1"/>
  <c r="K13" i="8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J2" i="16"/>
  <c r="H30" i="20" l="1"/>
  <c r="H31" i="20" s="1"/>
  <c r="H32" i="20" s="1"/>
  <c r="H33" i="20" s="1"/>
  <c r="H146" i="20"/>
  <c r="A5" i="8"/>
  <c r="K35" i="8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J8" i="16"/>
  <c r="J20" i="16"/>
  <c r="J19" i="16"/>
  <c r="J18" i="16"/>
  <c r="J17" i="16"/>
  <c r="J16" i="16"/>
  <c r="J15" i="16"/>
  <c r="J14" i="16"/>
  <c r="I4" i="9"/>
  <c r="I2" i="9"/>
  <c r="I3" i="9"/>
  <c r="I7" i="13"/>
  <c r="I6" i="13"/>
  <c r="I5" i="13"/>
  <c r="I4" i="13"/>
  <c r="I3" i="13"/>
  <c r="I2" i="13"/>
  <c r="A35" i="8"/>
  <c r="G32" i="8"/>
  <c r="H34" i="20" l="1"/>
  <c r="H35" i="20" s="1"/>
  <c r="H36" i="20" s="1"/>
  <c r="H37" i="20" s="1"/>
  <c r="H38" i="20"/>
  <c r="J32" i="8"/>
  <c r="H32" i="8"/>
  <c r="I32" i="8"/>
  <c r="H150" i="20"/>
  <c r="A36" i="8"/>
  <c r="A6" i="8"/>
  <c r="G50" i="8"/>
  <c r="H2" i="9"/>
  <c r="H4" i="9"/>
  <c r="H3" i="9"/>
  <c r="J9" i="16"/>
  <c r="H39" i="20" l="1"/>
  <c r="H40" i="20"/>
  <c r="J50" i="8"/>
  <c r="I50" i="8"/>
  <c r="H50" i="8"/>
  <c r="A37" i="8"/>
  <c r="A38" i="8" s="1"/>
  <c r="H154" i="20"/>
  <c r="A7" i="8"/>
  <c r="J10" i="16"/>
  <c r="J2" i="4"/>
  <c r="E8" i="4" s="1"/>
  <c r="I2" i="4"/>
  <c r="F2" i="3"/>
  <c r="F3" i="3" s="1"/>
  <c r="F4" i="3" s="1"/>
  <c r="F5" i="3" s="1"/>
  <c r="F6" i="3" s="1"/>
  <c r="F7" i="3" s="1"/>
  <c r="F8" i="3" s="1"/>
  <c r="F9" i="3" s="1"/>
  <c r="B2" i="3"/>
  <c r="B3" i="3" s="1"/>
  <c r="B4" i="3" s="1"/>
  <c r="B5" i="3" s="1"/>
  <c r="I37" i="1"/>
  <c r="I36" i="1"/>
  <c r="I35" i="1"/>
  <c r="I34" i="1"/>
  <c r="I33" i="1"/>
  <c r="I32" i="1"/>
  <c r="I31" i="1"/>
  <c r="I30" i="1"/>
  <c r="I29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28" i="1"/>
  <c r="I27" i="1"/>
  <c r="I26" i="1"/>
  <c r="I25" i="1"/>
  <c r="I24" i="1"/>
  <c r="I23" i="1"/>
  <c r="I22" i="1"/>
  <c r="I21" i="1"/>
  <c r="I20" i="1"/>
  <c r="I19" i="1"/>
  <c r="E2" i="3" s="1"/>
  <c r="E3" i="3" s="1"/>
  <c r="E4" i="3" s="1"/>
  <c r="E5" i="3" s="1"/>
  <c r="E6" i="3" s="1"/>
  <c r="E7" i="3" s="1"/>
  <c r="E8" i="3" s="1"/>
  <c r="E9" i="3" s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52" i="1"/>
  <c r="I53" i="1"/>
  <c r="I54" i="1"/>
  <c r="I55" i="1"/>
  <c r="I56" i="1"/>
  <c r="I57" i="1"/>
  <c r="I58" i="1"/>
  <c r="I59" i="1"/>
  <c r="I60" i="1"/>
  <c r="I51" i="1"/>
  <c r="A39" i="8" l="1"/>
  <c r="H158" i="20"/>
  <c r="A8" i="8"/>
  <c r="J11" i="16"/>
  <c r="A2" i="3"/>
  <c r="A3" i="3" s="1"/>
  <c r="A4" i="3" s="1"/>
  <c r="A5" i="3" s="1"/>
  <c r="H2" i="4"/>
  <c r="E7" i="4"/>
  <c r="A40" i="8" l="1"/>
  <c r="H162" i="20"/>
  <c r="A9" i="8"/>
  <c r="A41" i="8"/>
  <c r="J13" i="16"/>
  <c r="J12" i="16"/>
  <c r="H166" i="20" l="1"/>
  <c r="A10" i="8"/>
  <c r="A42" i="8"/>
  <c r="H170" i="20" l="1"/>
  <c r="A11" i="8"/>
  <c r="A43" i="8"/>
  <c r="H174" i="20" l="1"/>
  <c r="A12" i="8"/>
  <c r="A44" i="8"/>
  <c r="H178" i="20" l="1"/>
  <c r="A13" i="8"/>
  <c r="A45" i="8"/>
  <c r="H182" i="20" l="1"/>
  <c r="A14" i="8"/>
  <c r="A46" i="8"/>
  <c r="H186" i="20" l="1"/>
  <c r="A15" i="8"/>
  <c r="A47" i="8"/>
  <c r="H190" i="20" l="1"/>
  <c r="A16" i="8"/>
  <c r="A48" i="8"/>
  <c r="H194" i="20" l="1"/>
  <c r="A17" i="8"/>
  <c r="A49" i="8"/>
  <c r="H198" i="20" l="1"/>
  <c r="A18" i="8"/>
  <c r="A50" i="8"/>
  <c r="H202" i="20" l="1"/>
  <c r="A19" i="8"/>
  <c r="A51" i="8"/>
  <c r="H206" i="20" l="1"/>
  <c r="A20" i="8"/>
  <c r="A52" i="8"/>
  <c r="H210" i="20" l="1"/>
  <c r="A21" i="8"/>
  <c r="A53" i="8"/>
  <c r="H214" i="20" l="1"/>
  <c r="A22" i="8"/>
  <c r="A54" i="8"/>
  <c r="H218" i="20" l="1"/>
  <c r="A23" i="8"/>
  <c r="A55" i="8"/>
  <c r="H222" i="20" l="1"/>
  <c r="A24" i="8"/>
  <c r="A56" i="8"/>
  <c r="H226" i="20" l="1"/>
  <c r="A25" i="8"/>
  <c r="A57" i="8"/>
  <c r="H230" i="20" l="1"/>
  <c r="A26" i="8"/>
  <c r="A58" i="8"/>
  <c r="A27" i="8" l="1"/>
  <c r="A59" i="8"/>
  <c r="A28" i="8" l="1"/>
  <c r="A60" i="8"/>
  <c r="A29" i="8" l="1"/>
  <c r="A30" i="8" l="1"/>
  <c r="A31" i="8" l="1"/>
  <c r="A32" i="8" l="1"/>
  <c r="A33" i="8" l="1"/>
  <c r="H44" i="20" l="1"/>
  <c r="H48" i="20" s="1"/>
  <c r="H50" i="20" s="1"/>
  <c r="H54" i="20" s="1"/>
  <c r="H58" i="20" s="1"/>
  <c r="H62" i="20" s="1"/>
  <c r="H66" i="20" s="1"/>
  <c r="H70" i="20" s="1"/>
  <c r="H74" i="20" s="1"/>
  <c r="H78" i="20" s="1"/>
  <c r="H82" i="20" s="1"/>
  <c r="H86" i="20" s="1"/>
  <c r="H90" i="20" s="1"/>
  <c r="H94" i="20" s="1"/>
  <c r="H98" i="20" s="1"/>
  <c r="H102" i="20" s="1"/>
  <c r="H106" i="20" s="1"/>
  <c r="H110" i="20" s="1"/>
  <c r="H114" i="20" s="1"/>
  <c r="H118" i="20" s="1"/>
  <c r="H122" i="20" s="1"/>
</calcChain>
</file>

<file path=xl/sharedStrings.xml><?xml version="1.0" encoding="utf-8"?>
<sst xmlns="http://schemas.openxmlformats.org/spreadsheetml/2006/main" count="1675" uniqueCount="539">
  <si>
    <t>Educación escolar</t>
  </si>
  <si>
    <t>Educación Extra-escolar o paralela</t>
  </si>
  <si>
    <t>Level</t>
  </si>
  <si>
    <t>Primero</t>
  </si>
  <si>
    <t>Segundo</t>
  </si>
  <si>
    <t>Tercero</t>
  </si>
  <si>
    <t>Inicial</t>
  </si>
  <si>
    <t>Pre-primaria</t>
  </si>
  <si>
    <t>Primaria</t>
  </si>
  <si>
    <t>Media</t>
  </si>
  <si>
    <t>Cuarto</t>
  </si>
  <si>
    <t>Grade</t>
  </si>
  <si>
    <t>Quinto</t>
  </si>
  <si>
    <t>4°. Diversificado.</t>
  </si>
  <si>
    <t>5°. Diversificado.</t>
  </si>
  <si>
    <t>6°. Diversificado.</t>
  </si>
  <si>
    <t>7°. Diversificado.</t>
  </si>
  <si>
    <t>1°. Básico.</t>
  </si>
  <si>
    <t>3°. Básico.</t>
  </si>
  <si>
    <t>2°. Básico.</t>
  </si>
  <si>
    <t>1°. Primaria</t>
  </si>
  <si>
    <t>2°. Primaria</t>
  </si>
  <si>
    <t>3°. Primaria</t>
  </si>
  <si>
    <t>4°. Primaria</t>
  </si>
  <si>
    <t>5°. Primaria</t>
  </si>
  <si>
    <t>6°. Primaria</t>
  </si>
  <si>
    <t>1°. Parvulos</t>
  </si>
  <si>
    <t>2°. Parvulos</t>
  </si>
  <si>
    <t>3°. Parvulos</t>
  </si>
  <si>
    <t>1°. Kinder</t>
  </si>
  <si>
    <t>2°. Kinder</t>
  </si>
  <si>
    <t>Formación</t>
  </si>
  <si>
    <t>Perito contador</t>
  </si>
  <si>
    <t>Bachillerato en ciencias y letras</t>
  </si>
  <si>
    <t>Magisterio para párvulos.</t>
  </si>
  <si>
    <t>Universitario</t>
  </si>
  <si>
    <t>Ingenieria en sistemas</t>
  </si>
  <si>
    <t>1°. Semestre</t>
  </si>
  <si>
    <t>Superior</t>
  </si>
  <si>
    <t>Level name</t>
  </si>
  <si>
    <t>Otros estudios</t>
  </si>
  <si>
    <t>Electricidad</t>
  </si>
  <si>
    <t>Otros</t>
  </si>
  <si>
    <t>1°. Nivel</t>
  </si>
  <si>
    <t>2°. Nivel</t>
  </si>
  <si>
    <t>Subsystem</t>
  </si>
  <si>
    <t>Course</t>
  </si>
  <si>
    <t>Sin definir</t>
  </si>
  <si>
    <t>http://umgcontenidos.50webs.com/</t>
  </si>
  <si>
    <t>http://www.mineduc.gob.gt/DIGECUR/documents/CNB/CNB_TODOS_LOS_NIVELES/3._PDF_CNB_CICLO_B%C3%81SICO/CNB_Ciencias_Naturales_Ciclo_B%C3%A1sico.pdf</t>
  </si>
  <si>
    <t>https://www.mineduc.gob.gt/DIGECUR/fileExplorer/fileExplorer.asp?r=/CNB_TODOS_LOS_NIVELES/3._PDF_CNB_CICLO_B%C3%81SICO</t>
  </si>
  <si>
    <t>https://www.mineduc.gob.gt/DIGECUR/fileExplorer/fileExplorer.asp?r=/CNB_TODOS_LOS_NIVELES</t>
  </si>
  <si>
    <t>https://www.mineduc.gob.gt/DIGECUR/?p=CNB.asp</t>
  </si>
  <si>
    <t>https://es.wikipedia.org/wiki/Sistema_educativo_de_Guatemala#Estructura_e_integraci%C3%B3n</t>
  </si>
  <si>
    <t>https://cloudblogs.microsoft.com/sqlserver/2019/06/11/sql-server-management-studio-ssms-18-1-is-now-generally-available/</t>
  </si>
  <si>
    <t>Degree</t>
  </si>
  <si>
    <t>Habilidades</t>
  </si>
  <si>
    <t>Tecnologia</t>
  </si>
  <si>
    <t>Ingles</t>
  </si>
  <si>
    <t>Valores</t>
  </si>
  <si>
    <t>Deportes</t>
  </si>
  <si>
    <t>Course code</t>
  </si>
  <si>
    <t>Degree code</t>
  </si>
  <si>
    <t>CompetencyOfGrade</t>
  </si>
  <si>
    <t>CompetencyOfCourse</t>
  </si>
  <si>
    <t>Indicator</t>
  </si>
  <si>
    <t>Content</t>
  </si>
  <si>
    <t>Pensum</t>
  </si>
  <si>
    <t>Plan</t>
  </si>
  <si>
    <t>Diario</t>
  </si>
  <si>
    <t>Matutina</t>
  </si>
  <si>
    <t>Desarrollo Humano y Profesional</t>
  </si>
  <si>
    <t>Lógica de Sistema</t>
  </si>
  <si>
    <t>Metodología de la Investigación</t>
  </si>
  <si>
    <t>Contabilidad I</t>
  </si>
  <si>
    <t>Introducción a los sistema de Computo</t>
  </si>
  <si>
    <t>005</t>
  </si>
  <si>
    <t>002</t>
  </si>
  <si>
    <t>090004</t>
  </si>
  <si>
    <t>001</t>
  </si>
  <si>
    <t>003</t>
  </si>
  <si>
    <t>Semestre</t>
  </si>
  <si>
    <t>Enrollment</t>
  </si>
  <si>
    <t>EducationalCenter</t>
  </si>
  <si>
    <t>EducationalBranch</t>
  </si>
  <si>
    <t>UMG</t>
  </si>
  <si>
    <t>Reu</t>
  </si>
  <si>
    <t>Teacher</t>
  </si>
  <si>
    <t>Jouney</t>
  </si>
  <si>
    <t>Jorge</t>
  </si>
  <si>
    <t>Matemáticas</t>
  </si>
  <si>
    <t>Ciencias Naturales</t>
  </si>
  <si>
    <t>Ciencias Sociales</t>
  </si>
  <si>
    <t>Idioma Español</t>
  </si>
  <si>
    <t>Idioma Inglés</t>
  </si>
  <si>
    <t>Cultura</t>
  </si>
  <si>
    <t>Educación Física</t>
  </si>
  <si>
    <t>Educación Artística</t>
  </si>
  <si>
    <t>Emprendimiento para la productividad</t>
  </si>
  <si>
    <t>Técnologias del aprendizaje</t>
  </si>
  <si>
    <t>004</t>
  </si>
  <si>
    <t>006</t>
  </si>
  <si>
    <t>007</t>
  </si>
  <si>
    <t>008</t>
  </si>
  <si>
    <t>009</t>
  </si>
  <si>
    <t>010</t>
  </si>
  <si>
    <t>Algebra Lineal</t>
  </si>
  <si>
    <t>Algoritmos</t>
  </si>
  <si>
    <t>Pre Cálculo</t>
  </si>
  <si>
    <t>Matemática Discreta</t>
  </si>
  <si>
    <t>Contabilidad II</t>
  </si>
  <si>
    <t>Unique Code</t>
  </si>
  <si>
    <t>0010</t>
  </si>
  <si>
    <t>0020</t>
  </si>
  <si>
    <t>0011</t>
  </si>
  <si>
    <t>0021</t>
  </si>
  <si>
    <t>0022</t>
  </si>
  <si>
    <t>0030</t>
  </si>
  <si>
    <t>0031</t>
  </si>
  <si>
    <t>0032</t>
  </si>
  <si>
    <t>0033</t>
  </si>
  <si>
    <t>0034</t>
  </si>
  <si>
    <t>0035</t>
  </si>
  <si>
    <t>0040</t>
  </si>
  <si>
    <t>0041</t>
  </si>
  <si>
    <t>0042</t>
  </si>
  <si>
    <t>0043</t>
  </si>
  <si>
    <t>0044</t>
  </si>
  <si>
    <t>0045</t>
  </si>
  <si>
    <t>0046</t>
  </si>
  <si>
    <t>0050</t>
  </si>
  <si>
    <t>0051</t>
  </si>
  <si>
    <t>0060</t>
  </si>
  <si>
    <t>Describe fenómenos naturales de su entorno y plantea conjeturas sobre posibles
soluciones de problemas cotidianos, utilizando diferentes recursos tecnológicos</t>
  </si>
  <si>
    <t>Describe el cuerpo humano y otros seres vivos, su organización, estructura y procesos básicos, que le permitan valorar su complejidad y procurar su mantenimiento.</t>
  </si>
  <si>
    <t>Describe la Tierra, la organización de la naturaleza y el uso racional de los recursos naturales para el mantenimiento del equilibrio en los ecosistemas.</t>
  </si>
  <si>
    <t xml:space="preserve">Describe los procesos físicos, químicos y biológicos de la materia y la energía, para
explicar los fenómenos que ocurren en su entorno. </t>
  </si>
  <si>
    <t>1. Describe fenómenos naturales de su entorno y plantea conjeturas sobre posibles soluciones a problemas cotidianos, utilizando diferentes recursos tecnológicos</t>
  </si>
  <si>
    <t>1.1. Relaciona el conocimiento científico con los avances tecnológicos de las sociedades y las culturas.</t>
  </si>
  <si>
    <t>1.1.1. Ciencia.</t>
  </si>
  <si>
    <t>1.1.2. Organización de las ciencias naturales con base en su objeto de estudio</t>
  </si>
  <si>
    <t>1.1.3. Naturaleza del conocimiento científico: objetividad, consistencia lógica, validez de acuerdo con la evidencia, repetitividad y flexibilidad ante nuevas evidencias</t>
  </si>
  <si>
    <t>1.1.4. La ciencia en la cosmovisión de los pueblos en Guatemala y otras civilizaciones en la historia del mundo</t>
  </si>
  <si>
    <t>1.2. Comprueba hipótesis mediante la realización de experimentos guiados y presenta los resultados obtenidos.</t>
  </si>
  <si>
    <t>1.2.1. Pasos del método científico.</t>
  </si>
  <si>
    <t>1.2.2. Instrumentos y equipo básico de laboratorio.</t>
  </si>
  <si>
    <t>1.2.3. Proyectos guiados de aplicación del método científico. Registro, manejo y presentación de datos.</t>
  </si>
  <si>
    <t>1.2.4. Reportes científicos como medio para comunicar resultados.</t>
  </si>
  <si>
    <t>City</t>
  </si>
  <si>
    <t>State</t>
  </si>
  <si>
    <t>Country</t>
  </si>
  <si>
    <t>Retalhuleu</t>
  </si>
  <si>
    <t>Guatemala</t>
  </si>
  <si>
    <t>Unique code</t>
  </si>
  <si>
    <t>Inicio</t>
  </si>
  <si>
    <t>Fin</t>
  </si>
  <si>
    <t>Section</t>
  </si>
  <si>
    <t>A</t>
  </si>
  <si>
    <t>Student</t>
  </si>
  <si>
    <t>Current Year</t>
  </si>
  <si>
    <t>Jorge Santos</t>
  </si>
  <si>
    <t>Code</t>
  </si>
  <si>
    <t>Student code</t>
  </si>
  <si>
    <t>EnrollmentDetail code</t>
  </si>
  <si>
    <t>Jose Gomez</t>
  </si>
  <si>
    <t>ActivityType</t>
  </si>
  <si>
    <t>Name</t>
  </si>
  <si>
    <t>Activities</t>
  </si>
  <si>
    <t>Exam 1</t>
  </si>
  <si>
    <t>Exam 2</t>
  </si>
  <si>
    <t>Final Exam</t>
  </si>
  <si>
    <t>EnrollmentActivity</t>
  </si>
  <si>
    <t xml:space="preserve">Enrollment </t>
  </si>
  <si>
    <t>TotalPoints</t>
  </si>
  <si>
    <t>EnrollmentDetail</t>
  </si>
  <si>
    <t>EnrrolmentDetailSummary</t>
  </si>
  <si>
    <t>EnrollmentActivityDetail</t>
  </si>
  <si>
    <t>Points</t>
  </si>
  <si>
    <t>Start Date</t>
  </si>
  <si>
    <t>End Date</t>
  </si>
  <si>
    <t>MICROSERVICES</t>
  </si>
  <si>
    <t>BACKEND</t>
  </si>
  <si>
    <t>FRONTEND</t>
  </si>
  <si>
    <t>BD AUTENTICACIÓN</t>
  </si>
  <si>
    <t>SERVIDOR AUTENTICACIÓN</t>
  </si>
  <si>
    <t>BD DATA</t>
  </si>
  <si>
    <t>usuario y clave validos, retorna un token</t>
  </si>
  <si>
    <t>guarda el token en una variable</t>
  </si>
  <si>
    <t>consulta en endpoint al backend se envia el token</t>
  </si>
  <si>
    <t>se recibe el token y se envia al servidor de autenticación</t>
  </si>
  <si>
    <t>verifica que el token sea valido y autoriza el token</t>
  </si>
  <si>
    <t>recibe la autorización, consulta datos y los envia al front end</t>
  </si>
  <si>
    <t>Recibe los datos</t>
  </si>
  <si>
    <t>envia usuario y clave</t>
  </si>
  <si>
    <t>Párvulos</t>
  </si>
  <si>
    <t>Básico</t>
  </si>
  <si>
    <t>Diversificado</t>
  </si>
  <si>
    <t>Facultad</t>
  </si>
  <si>
    <t>General</t>
  </si>
  <si>
    <t>Kinder</t>
  </si>
  <si>
    <t>Grade group</t>
  </si>
  <si>
    <t xml:space="preserve">id </t>
  </si>
  <si>
    <t>id</t>
  </si>
  <si>
    <t>WebGL</t>
  </si>
  <si>
    <t>Three js</t>
  </si>
  <si>
    <t>Spark Ar</t>
  </si>
  <si>
    <t>AR</t>
  </si>
  <si>
    <t>Reference</t>
  </si>
  <si>
    <t>https://es.wikipedia.org/wiki/WebGL</t>
  </si>
  <si>
    <t>¿Es una especificación estándar que define una API implementada en JavaScript para la renderización de gráficos en 3D dentro de cualquier navegador web?</t>
  </si>
  <si>
    <t>¿En qué dimension renderiza graficos  WebGL?</t>
  </si>
  <si>
    <t>2D</t>
  </si>
  <si>
    <t>1D</t>
  </si>
  <si>
    <t>3D</t>
  </si>
  <si>
    <t>4D</t>
  </si>
  <si>
    <t>¿Para usar WebGL se necesita el uso de plug-ins?</t>
  </si>
  <si>
    <t>SI</t>
  </si>
  <si>
    <t>NO</t>
  </si>
  <si>
    <t>¿Web no precisa el uso de plug-ins en plataformas que soporten?</t>
  </si>
  <si>
    <t>HTML</t>
  </si>
  <si>
    <t>CSS</t>
  </si>
  <si>
    <t>OpenGL ES 2.0</t>
  </si>
  <si>
    <t>OpenGL 2.0</t>
  </si>
  <si>
    <t>Procesamiento de imágenes</t>
  </si>
  <si>
    <t>Efectos como parte del lienzo (canvas)</t>
  </si>
  <si>
    <t>Procesar operaciones</t>
  </si>
  <si>
    <t>Procesar datos</t>
  </si>
  <si>
    <t>¿Con que  elementos se puede combinar WebGL?</t>
  </si>
  <si>
    <t>Sitios web</t>
  </si>
  <si>
    <t>APIs</t>
  </si>
  <si>
    <t>Base de datos</t>
  </si>
  <si>
    <t>¿Es un consorcio de tecnología sin ánimo de lucro que da soporte a WebGL?</t>
  </si>
  <si>
    <t>Khronos Group</t>
  </si>
  <si>
    <t>Facebook</t>
  </si>
  <si>
    <t>React Js</t>
  </si>
  <si>
    <t>Ubuntu</t>
  </si>
  <si>
    <t>Vladimir Vukićević en Mozilla (2006)</t>
  </si>
  <si>
    <t>Elon Musk (2000)</t>
  </si>
  <si>
    <t>¿Quién inicio los experimentos de WebGL mostrando un prototipo de canvas 3D?</t>
  </si>
  <si>
    <t>Jeff Bezos (Amazon)</t>
  </si>
  <si>
    <t>Larry Page (Google)</t>
  </si>
  <si>
    <t>¿Qué elemento html utiliza WebGL para renderizar elementos en 3D?</t>
  </si>
  <si>
    <t>Video</t>
  </si>
  <si>
    <t>Imagen</t>
  </si>
  <si>
    <t>Source</t>
  </si>
  <si>
    <t>Canvas</t>
  </si>
  <si>
    <t>¿Cómo se accede al elemento canvas?</t>
  </si>
  <si>
    <t>Document Object Model (DOM)</t>
  </si>
  <si>
    <t>Referencias</t>
  </si>
  <si>
    <t>Componente</t>
  </si>
  <si>
    <t>JavaScript</t>
  </si>
  <si>
    <t>Versión 9 (feb 2011)</t>
  </si>
  <si>
    <t>Versión 2</t>
  </si>
  <si>
    <t>Versión 8 ( feb 2010)</t>
  </si>
  <si>
    <t>Versión 2 (ene 2001)</t>
  </si>
  <si>
    <t>Versión 7 (ene 2006)</t>
  </si>
  <si>
    <t>Versión 4</t>
  </si>
  <si>
    <t>Versión 1</t>
  </si>
  <si>
    <t>Versión 1 (2000)</t>
  </si>
  <si>
    <t>Versión 2 (2010)</t>
  </si>
  <si>
    <t>Versión 3 (2010)</t>
  </si>
  <si>
    <t>Versión 4 (2011)</t>
  </si>
  <si>
    <t>Opera</t>
  </si>
  <si>
    <t>Internet Explorer</t>
  </si>
  <si>
    <t>Microsoft Edge</t>
  </si>
  <si>
    <t>Safari</t>
  </si>
  <si>
    <t>¿En qué navegador web esta parcialmente soportado WebGL?</t>
  </si>
  <si>
    <t>Versión 20</t>
  </si>
  <si>
    <t>Versión 25</t>
  </si>
  <si>
    <t>¿Desde que versión de Google Chrome móvil esta disponible WebGL?</t>
  </si>
  <si>
    <t>¿Desde qué versión de Mozilla Firefox móvil esta disponible WebGL?</t>
  </si>
  <si>
    <t>¿Desde qué versión de Mozilla Firefox web esta disponible WebGL?</t>
  </si>
  <si>
    <t>¿Desde qué versión de Google Chrome web esta disponible WebGL?</t>
  </si>
  <si>
    <t>Versión  27</t>
  </si>
  <si>
    <t>Versión 30</t>
  </si>
  <si>
    <t>Versión 5</t>
  </si>
  <si>
    <t>¿WebGL trabaja directamente con la GPU, qué bibliotecas javascript podemos utilizar ?</t>
  </si>
  <si>
    <t>Bootstrap.js</t>
  </si>
  <si>
    <t>Three.js</t>
  </si>
  <si>
    <t>Face-api.js</t>
  </si>
  <si>
    <t>jquery.js</t>
  </si>
  <si>
    <t>¿Es un software de escritorio para crear objectos en 3D y ejectuados en WebGL?</t>
  </si>
  <si>
    <t>Autodesk Maya</t>
  </si>
  <si>
    <t>Blender</t>
  </si>
  <si>
    <t>Android Studio</t>
  </si>
  <si>
    <t>Visual Studio</t>
  </si>
  <si>
    <t>¿Es un software que permite crear una escena de WebGL y exportarla a un navegador con un solo clic ?</t>
  </si>
  <si>
    <t>SimLab Composer</t>
  </si>
  <si>
    <t>Blend4Web</t>
  </si>
  <si>
    <t>Es una biblioteca de javascript para cargar escenas y crear objectos 3D desarrollada por trabajadores de Microsoft ?</t>
  </si>
  <si>
    <t>BabilonJS</t>
  </si>
  <si>
    <t>CuvicVR</t>
  </si>
  <si>
    <t>JS3D</t>
  </si>
  <si>
    <t>Además de la aceleración de hardware (fisica) de la GPU, ¿Qué nos permite hacer WebGL?</t>
  </si>
  <si>
    <t>GPU</t>
  </si>
  <si>
    <t xml:space="preserve">Memoria </t>
  </si>
  <si>
    <t>Tarjeta de Video</t>
  </si>
  <si>
    <t>Bibliotecas</t>
  </si>
  <si>
    <t>¿Con quien trabaja directamente WebGL ?</t>
  </si>
  <si>
    <t>¿Es una biblioteca liviana escrita en JavaScript para crear y mostrar gráficos animados por ordenador en 3D en un navegador Web?</t>
  </si>
  <si>
    <t>¿Three js es utilizada en conjunto con el elemento ?</t>
  </si>
  <si>
    <t>Canvas html</t>
  </si>
  <si>
    <t>SVG</t>
  </si>
  <si>
    <t>¿Quién es el creador de la biblioteca Three.js?</t>
  </si>
  <si>
    <t>Ricardo Cabello 2010</t>
  </si>
  <si>
    <t>Juan Jaramillo 1990</t>
  </si>
  <si>
    <t>Luis Fonsi 2015</t>
  </si>
  <si>
    <t>Mark Zuckenberg 2010</t>
  </si>
  <si>
    <t>¿En que etapa se encuentra Three js y WebGL ?</t>
  </si>
  <si>
    <t>Etapa de madurez</t>
  </si>
  <si>
    <t>Etapa de adolecencia</t>
  </si>
  <si>
    <t>Etapa de nacimiento</t>
  </si>
  <si>
    <t>Etapa de envejecimiento</t>
  </si>
  <si>
    <t>Efectos</t>
  </si>
  <si>
    <t>Renderizadores</t>
  </si>
  <si>
    <t>Animación</t>
  </si>
  <si>
    <t>Materiales</t>
  </si>
  <si>
    <t>¿ Qué acciones se puede realizar a los objetos de una escena en ejecución?</t>
  </si>
  <si>
    <t>Modificar y eliminar</t>
  </si>
  <si>
    <t>Añadir y eliminar</t>
  </si>
  <si>
    <t>Añadir y modificar</t>
  </si>
  <si>
    <t>Añadir y pausar</t>
  </si>
  <si>
    <t>¿ A que grupo de caracteristicas pertenecen las caracteristicas: erspectiva y ortográfica; controladores: trackball, FPS, trayectoria?</t>
  </si>
  <si>
    <t>¿ A que grupo de caracteristicas pertenecen las caracteristicas: Anaglifo, bizco y la barrera de paralaje ?</t>
  </si>
  <si>
    <t>¿ A que grupo de caracteristicas pertenecen las caracteristicas: Canvas, SVG y WebGL ?</t>
  </si>
  <si>
    <t>Cargadores</t>
  </si>
  <si>
    <t>¿ A que grupo de caracteristicas pertenecen las caracteristicas: armaduras, cinemática directa, cinemática inversa, morphing y fotogramas clave</t>
  </si>
  <si>
    <t>Cámaras</t>
  </si>
  <si>
    <t>Luces</t>
  </si>
  <si>
    <t>¿ A que grupo de caracteristicas pertenecen las caracteristicas: ambiente, dirección, luz de puntos y espacios, sombras?</t>
  </si>
  <si>
    <t>¿ A que grupo de caracteristicas pertenecen las caracteristicas: Lambert, Phong, sombreado suave, texturas y otras?</t>
  </si>
  <si>
    <t>Shaders</t>
  </si>
  <si>
    <t>Objetos</t>
  </si>
  <si>
    <t>¿ A que grupo de caracteristicas pertenecen las caracteristicas: el acceso a las capacidades del OpenGL Shading Language (GLSL)?</t>
  </si>
  <si>
    <t>¿ A que grupo de caracteristicas pertenecen las caracteristicas: mallas, partículas, sprites, líneas, cintas, huesos y otros?</t>
  </si>
  <si>
    <t>Geometría</t>
  </si>
  <si>
    <t>Utilidades</t>
  </si>
  <si>
    <t>Cargadores de datos</t>
  </si>
  <si>
    <t>¿ A que grupo de caracteristicas pertenecen las caracteristicas: plano, cubo, esfera, toroide, texto en 3D y otras?</t>
  </si>
  <si>
    <t>Soporte</t>
  </si>
  <si>
    <t>¿ A que grupo de caracteristicas pertenecen las caracteristicas: binario, imagen, JSON y escena.?</t>
  </si>
  <si>
    <t>¿ A que grupo de caracteristicas pertenecen las caracteristicas:  utilidades para crear archivos compatibles con JSON Three.js desde: Blender, openCTM, FBX, Max, y OBJ?</t>
  </si>
  <si>
    <t>Exportación e importación</t>
  </si>
  <si>
    <t>Guardar como</t>
  </si>
  <si>
    <t>Soporte de archivos</t>
  </si>
  <si>
    <t>¿ A que grupo de caracteristicas pertenecen las caracteristicas:  Stats.js, WebGL Inspector, Three.js Inspect?</t>
  </si>
  <si>
    <t>Ejecución</t>
  </si>
  <si>
    <t>Depuración</t>
  </si>
  <si>
    <t>¿Cuál es el tipo de licenciamiento de Three js ?</t>
  </si>
  <si>
    <t>Free</t>
  </si>
  <si>
    <t>Premium</t>
  </si>
  <si>
    <t>MIT</t>
  </si>
  <si>
    <t>Open source</t>
  </si>
  <si>
    <t>https://es.wikipedia.org/wiki/Three.js</t>
  </si>
  <si>
    <t>https://threejs.org/</t>
  </si>
  <si>
    <t>¿Cómo se incluye la biblioteca three js?</t>
  </si>
  <si>
    <t>&lt;script src="three.js"&gt;&lt;/script&gt;</t>
  </si>
  <si>
    <t>&lt;add src="three.js"&gt;&lt;/add&gt;</t>
  </si>
  <si>
    <t>Import="three.js"</t>
  </si>
  <si>
    <t>import "three.js"</t>
  </si>
  <si>
    <t>¿Se utiliza para crear una escena en donde se añadirán objectos?</t>
  </si>
  <si>
    <t>var scene = new THREE.Scene();</t>
  </si>
  <si>
    <t>var scene = new Scene();</t>
  </si>
  <si>
    <t>var scene = Scene();</t>
  </si>
  <si>
    <t>var scene =  THREE.Scene();</t>
  </si>
  <si>
    <t>¿Sentencia para crear una cámara?</t>
  </si>
  <si>
    <t>var camera = new THREE.PerspectiveCamera(0,0,0,0);</t>
  </si>
  <si>
    <t>var camera =  new Camera();</t>
  </si>
  <si>
    <t>var camera= THREE.Camera();</t>
  </si>
  <si>
    <t>var camera = new THREE.Camera(0,0,0,0)</t>
  </si>
  <si>
    <t>Qué parametro representa la relación de aspecto de la ventaja de la camara (Ej. 16:9) en: var camera = new THREE.PerspectiveCamera(0,0,0,0); ?</t>
  </si>
  <si>
    <t>Qué parametro representa el ángulo de grabación de abajo hacia arraiba en grados en: var camera = new THREE.PerspectiveCamera(0,0,0,0); ?</t>
  </si>
  <si>
    <t>Qué parametro representa el plano de recorte lejano (más lejos no se renderiza) en: var camera = new THREE.PerspectiveCamera(0,0,0,0); ?</t>
  </si>
  <si>
    <t>Qué parametro representa el plano de recorte cercano (más cerca no se renderiza) en: var camera = new THREE.PerspectiveCamera(0,0,0,0); ?</t>
  </si>
  <si>
    <t>¿Cuál es el valor mínimo del plano de recorte cercano de una camara (mas cerca no se renderiza)?</t>
  </si>
  <si>
    <t>0.1</t>
  </si>
  <si>
    <t>¿Cuál es el valor máximo del plano de recorte lejano de una camara (mas lejos no se renderiza)?</t>
  </si>
  <si>
    <t>¿Envia la cámara hacia atrás para poder ver la geometría. Por defecto es z=0)?</t>
  </si>
  <si>
    <t>camera.position.z=5;</t>
  </si>
  <si>
    <t>camera.position=5;</t>
  </si>
  <si>
    <t>camera.z=5;</t>
  </si>
  <si>
    <t>position.z=5;</t>
  </si>
  <si>
    <t xml:space="preserve">¿Para que se utiliza la sentencia: var renderer = new THREE.WebGLRenderer({antialias:true});? </t>
  </si>
  <si>
    <t>Crear una escena</t>
  </si>
  <si>
    <t>Usar el renderizador WebGL</t>
  </si>
  <si>
    <t>Iniciar el renderizador Three js</t>
  </si>
  <si>
    <t>Instanciar el renderizado</t>
  </si>
  <si>
    <t>name</t>
  </si>
  <si>
    <t>is_active</t>
  </si>
  <si>
    <t>grade_degree_id</t>
  </si>
  <si>
    <t>icon</t>
  </si>
  <si>
    <t>NULL</t>
  </si>
  <si>
    <t>created_at</t>
  </si>
  <si>
    <t>created_by</t>
  </si>
  <si>
    <t>updated_at</t>
  </si>
  <si>
    <t>updated_by</t>
  </si>
  <si>
    <t>company_id</t>
  </si>
  <si>
    <t>SQL</t>
  </si>
  <si>
    <t>getdate()</t>
  </si>
  <si>
    <t>Escolar</t>
  </si>
  <si>
    <t>Extra-escolar</t>
  </si>
  <si>
    <t>Sexto</t>
  </si>
  <si>
    <t>number</t>
  </si>
  <si>
    <t>subsystem_id</t>
  </si>
  <si>
    <t>subsystem</t>
  </si>
  <si>
    <t>1°. Párvulos</t>
  </si>
  <si>
    <t>2°. Párvulos</t>
  </si>
  <si>
    <t>3°. Párvulos</t>
  </si>
  <si>
    <t>1°. Básico</t>
  </si>
  <si>
    <t>2°. Básico</t>
  </si>
  <si>
    <t>3°. Básico</t>
  </si>
  <si>
    <t>4°. Diversificado</t>
  </si>
  <si>
    <t>5°. Diversificado</t>
  </si>
  <si>
    <t>6°. Diversificado</t>
  </si>
  <si>
    <t>7°. Diversificado</t>
  </si>
  <si>
    <t>2°. Semestre</t>
  </si>
  <si>
    <t>3°. Semestre</t>
  </si>
  <si>
    <t>4°. Semestre</t>
  </si>
  <si>
    <t>5°. Semestre</t>
  </si>
  <si>
    <t>6°. Semestre</t>
  </si>
  <si>
    <t>7°. Semestre</t>
  </si>
  <si>
    <t>8°. Semestre</t>
  </si>
  <si>
    <t>9°. Semestre</t>
  </si>
  <si>
    <t>10°. Semestre</t>
  </si>
  <si>
    <t>11°. Semestre</t>
  </si>
  <si>
    <t>12°. Semestre</t>
  </si>
  <si>
    <t>13°. Semestre</t>
  </si>
  <si>
    <t>14°. Semestre</t>
  </si>
  <si>
    <t>grade_group_id</t>
  </si>
  <si>
    <t>level_id</t>
  </si>
  <si>
    <t>code</t>
  </si>
  <si>
    <t>degree_id</t>
  </si>
  <si>
    <t>grade_id</t>
  </si>
  <si>
    <t>degree</t>
  </si>
  <si>
    <t>grade</t>
  </si>
  <si>
    <t>Inteligencia Artificial</t>
  </si>
  <si>
    <t>ia.png</t>
  </si>
  <si>
    <t>Programacion III</t>
  </si>
  <si>
    <t>programacionIII.png</t>
  </si>
  <si>
    <t>Base de datos II</t>
  </si>
  <si>
    <t>bdII.png</t>
  </si>
  <si>
    <t>Unidad 3: Redes neuronales</t>
  </si>
  <si>
    <t>Unidad 4: Clasificación de objetos</t>
  </si>
  <si>
    <t>Unidad 5: Reconocimiento facial</t>
  </si>
  <si>
    <t>course_id</t>
  </si>
  <si>
    <t>order_item</t>
  </si>
  <si>
    <t>course</t>
  </si>
  <si>
    <t>machine-learning.svg</t>
  </si>
  <si>
    <t>Tensor Flow 2.0</t>
  </si>
  <si>
    <t>tensorflow.png</t>
  </si>
  <si>
    <t>Tensor</t>
  </si>
  <si>
    <t>function.svg</t>
  </si>
  <si>
    <t>Operaciones matemáticas</t>
  </si>
  <si>
    <t>Operaciones con matrices</t>
  </si>
  <si>
    <t>Operaciones con arreglos</t>
  </si>
  <si>
    <t>Operaciones para redes neuronales</t>
  </si>
  <si>
    <t>Regresión lineal</t>
  </si>
  <si>
    <t>regression.svg</t>
  </si>
  <si>
    <t>Cluster</t>
  </si>
  <si>
    <t>cluster.svg</t>
  </si>
  <si>
    <t>Red neuronal básica</t>
  </si>
  <si>
    <t>ai.svg</t>
  </si>
  <si>
    <t>Redes de Neuronas Artificiales - RNA</t>
  </si>
  <si>
    <t>Redes de Neuronas Convolucionales - CNN</t>
  </si>
  <si>
    <t>Reconocimiento Facial</t>
  </si>
  <si>
    <t>face-recognition.svg</t>
  </si>
  <si>
    <t>YOLO</t>
  </si>
  <si>
    <t>photo.svg</t>
  </si>
  <si>
    <t>content_section_id</t>
  </si>
  <si>
    <t>time_in_seconds</t>
  </si>
  <si>
    <t>content_section</t>
  </si>
  <si>
    <t>Unidad 3: Árboles Binarios</t>
  </si>
  <si>
    <t>Unidad 2: Árboles generales</t>
  </si>
  <si>
    <t>Unidad 4: Árboles AVL</t>
  </si>
  <si>
    <t>Unidad 5: Árboles B</t>
  </si>
  <si>
    <t>Unidad 5: Tabla Hash</t>
  </si>
  <si>
    <t>Unidad 5: Grafos</t>
  </si>
  <si>
    <t xml:space="preserve">Unidad 1: Repaso de Programación </t>
  </si>
  <si>
    <t>Programación orientada a objectos</t>
  </si>
  <si>
    <t>Unidad 7: Realidad Aumentada</t>
  </si>
  <si>
    <t>Unidad 6: Plataformas como servicio</t>
  </si>
  <si>
    <t>Unidad 8: Realidad Virtual</t>
  </si>
  <si>
    <t>Unidad 1: Introducción</t>
  </si>
  <si>
    <t>¿Se basa en dotar al funcionamiento de las aplicaciones de un comportamiento inteligente similar al humano?</t>
  </si>
  <si>
    <t>¿Ademas del razonamiento, la IA que intenta simular?</t>
  </si>
  <si>
    <t>¿Son técnicas aplicadas a un problema, capaz de funcionar a pesar de los cambios del entorno?</t>
  </si>
  <si>
    <t>Maquinas con mentes (Haugeland, 1985) ¿Cual es su enfoque?</t>
  </si>
  <si>
    <t>Estudio de la facultades mentales mediante el uso de modelos computacionales (Charniak, 1985) ¿Cual es su enfoque?</t>
  </si>
  <si>
    <t>Las computadoras realizan tareas que los humanos hacen mejor (Rich y Knight, 1991) ¿Cual es su enfoque?</t>
  </si>
  <si>
    <t>Se diseñan agentes inteligentes (Poole, 1998) ¿Cual es su enfoque?</t>
  </si>
  <si>
    <t>¿Se diseñó para proporcionar una definición operacional y satisfactoria de inteligencia?</t>
  </si>
  <si>
    <t>¿Se basa en la incapacidad de diferenciar entre entidades inteligentes y seres humanos?</t>
  </si>
  <si>
    <t>¿En que se basan los investigadores del campo de la IA?</t>
  </si>
  <si>
    <t>Machine learning</t>
  </si>
  <si>
    <t>Inteligencia Artificial -AI</t>
  </si>
  <si>
    <t>Algoritmo inteligente</t>
  </si>
  <si>
    <t>Sabiduria</t>
  </si>
  <si>
    <t>Creatividad</t>
  </si>
  <si>
    <t>Inteligencia</t>
  </si>
  <si>
    <t>Adaptativas</t>
  </si>
  <si>
    <t>Redes neuronales</t>
  </si>
  <si>
    <t>Robotica</t>
  </si>
  <si>
    <t>Sistemas inteligentes</t>
  </si>
  <si>
    <t>Sistemas actuan racionalmente</t>
  </si>
  <si>
    <t>Humanos piensan como sistemas</t>
  </si>
  <si>
    <t>Sistemas piensan como humanos</t>
  </si>
  <si>
    <t>Sistemas intuitivos</t>
  </si>
  <si>
    <t>Sistemas que piensan racionalmente</t>
  </si>
  <si>
    <t>Sistemas que actuan como humanos</t>
  </si>
  <si>
    <t>Sistemas que actuan racionalmente</t>
  </si>
  <si>
    <t>Machine Learning</t>
  </si>
  <si>
    <t>Test informático</t>
  </si>
  <si>
    <t>Prueba de turing</t>
  </si>
  <si>
    <t>Inteligencia artificial</t>
  </si>
  <si>
    <t>Evaluar un sistema con Prueba de Turing</t>
  </si>
  <si>
    <t>Estudio de los principios</t>
  </si>
  <si>
    <t>description</t>
  </si>
  <si>
    <t>STUDENT GT</t>
  </si>
  <si>
    <t>grade_group</t>
  </si>
  <si>
    <t>level</t>
  </si>
  <si>
    <t>Plataformas como servicio</t>
  </si>
  <si>
    <t>Unidad 2: Plataformas como servicio (Amazon)</t>
  </si>
  <si>
    <t>Unidad 3: Plataformas como servicio (Azure)</t>
  </si>
  <si>
    <t>Unidad 4: Plataformas como servicio (Google)</t>
  </si>
  <si>
    <t>Unidad 5: Plataformas como servicio (Supervisely)</t>
  </si>
  <si>
    <t>Unidad 6: TensorFlow 2.0</t>
  </si>
  <si>
    <t>¿Qué es la inteligencia artificial?</t>
  </si>
  <si>
    <t>Frameworks</t>
  </si>
  <si>
    <t>https://es.scribd.com/document/356855485/Artificial-Intelligence-Patrick-Henry-Winston-pdf</t>
  </si>
  <si>
    <t>Casos de uso</t>
  </si>
  <si>
    <t>Cambio en las fuentes de trabajo</t>
  </si>
  <si>
    <t>https://play.google.com/store/audiobooks/details/Andr%C3%A9s_Oppenheimer_S%C3%A1lvese_quien_pueda?id=AQAAAECMG2tb9M</t>
  </si>
  <si>
    <t>is_correct</t>
  </si>
  <si>
    <t>content_id</t>
  </si>
  <si>
    <t>content</t>
  </si>
  <si>
    <t>question_id</t>
  </si>
  <si>
    <t>question</t>
  </si>
  <si>
    <t>user_id</t>
  </si>
  <si>
    <t>jorge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</si>
</sst>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1"/>
    <xf numFmtId="0" fontId="2" fillId="0" borderId="0" xfId="1" applyFont="1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6" fillId="2" borderId="0" xfId="0" applyFont="1" applyFill="1" applyAlignment="1">
      <alignment horizontal="center" vertic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center" vertical="center" wrapText="1"/>
    </xf>
    <xf numFmtId="0" fontId="0" fillId="0" borderId="0" xfId="0" applyFont="1" applyFill="1" applyAlignment="1">
      <alignment wrapText="1"/>
    </xf>
    <xf numFmtId="0" fontId="0" fillId="11" borderId="0" xfId="0" applyFill="1"/>
    <xf numFmtId="0" fontId="0" fillId="0" borderId="0" xfId="0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play.google.com/store/audiobooks/details/Andr%C3%A9s_Oppenheimer_S%C3%A1lvese_quien_pueda?id=AQAAAECMG2tb9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es.scribd.com/document/356855485/Artificial-Intelligence-Patrick-Henry-Winston-pdf" TargetMode="External"/><Relationship Id="rId1" Type="http://schemas.openxmlformats.org/officeDocument/2006/relationships/hyperlink" Target="https://es.wikipedia.org/wiki/WebGL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threejs.org/" TargetMode="External"/><Relationship Id="rId2" Type="http://schemas.openxmlformats.org/officeDocument/2006/relationships/hyperlink" Target="https://es.scribd.com/document/356855485/Artificial-Intelligence-Patrick-Henry-Winston-pdf" TargetMode="External"/><Relationship Id="rId1" Type="http://schemas.openxmlformats.org/officeDocument/2006/relationships/hyperlink" Target="https://es.wikipedia.org/wiki/WebGL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s://es.wikipedia.org/wiki/Three.j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www.mineduc.gob.gt/DIGECUR/fileExplorer/fileExplorer.asp?r=/CNB_TODOS_LOS_NIVELES/3._PDF_CNB_CICLO_B%C3%81SICO" TargetMode="External"/><Relationship Id="rId7" Type="http://schemas.openxmlformats.org/officeDocument/2006/relationships/hyperlink" Target="https://cloudblogs.microsoft.com/sqlserver/2019/06/11/sql-server-management-studio-ssms-18-1-is-now-generally-available/" TargetMode="External"/><Relationship Id="rId2" Type="http://schemas.openxmlformats.org/officeDocument/2006/relationships/hyperlink" Target="http://www.mineduc.gob.gt/DIGECUR/documents/CNB/CNB_TODOS_LOS_NIVELES/3._PDF_CNB_CICLO_B%C3%81SICO/CNB_Ciencias_Naturales_Ciclo_B%C3%A1sico.pdf" TargetMode="External"/><Relationship Id="rId1" Type="http://schemas.openxmlformats.org/officeDocument/2006/relationships/hyperlink" Target="http://umgcontenidos.50webs.com/" TargetMode="External"/><Relationship Id="rId6" Type="http://schemas.openxmlformats.org/officeDocument/2006/relationships/hyperlink" Target="https://es.wikipedia.org/wiki/Sistema_educativo_de_Guatemala" TargetMode="External"/><Relationship Id="rId5" Type="http://schemas.openxmlformats.org/officeDocument/2006/relationships/hyperlink" Target="https://www.mineduc.gob.gt/DIGECUR/?p=CNB.asp" TargetMode="External"/><Relationship Id="rId4" Type="http://schemas.openxmlformats.org/officeDocument/2006/relationships/hyperlink" Target="https://www.mineduc.gob.gt/DIGECUR/fileExplorer/fileExplorer.asp?r=/CNB_TODOS_LOS_NIVE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opLeftCell="C1" zoomScale="115" zoomScaleNormal="115" workbookViewId="0">
      <pane ySplit="2" topLeftCell="A9" activePane="bottomLeft" state="frozen"/>
      <selection activeCell="B1" sqref="B1"/>
      <selection pane="bottomLeft" activeCell="E11" sqref="E11"/>
    </sheetView>
  </sheetViews>
  <sheetFormatPr defaultColWidth="11.42578125" defaultRowHeight="15" x14ac:dyDescent="0.25"/>
  <cols>
    <col min="1" max="1" width="32.85546875" customWidth="1"/>
    <col min="3" max="4" width="14.28515625" customWidth="1"/>
    <col min="5" max="5" width="19.5703125" customWidth="1"/>
    <col min="6" max="6" width="13.5703125" style="5" bestFit="1" customWidth="1"/>
    <col min="7" max="7" width="29" bestFit="1" customWidth="1"/>
    <col min="8" max="8" width="9" bestFit="1" customWidth="1"/>
    <col min="9" max="9" width="18.28515625" customWidth="1"/>
    <col min="10" max="10" width="13.42578125" customWidth="1"/>
    <col min="11" max="11" width="37.85546875" bestFit="1" customWidth="1"/>
    <col min="12" max="12" width="15.28515625" customWidth="1"/>
    <col min="14" max="14" width="14.7109375" bestFit="1" customWidth="1"/>
    <col min="15" max="15" width="19.7109375" bestFit="1" customWidth="1"/>
    <col min="16" max="16" width="32.5703125" customWidth="1"/>
    <col min="17" max="17" width="20.5703125" bestFit="1" customWidth="1"/>
    <col min="21" max="21" width="11.28515625" bestFit="1" customWidth="1"/>
    <col min="22" max="22" width="18.140625" bestFit="1" customWidth="1"/>
    <col min="23" max="23" width="18.42578125" bestFit="1" customWidth="1"/>
  </cols>
  <sheetData>
    <row r="1" spans="1:12" x14ac:dyDescent="0.25">
      <c r="A1">
        <v>1</v>
      </c>
      <c r="B1">
        <v>2</v>
      </c>
      <c r="D1">
        <v>4</v>
      </c>
      <c r="G1">
        <v>3</v>
      </c>
    </row>
    <row r="2" spans="1:12" ht="15.75" x14ac:dyDescent="0.25">
      <c r="A2" s="7" t="s">
        <v>45</v>
      </c>
      <c r="B2" s="7" t="s">
        <v>2</v>
      </c>
      <c r="C2" s="21" t="s">
        <v>39</v>
      </c>
      <c r="D2" s="7" t="s">
        <v>200</v>
      </c>
      <c r="E2" s="7" t="s">
        <v>11</v>
      </c>
      <c r="F2" s="7" t="s">
        <v>62</v>
      </c>
      <c r="G2" s="7" t="s">
        <v>55</v>
      </c>
      <c r="H2" s="7" t="s">
        <v>67</v>
      </c>
      <c r="I2" s="7" t="s">
        <v>111</v>
      </c>
      <c r="J2" s="7" t="s">
        <v>61</v>
      </c>
      <c r="K2" s="7" t="s">
        <v>46</v>
      </c>
      <c r="L2" s="7" t="s">
        <v>81</v>
      </c>
    </row>
    <row r="3" spans="1:12" x14ac:dyDescent="0.25">
      <c r="A3" t="s">
        <v>0</v>
      </c>
      <c r="B3" t="s">
        <v>3</v>
      </c>
      <c r="C3" t="s">
        <v>6</v>
      </c>
      <c r="D3" t="s">
        <v>199</v>
      </c>
      <c r="E3" t="s">
        <v>29</v>
      </c>
      <c r="F3" s="4" t="s">
        <v>112</v>
      </c>
      <c r="G3" t="s">
        <v>31</v>
      </c>
      <c r="H3">
        <v>2019</v>
      </c>
      <c r="I3" t="str">
        <f t="shared" ref="I3:I50" si="0">+CONCATENATE(H3,"-",F3,"-",J3)</f>
        <v>2019-0010-001</v>
      </c>
      <c r="J3" s="6" t="s">
        <v>79</v>
      </c>
      <c r="K3" t="s">
        <v>56</v>
      </c>
      <c r="L3">
        <v>1</v>
      </c>
    </row>
    <row r="4" spans="1:12" x14ac:dyDescent="0.25">
      <c r="A4" t="s">
        <v>0</v>
      </c>
      <c r="B4" t="s">
        <v>3</v>
      </c>
      <c r="C4" t="s">
        <v>6</v>
      </c>
      <c r="D4" t="s">
        <v>199</v>
      </c>
      <c r="E4" t="s">
        <v>29</v>
      </c>
      <c r="F4" s="4" t="s">
        <v>112</v>
      </c>
      <c r="G4" t="s">
        <v>31</v>
      </c>
      <c r="H4">
        <v>2019</v>
      </c>
      <c r="I4" t="str">
        <f t="shared" si="0"/>
        <v>2019-0010-002</v>
      </c>
      <c r="J4" s="6" t="s">
        <v>77</v>
      </c>
      <c r="K4" t="s">
        <v>57</v>
      </c>
      <c r="L4">
        <v>1</v>
      </c>
    </row>
    <row r="5" spans="1:12" x14ac:dyDescent="0.25">
      <c r="A5" t="s">
        <v>0</v>
      </c>
      <c r="B5" t="s">
        <v>3</v>
      </c>
      <c r="C5" t="s">
        <v>6</v>
      </c>
      <c r="D5" t="s">
        <v>199</v>
      </c>
      <c r="E5" t="s">
        <v>29</v>
      </c>
      <c r="F5" s="4" t="s">
        <v>112</v>
      </c>
      <c r="G5" t="s">
        <v>31</v>
      </c>
      <c r="H5">
        <v>2019</v>
      </c>
      <c r="I5" t="str">
        <f t="shared" si="0"/>
        <v>2019-0010-003</v>
      </c>
      <c r="J5" s="6" t="s">
        <v>80</v>
      </c>
      <c r="K5" t="s">
        <v>58</v>
      </c>
      <c r="L5">
        <v>1</v>
      </c>
    </row>
    <row r="6" spans="1:12" x14ac:dyDescent="0.25">
      <c r="A6" t="s">
        <v>0</v>
      </c>
      <c r="B6" t="s">
        <v>3</v>
      </c>
      <c r="C6" t="s">
        <v>6</v>
      </c>
      <c r="D6" t="s">
        <v>199</v>
      </c>
      <c r="E6" t="s">
        <v>29</v>
      </c>
      <c r="F6" s="4" t="s">
        <v>112</v>
      </c>
      <c r="G6" t="s">
        <v>31</v>
      </c>
      <c r="H6">
        <v>2019</v>
      </c>
      <c r="I6" t="str">
        <f t="shared" si="0"/>
        <v>2019-0010-004</v>
      </c>
      <c r="J6" s="6" t="s">
        <v>100</v>
      </c>
      <c r="K6" t="s">
        <v>59</v>
      </c>
      <c r="L6">
        <v>1</v>
      </c>
    </row>
    <row r="7" spans="1:12" x14ac:dyDescent="0.25">
      <c r="A7" t="s">
        <v>0</v>
      </c>
      <c r="B7" t="s">
        <v>3</v>
      </c>
      <c r="C7" t="s">
        <v>6</v>
      </c>
      <c r="D7" t="s">
        <v>199</v>
      </c>
      <c r="E7" t="s">
        <v>29</v>
      </c>
      <c r="F7" s="4" t="s">
        <v>112</v>
      </c>
      <c r="G7" t="s">
        <v>31</v>
      </c>
      <c r="H7">
        <v>2019</v>
      </c>
      <c r="I7" t="str">
        <f t="shared" si="0"/>
        <v>2019-0010-005</v>
      </c>
      <c r="J7" s="6" t="s">
        <v>76</v>
      </c>
      <c r="K7" t="s">
        <v>60</v>
      </c>
      <c r="L7">
        <v>1</v>
      </c>
    </row>
    <row r="8" spans="1:12" x14ac:dyDescent="0.25">
      <c r="A8" t="s">
        <v>0</v>
      </c>
      <c r="B8" t="s">
        <v>3</v>
      </c>
      <c r="C8" t="s">
        <v>6</v>
      </c>
      <c r="D8" t="s">
        <v>199</v>
      </c>
      <c r="E8" t="s">
        <v>30</v>
      </c>
      <c r="F8" s="4" t="s">
        <v>114</v>
      </c>
      <c r="G8" t="s">
        <v>31</v>
      </c>
      <c r="H8">
        <v>2019</v>
      </c>
      <c r="I8" t="str">
        <f t="shared" si="0"/>
        <v>2019-0011-001</v>
      </c>
      <c r="J8" s="6" t="s">
        <v>79</v>
      </c>
      <c r="K8" t="s">
        <v>56</v>
      </c>
      <c r="L8">
        <v>1</v>
      </c>
    </row>
    <row r="9" spans="1:12" x14ac:dyDescent="0.25">
      <c r="A9" t="s">
        <v>0</v>
      </c>
      <c r="B9" s="15" t="s">
        <v>4</v>
      </c>
      <c r="C9" t="s">
        <v>7</v>
      </c>
      <c r="D9" s="15" t="s">
        <v>194</v>
      </c>
      <c r="E9" t="s">
        <v>26</v>
      </c>
      <c r="F9" s="4" t="s">
        <v>113</v>
      </c>
      <c r="G9" t="s">
        <v>31</v>
      </c>
      <c r="H9">
        <v>2019</v>
      </c>
      <c r="I9" t="str">
        <f t="shared" si="0"/>
        <v>2019-0020-001</v>
      </c>
      <c r="J9" s="6" t="s">
        <v>79</v>
      </c>
      <c r="K9" t="s">
        <v>90</v>
      </c>
      <c r="L9">
        <v>1</v>
      </c>
    </row>
    <row r="10" spans="1:12" x14ac:dyDescent="0.25">
      <c r="A10" t="s">
        <v>0</v>
      </c>
      <c r="B10" s="15" t="s">
        <v>4</v>
      </c>
      <c r="C10" t="s">
        <v>7</v>
      </c>
      <c r="D10" s="15" t="s">
        <v>194</v>
      </c>
      <c r="E10" t="s">
        <v>27</v>
      </c>
      <c r="F10" s="4" t="s">
        <v>115</v>
      </c>
      <c r="G10" t="s">
        <v>31</v>
      </c>
      <c r="H10">
        <v>2019</v>
      </c>
      <c r="I10" t="str">
        <f t="shared" si="0"/>
        <v>2019-0021-001</v>
      </c>
      <c r="J10" s="6" t="s">
        <v>79</v>
      </c>
      <c r="K10" t="s">
        <v>90</v>
      </c>
      <c r="L10">
        <v>1</v>
      </c>
    </row>
    <row r="11" spans="1:12" x14ac:dyDescent="0.25">
      <c r="A11" t="s">
        <v>0</v>
      </c>
      <c r="B11" s="15" t="s">
        <v>4</v>
      </c>
      <c r="C11" t="s">
        <v>7</v>
      </c>
      <c r="D11" s="15" t="s">
        <v>194</v>
      </c>
      <c r="E11" t="s">
        <v>28</v>
      </c>
      <c r="F11" s="4" t="s">
        <v>116</v>
      </c>
      <c r="G11" t="s">
        <v>31</v>
      </c>
      <c r="H11">
        <v>2019</v>
      </c>
      <c r="I11" t="str">
        <f t="shared" si="0"/>
        <v>2019-0022-001</v>
      </c>
      <c r="J11" s="6" t="s">
        <v>79</v>
      </c>
      <c r="K11" t="s">
        <v>90</v>
      </c>
      <c r="L11">
        <v>1</v>
      </c>
    </row>
    <row r="12" spans="1:12" x14ac:dyDescent="0.25">
      <c r="A12" t="s">
        <v>0</v>
      </c>
      <c r="B12" s="16" t="s">
        <v>5</v>
      </c>
      <c r="C12" t="s">
        <v>8</v>
      </c>
      <c r="D12" s="16" t="s">
        <v>8</v>
      </c>
      <c r="E12" t="s">
        <v>20</v>
      </c>
      <c r="F12" s="4" t="s">
        <v>117</v>
      </c>
      <c r="G12" t="s">
        <v>31</v>
      </c>
      <c r="H12">
        <v>2019</v>
      </c>
      <c r="I12" t="str">
        <f t="shared" si="0"/>
        <v>2019-0030-001</v>
      </c>
      <c r="J12" s="6" t="s">
        <v>79</v>
      </c>
      <c r="K12" t="s">
        <v>90</v>
      </c>
      <c r="L12">
        <v>1</v>
      </c>
    </row>
    <row r="13" spans="1:12" x14ac:dyDescent="0.25">
      <c r="A13" t="s">
        <v>0</v>
      </c>
      <c r="B13" s="16" t="s">
        <v>5</v>
      </c>
      <c r="C13" t="s">
        <v>8</v>
      </c>
      <c r="D13" s="16" t="s">
        <v>8</v>
      </c>
      <c r="E13" t="s">
        <v>21</v>
      </c>
      <c r="F13" s="4" t="s">
        <v>118</v>
      </c>
      <c r="G13" t="s">
        <v>31</v>
      </c>
      <c r="H13">
        <v>2019</v>
      </c>
      <c r="I13" t="str">
        <f t="shared" si="0"/>
        <v>2019-0031-001</v>
      </c>
      <c r="J13" s="6" t="s">
        <v>79</v>
      </c>
      <c r="K13" t="s">
        <v>90</v>
      </c>
      <c r="L13">
        <v>1</v>
      </c>
    </row>
    <row r="14" spans="1:12" x14ac:dyDescent="0.25">
      <c r="A14" t="s">
        <v>0</v>
      </c>
      <c r="B14" s="16" t="s">
        <v>5</v>
      </c>
      <c r="C14" t="s">
        <v>8</v>
      </c>
      <c r="D14" s="16" t="s">
        <v>8</v>
      </c>
      <c r="E14" t="s">
        <v>22</v>
      </c>
      <c r="F14" s="4" t="s">
        <v>119</v>
      </c>
      <c r="G14" t="s">
        <v>31</v>
      </c>
      <c r="H14">
        <v>2019</v>
      </c>
      <c r="I14" t="str">
        <f t="shared" si="0"/>
        <v>2019-0032-001</v>
      </c>
      <c r="J14" s="6" t="s">
        <v>79</v>
      </c>
      <c r="K14" t="s">
        <v>90</v>
      </c>
      <c r="L14">
        <v>1</v>
      </c>
    </row>
    <row r="15" spans="1:12" x14ac:dyDescent="0.25">
      <c r="A15" t="s">
        <v>0</v>
      </c>
      <c r="B15" s="16" t="s">
        <v>5</v>
      </c>
      <c r="C15" t="s">
        <v>8</v>
      </c>
      <c r="D15" s="16" t="s">
        <v>8</v>
      </c>
      <c r="E15" t="s">
        <v>23</v>
      </c>
      <c r="F15" s="4" t="s">
        <v>120</v>
      </c>
      <c r="G15" t="s">
        <v>31</v>
      </c>
      <c r="H15">
        <v>2019</v>
      </c>
      <c r="I15" t="str">
        <f t="shared" si="0"/>
        <v>2019-0033-001</v>
      </c>
      <c r="J15" s="6" t="s">
        <v>79</v>
      </c>
      <c r="K15" t="s">
        <v>90</v>
      </c>
      <c r="L15">
        <v>1</v>
      </c>
    </row>
    <row r="16" spans="1:12" x14ac:dyDescent="0.25">
      <c r="A16" t="s">
        <v>0</v>
      </c>
      <c r="B16" s="16" t="s">
        <v>5</v>
      </c>
      <c r="C16" t="s">
        <v>8</v>
      </c>
      <c r="D16" s="16" t="s">
        <v>8</v>
      </c>
      <c r="E16" t="s">
        <v>24</v>
      </c>
      <c r="F16" s="4" t="s">
        <v>121</v>
      </c>
      <c r="G16" t="s">
        <v>31</v>
      </c>
      <c r="H16">
        <v>2019</v>
      </c>
      <c r="I16" t="str">
        <f t="shared" si="0"/>
        <v>2019-0034-001</v>
      </c>
      <c r="J16" s="6" t="s">
        <v>79</v>
      </c>
      <c r="K16" t="s">
        <v>90</v>
      </c>
      <c r="L16">
        <v>1</v>
      </c>
    </row>
    <row r="17" spans="1:12" x14ac:dyDescent="0.25">
      <c r="A17" t="s">
        <v>0</v>
      </c>
      <c r="B17" s="16" t="s">
        <v>5</v>
      </c>
      <c r="C17" t="s">
        <v>8</v>
      </c>
      <c r="D17" s="16" t="s">
        <v>8</v>
      </c>
      <c r="E17" t="s">
        <v>25</v>
      </c>
      <c r="F17" s="4" t="s">
        <v>122</v>
      </c>
      <c r="G17" t="s">
        <v>31</v>
      </c>
      <c r="H17">
        <v>2019</v>
      </c>
      <c r="I17" t="str">
        <f t="shared" si="0"/>
        <v>2019-0035-001</v>
      </c>
      <c r="J17" s="6" t="s">
        <v>79</v>
      </c>
      <c r="K17" t="s">
        <v>90</v>
      </c>
      <c r="L17">
        <v>1</v>
      </c>
    </row>
    <row r="18" spans="1:12" x14ac:dyDescent="0.25">
      <c r="A18" t="s">
        <v>0</v>
      </c>
      <c r="B18" s="17" t="s">
        <v>10</v>
      </c>
      <c r="C18" t="s">
        <v>9</v>
      </c>
      <c r="D18" s="17" t="s">
        <v>195</v>
      </c>
      <c r="E18" t="s">
        <v>17</v>
      </c>
      <c r="F18" s="4" t="s">
        <v>123</v>
      </c>
      <c r="G18" t="s">
        <v>31</v>
      </c>
      <c r="H18">
        <v>2019</v>
      </c>
      <c r="I18" t="str">
        <f t="shared" si="0"/>
        <v>2019-0040-001</v>
      </c>
      <c r="J18" s="6" t="s">
        <v>79</v>
      </c>
      <c r="K18" t="s">
        <v>90</v>
      </c>
      <c r="L18">
        <v>1</v>
      </c>
    </row>
    <row r="19" spans="1:12" x14ac:dyDescent="0.25">
      <c r="A19" t="s">
        <v>0</v>
      </c>
      <c r="B19" s="17" t="s">
        <v>10</v>
      </c>
      <c r="C19" t="s">
        <v>9</v>
      </c>
      <c r="D19" s="17" t="s">
        <v>195</v>
      </c>
      <c r="E19" t="s">
        <v>17</v>
      </c>
      <c r="F19" s="4" t="s">
        <v>123</v>
      </c>
      <c r="G19" t="s">
        <v>31</v>
      </c>
      <c r="H19">
        <v>2019</v>
      </c>
      <c r="I19" t="str">
        <f t="shared" si="0"/>
        <v>2019-0040-002</v>
      </c>
      <c r="J19" s="6" t="s">
        <v>77</v>
      </c>
      <c r="K19" t="s">
        <v>91</v>
      </c>
      <c r="L19">
        <v>1</v>
      </c>
    </row>
    <row r="20" spans="1:12" x14ac:dyDescent="0.25">
      <c r="A20" t="s">
        <v>0</v>
      </c>
      <c r="B20" s="17" t="s">
        <v>10</v>
      </c>
      <c r="C20" t="s">
        <v>9</v>
      </c>
      <c r="D20" s="17" t="s">
        <v>195</v>
      </c>
      <c r="E20" t="s">
        <v>17</v>
      </c>
      <c r="F20" s="4" t="s">
        <v>123</v>
      </c>
      <c r="G20" t="s">
        <v>31</v>
      </c>
      <c r="H20">
        <v>2019</v>
      </c>
      <c r="I20" t="str">
        <f t="shared" si="0"/>
        <v>2019-0040-003</v>
      </c>
      <c r="J20" s="6" t="s">
        <v>80</v>
      </c>
      <c r="K20" t="s">
        <v>92</v>
      </c>
      <c r="L20">
        <v>1</v>
      </c>
    </row>
    <row r="21" spans="1:12" x14ac:dyDescent="0.25">
      <c r="A21" t="s">
        <v>0</v>
      </c>
      <c r="B21" s="17" t="s">
        <v>10</v>
      </c>
      <c r="C21" t="s">
        <v>9</v>
      </c>
      <c r="D21" s="17" t="s">
        <v>195</v>
      </c>
      <c r="E21" t="s">
        <v>17</v>
      </c>
      <c r="F21" s="4" t="s">
        <v>123</v>
      </c>
      <c r="G21" t="s">
        <v>31</v>
      </c>
      <c r="H21">
        <v>2019</v>
      </c>
      <c r="I21" t="str">
        <f t="shared" si="0"/>
        <v>2019-0040-004</v>
      </c>
      <c r="J21" s="6" t="s">
        <v>100</v>
      </c>
      <c r="K21" t="s">
        <v>93</v>
      </c>
      <c r="L21">
        <v>1</v>
      </c>
    </row>
    <row r="22" spans="1:12" x14ac:dyDescent="0.25">
      <c r="A22" t="s">
        <v>0</v>
      </c>
      <c r="B22" s="17" t="s">
        <v>10</v>
      </c>
      <c r="C22" t="s">
        <v>9</v>
      </c>
      <c r="D22" s="17" t="s">
        <v>195</v>
      </c>
      <c r="E22" t="s">
        <v>17</v>
      </c>
      <c r="F22" s="4" t="s">
        <v>123</v>
      </c>
      <c r="G22" t="s">
        <v>31</v>
      </c>
      <c r="H22">
        <v>2019</v>
      </c>
      <c r="I22" t="str">
        <f t="shared" si="0"/>
        <v>2019-0040-005</v>
      </c>
      <c r="J22" s="6" t="s">
        <v>76</v>
      </c>
      <c r="K22" t="s">
        <v>94</v>
      </c>
      <c r="L22">
        <v>1</v>
      </c>
    </row>
    <row r="23" spans="1:12" x14ac:dyDescent="0.25">
      <c r="A23" t="s">
        <v>0</v>
      </c>
      <c r="B23" s="17" t="s">
        <v>10</v>
      </c>
      <c r="C23" t="s">
        <v>9</v>
      </c>
      <c r="D23" s="17" t="s">
        <v>195</v>
      </c>
      <c r="E23" t="s">
        <v>17</v>
      </c>
      <c r="F23" s="4" t="s">
        <v>123</v>
      </c>
      <c r="G23" t="s">
        <v>31</v>
      </c>
      <c r="H23">
        <v>2019</v>
      </c>
      <c r="I23" t="str">
        <f t="shared" si="0"/>
        <v>2019-0040-006</v>
      </c>
      <c r="J23" s="6" t="s">
        <v>101</v>
      </c>
      <c r="K23" t="s">
        <v>95</v>
      </c>
      <c r="L23">
        <v>1</v>
      </c>
    </row>
    <row r="24" spans="1:12" x14ac:dyDescent="0.25">
      <c r="A24" t="s">
        <v>0</v>
      </c>
      <c r="B24" s="17" t="s">
        <v>10</v>
      </c>
      <c r="C24" t="s">
        <v>9</v>
      </c>
      <c r="D24" s="17" t="s">
        <v>195</v>
      </c>
      <c r="E24" t="s">
        <v>17</v>
      </c>
      <c r="F24" s="4" t="s">
        <v>123</v>
      </c>
      <c r="G24" t="s">
        <v>31</v>
      </c>
      <c r="H24">
        <v>2019</v>
      </c>
      <c r="I24" t="str">
        <f t="shared" si="0"/>
        <v>2019-0040-007</v>
      </c>
      <c r="J24" s="6" t="s">
        <v>102</v>
      </c>
      <c r="K24" t="s">
        <v>96</v>
      </c>
      <c r="L24">
        <v>1</v>
      </c>
    </row>
    <row r="25" spans="1:12" x14ac:dyDescent="0.25">
      <c r="A25" t="s">
        <v>0</v>
      </c>
      <c r="B25" s="17" t="s">
        <v>10</v>
      </c>
      <c r="C25" t="s">
        <v>9</v>
      </c>
      <c r="D25" s="17" t="s">
        <v>195</v>
      </c>
      <c r="E25" t="s">
        <v>17</v>
      </c>
      <c r="F25" s="4" t="s">
        <v>123</v>
      </c>
      <c r="G25" t="s">
        <v>31</v>
      </c>
      <c r="H25">
        <v>2019</v>
      </c>
      <c r="I25" t="str">
        <f t="shared" si="0"/>
        <v>2019-0040-008</v>
      </c>
      <c r="J25" s="6" t="s">
        <v>103</v>
      </c>
      <c r="K25" t="s">
        <v>97</v>
      </c>
      <c r="L25">
        <v>1</v>
      </c>
    </row>
    <row r="26" spans="1:12" x14ac:dyDescent="0.25">
      <c r="A26" t="s">
        <v>0</v>
      </c>
      <c r="B26" s="17" t="s">
        <v>10</v>
      </c>
      <c r="C26" t="s">
        <v>9</v>
      </c>
      <c r="D26" s="17" t="s">
        <v>195</v>
      </c>
      <c r="E26" t="s">
        <v>17</v>
      </c>
      <c r="F26" s="4" t="s">
        <v>123</v>
      </c>
      <c r="G26" t="s">
        <v>31</v>
      </c>
      <c r="H26">
        <v>2019</v>
      </c>
      <c r="I26" t="str">
        <f t="shared" si="0"/>
        <v>2019-0040-009</v>
      </c>
      <c r="J26" s="6" t="s">
        <v>104</v>
      </c>
      <c r="K26" t="s">
        <v>98</v>
      </c>
      <c r="L26">
        <v>1</v>
      </c>
    </row>
    <row r="27" spans="1:12" x14ac:dyDescent="0.25">
      <c r="A27" t="s">
        <v>0</v>
      </c>
      <c r="B27" s="17" t="s">
        <v>10</v>
      </c>
      <c r="C27" t="s">
        <v>9</v>
      </c>
      <c r="D27" s="17" t="s">
        <v>195</v>
      </c>
      <c r="E27" t="s">
        <v>17</v>
      </c>
      <c r="F27" s="4" t="s">
        <v>123</v>
      </c>
      <c r="G27" t="s">
        <v>31</v>
      </c>
      <c r="H27">
        <v>2019</v>
      </c>
      <c r="I27" t="str">
        <f t="shared" si="0"/>
        <v>2019-0040-010</v>
      </c>
      <c r="J27" s="6" t="s">
        <v>105</v>
      </c>
      <c r="K27" t="s">
        <v>99</v>
      </c>
      <c r="L27">
        <v>1</v>
      </c>
    </row>
    <row r="28" spans="1:12" x14ac:dyDescent="0.25">
      <c r="A28" t="s">
        <v>0</v>
      </c>
      <c r="B28" s="17" t="s">
        <v>10</v>
      </c>
      <c r="C28" t="s">
        <v>9</v>
      </c>
      <c r="D28" s="17" t="s">
        <v>195</v>
      </c>
      <c r="E28" t="s">
        <v>19</v>
      </c>
      <c r="F28" s="4" t="s">
        <v>124</v>
      </c>
      <c r="G28" t="s">
        <v>31</v>
      </c>
      <c r="H28">
        <v>2019</v>
      </c>
      <c r="I28" t="str">
        <f t="shared" si="0"/>
        <v>2019-0041-001</v>
      </c>
      <c r="J28" s="6" t="s">
        <v>79</v>
      </c>
      <c r="K28" t="s">
        <v>90</v>
      </c>
      <c r="L28">
        <v>1</v>
      </c>
    </row>
    <row r="29" spans="1:12" x14ac:dyDescent="0.25">
      <c r="A29" t="s">
        <v>0</v>
      </c>
      <c r="B29" s="17" t="s">
        <v>10</v>
      </c>
      <c r="C29" t="s">
        <v>9</v>
      </c>
      <c r="D29" s="17" t="s">
        <v>195</v>
      </c>
      <c r="E29" t="s">
        <v>19</v>
      </c>
      <c r="F29" s="4" t="s">
        <v>124</v>
      </c>
      <c r="G29" t="s">
        <v>31</v>
      </c>
      <c r="H29">
        <v>2019</v>
      </c>
      <c r="I29" t="str">
        <f t="shared" ref="I29:I37" si="1">+CONCATENATE(H29,"-",F29,"-",J29)</f>
        <v>2019-0041-002</v>
      </c>
      <c r="J29" s="6" t="s">
        <v>77</v>
      </c>
      <c r="K29" t="s">
        <v>91</v>
      </c>
      <c r="L29">
        <v>1</v>
      </c>
    </row>
    <row r="30" spans="1:12" x14ac:dyDescent="0.25">
      <c r="A30" t="s">
        <v>0</v>
      </c>
      <c r="B30" s="17" t="s">
        <v>10</v>
      </c>
      <c r="C30" t="s">
        <v>9</v>
      </c>
      <c r="D30" s="17" t="s">
        <v>195</v>
      </c>
      <c r="E30" t="s">
        <v>19</v>
      </c>
      <c r="F30" s="4" t="s">
        <v>124</v>
      </c>
      <c r="G30" t="s">
        <v>31</v>
      </c>
      <c r="H30">
        <v>2019</v>
      </c>
      <c r="I30" t="str">
        <f t="shared" si="1"/>
        <v>2019-0041-003</v>
      </c>
      <c r="J30" s="6" t="s">
        <v>80</v>
      </c>
      <c r="K30" t="s">
        <v>92</v>
      </c>
      <c r="L30">
        <v>1</v>
      </c>
    </row>
    <row r="31" spans="1:12" x14ac:dyDescent="0.25">
      <c r="A31" t="s">
        <v>0</v>
      </c>
      <c r="B31" s="17" t="s">
        <v>10</v>
      </c>
      <c r="C31" t="s">
        <v>9</v>
      </c>
      <c r="D31" s="17" t="s">
        <v>195</v>
      </c>
      <c r="E31" t="s">
        <v>19</v>
      </c>
      <c r="F31" s="4" t="s">
        <v>124</v>
      </c>
      <c r="G31" t="s">
        <v>31</v>
      </c>
      <c r="H31">
        <v>2019</v>
      </c>
      <c r="I31" t="str">
        <f t="shared" si="1"/>
        <v>2019-0041-004</v>
      </c>
      <c r="J31" s="6" t="s">
        <v>100</v>
      </c>
      <c r="K31" t="s">
        <v>93</v>
      </c>
      <c r="L31">
        <v>1</v>
      </c>
    </row>
    <row r="32" spans="1:12" x14ac:dyDescent="0.25">
      <c r="A32" t="s">
        <v>0</v>
      </c>
      <c r="B32" s="17" t="s">
        <v>10</v>
      </c>
      <c r="C32" t="s">
        <v>9</v>
      </c>
      <c r="D32" s="17" t="s">
        <v>195</v>
      </c>
      <c r="E32" t="s">
        <v>19</v>
      </c>
      <c r="F32" s="4" t="s">
        <v>124</v>
      </c>
      <c r="G32" t="s">
        <v>31</v>
      </c>
      <c r="H32">
        <v>2019</v>
      </c>
      <c r="I32" t="str">
        <f t="shared" si="1"/>
        <v>2019-0041-005</v>
      </c>
      <c r="J32" s="6" t="s">
        <v>76</v>
      </c>
      <c r="K32" t="s">
        <v>94</v>
      </c>
      <c r="L32">
        <v>1</v>
      </c>
    </row>
    <row r="33" spans="1:12" x14ac:dyDescent="0.25">
      <c r="A33" t="s">
        <v>0</v>
      </c>
      <c r="B33" s="17" t="s">
        <v>10</v>
      </c>
      <c r="C33" t="s">
        <v>9</v>
      </c>
      <c r="D33" s="17" t="s">
        <v>195</v>
      </c>
      <c r="E33" t="s">
        <v>19</v>
      </c>
      <c r="F33" s="4" t="s">
        <v>124</v>
      </c>
      <c r="G33" t="s">
        <v>31</v>
      </c>
      <c r="H33">
        <v>2019</v>
      </c>
      <c r="I33" t="str">
        <f t="shared" si="1"/>
        <v>2019-0041-006</v>
      </c>
      <c r="J33" s="6" t="s">
        <v>101</v>
      </c>
      <c r="K33" t="s">
        <v>95</v>
      </c>
      <c r="L33">
        <v>1</v>
      </c>
    </row>
    <row r="34" spans="1:12" x14ac:dyDescent="0.25">
      <c r="A34" t="s">
        <v>0</v>
      </c>
      <c r="B34" s="17" t="s">
        <v>10</v>
      </c>
      <c r="C34" t="s">
        <v>9</v>
      </c>
      <c r="D34" s="17" t="s">
        <v>195</v>
      </c>
      <c r="E34" t="s">
        <v>19</v>
      </c>
      <c r="F34" s="4" t="s">
        <v>124</v>
      </c>
      <c r="G34" t="s">
        <v>31</v>
      </c>
      <c r="H34">
        <v>2019</v>
      </c>
      <c r="I34" t="str">
        <f t="shared" si="1"/>
        <v>2019-0041-007</v>
      </c>
      <c r="J34" s="6" t="s">
        <v>102</v>
      </c>
      <c r="K34" t="s">
        <v>96</v>
      </c>
      <c r="L34">
        <v>1</v>
      </c>
    </row>
    <row r="35" spans="1:12" x14ac:dyDescent="0.25">
      <c r="A35" t="s">
        <v>0</v>
      </c>
      <c r="B35" s="17" t="s">
        <v>10</v>
      </c>
      <c r="C35" t="s">
        <v>9</v>
      </c>
      <c r="D35" s="17" t="s">
        <v>195</v>
      </c>
      <c r="E35" t="s">
        <v>19</v>
      </c>
      <c r="F35" s="4" t="s">
        <v>124</v>
      </c>
      <c r="G35" t="s">
        <v>31</v>
      </c>
      <c r="H35">
        <v>2019</v>
      </c>
      <c r="I35" t="str">
        <f t="shared" si="1"/>
        <v>2019-0041-008</v>
      </c>
      <c r="J35" s="6" t="s">
        <v>103</v>
      </c>
      <c r="K35" t="s">
        <v>97</v>
      </c>
      <c r="L35">
        <v>1</v>
      </c>
    </row>
    <row r="36" spans="1:12" x14ac:dyDescent="0.25">
      <c r="A36" t="s">
        <v>0</v>
      </c>
      <c r="B36" s="17" t="s">
        <v>10</v>
      </c>
      <c r="C36" t="s">
        <v>9</v>
      </c>
      <c r="D36" s="17" t="s">
        <v>195</v>
      </c>
      <c r="E36" t="s">
        <v>19</v>
      </c>
      <c r="F36" s="4" t="s">
        <v>124</v>
      </c>
      <c r="G36" t="s">
        <v>31</v>
      </c>
      <c r="H36">
        <v>2019</v>
      </c>
      <c r="I36" t="str">
        <f t="shared" si="1"/>
        <v>2019-0041-009</v>
      </c>
      <c r="J36" s="6" t="s">
        <v>104</v>
      </c>
      <c r="K36" t="s">
        <v>98</v>
      </c>
      <c r="L36">
        <v>1</v>
      </c>
    </row>
    <row r="37" spans="1:12" x14ac:dyDescent="0.25">
      <c r="A37" t="s">
        <v>0</v>
      </c>
      <c r="B37" s="17" t="s">
        <v>10</v>
      </c>
      <c r="C37" t="s">
        <v>9</v>
      </c>
      <c r="D37" s="17" t="s">
        <v>195</v>
      </c>
      <c r="E37" t="s">
        <v>19</v>
      </c>
      <c r="F37" s="4" t="s">
        <v>124</v>
      </c>
      <c r="G37" t="s">
        <v>31</v>
      </c>
      <c r="H37">
        <v>2019</v>
      </c>
      <c r="I37" t="str">
        <f t="shared" si="1"/>
        <v>2019-0041-010</v>
      </c>
      <c r="J37" s="6" t="s">
        <v>105</v>
      </c>
      <c r="K37" t="s">
        <v>99</v>
      </c>
      <c r="L37">
        <v>1</v>
      </c>
    </row>
    <row r="38" spans="1:12" x14ac:dyDescent="0.25">
      <c r="A38" t="s">
        <v>0</v>
      </c>
      <c r="B38" s="17" t="s">
        <v>10</v>
      </c>
      <c r="C38" t="s">
        <v>9</v>
      </c>
      <c r="D38" s="17" t="s">
        <v>195</v>
      </c>
      <c r="E38" t="s">
        <v>18</v>
      </c>
      <c r="F38" s="4" t="s">
        <v>125</v>
      </c>
      <c r="G38" t="s">
        <v>31</v>
      </c>
      <c r="H38">
        <v>2019</v>
      </c>
      <c r="I38" t="str">
        <f t="shared" si="0"/>
        <v>2019-0042-001</v>
      </c>
      <c r="J38" s="6" t="s">
        <v>79</v>
      </c>
      <c r="K38" t="s">
        <v>90</v>
      </c>
      <c r="L38">
        <v>1</v>
      </c>
    </row>
    <row r="39" spans="1:12" x14ac:dyDescent="0.25">
      <c r="A39" t="s">
        <v>0</v>
      </c>
      <c r="B39" s="18" t="s">
        <v>10</v>
      </c>
      <c r="C39" t="s">
        <v>9</v>
      </c>
      <c r="D39" s="18" t="s">
        <v>196</v>
      </c>
      <c r="E39" t="s">
        <v>13</v>
      </c>
      <c r="F39" s="4" t="s">
        <v>126</v>
      </c>
      <c r="G39" t="s">
        <v>34</v>
      </c>
      <c r="H39">
        <v>2019</v>
      </c>
      <c r="I39" t="str">
        <f t="shared" si="0"/>
        <v>2019-0043-001</v>
      </c>
      <c r="J39" s="6" t="s">
        <v>79</v>
      </c>
      <c r="K39" t="s">
        <v>90</v>
      </c>
      <c r="L39">
        <v>1</v>
      </c>
    </row>
    <row r="40" spans="1:12" x14ac:dyDescent="0.25">
      <c r="A40" t="s">
        <v>0</v>
      </c>
      <c r="B40" s="18" t="s">
        <v>10</v>
      </c>
      <c r="C40" t="s">
        <v>9</v>
      </c>
      <c r="D40" s="18" t="s">
        <v>196</v>
      </c>
      <c r="E40" t="s">
        <v>14</v>
      </c>
      <c r="F40" s="4" t="s">
        <v>127</v>
      </c>
      <c r="G40" t="s">
        <v>34</v>
      </c>
      <c r="H40">
        <v>2019</v>
      </c>
      <c r="I40" t="str">
        <f t="shared" si="0"/>
        <v>2019-0044-001</v>
      </c>
      <c r="J40" s="6" t="s">
        <v>79</v>
      </c>
      <c r="K40" t="s">
        <v>90</v>
      </c>
      <c r="L40">
        <v>1</v>
      </c>
    </row>
    <row r="41" spans="1:12" x14ac:dyDescent="0.25">
      <c r="A41" t="s">
        <v>0</v>
      </c>
      <c r="B41" s="18" t="s">
        <v>10</v>
      </c>
      <c r="C41" t="s">
        <v>9</v>
      </c>
      <c r="D41" s="18" t="s">
        <v>196</v>
      </c>
      <c r="E41" t="s">
        <v>15</v>
      </c>
      <c r="F41" s="4" t="s">
        <v>128</v>
      </c>
      <c r="G41" t="s">
        <v>34</v>
      </c>
      <c r="H41">
        <v>2019</v>
      </c>
      <c r="I41" t="str">
        <f t="shared" si="0"/>
        <v>2019-0045-001</v>
      </c>
      <c r="J41" s="6" t="s">
        <v>79</v>
      </c>
      <c r="K41" t="s">
        <v>90</v>
      </c>
      <c r="L41">
        <v>1</v>
      </c>
    </row>
    <row r="42" spans="1:12" x14ac:dyDescent="0.25">
      <c r="A42" t="s">
        <v>0</v>
      </c>
      <c r="B42" s="18" t="s">
        <v>10</v>
      </c>
      <c r="C42" t="s">
        <v>9</v>
      </c>
      <c r="D42" s="18" t="s">
        <v>196</v>
      </c>
      <c r="E42" t="s">
        <v>16</v>
      </c>
      <c r="F42" s="4" t="s">
        <v>129</v>
      </c>
      <c r="G42" t="s">
        <v>34</v>
      </c>
      <c r="H42">
        <v>2019</v>
      </c>
      <c r="I42" t="str">
        <f t="shared" si="0"/>
        <v>2019-0046-001</v>
      </c>
      <c r="J42" s="6" t="s">
        <v>79</v>
      </c>
      <c r="K42" t="s">
        <v>90</v>
      </c>
      <c r="L42">
        <v>1</v>
      </c>
    </row>
    <row r="43" spans="1:12" x14ac:dyDescent="0.25">
      <c r="A43" t="s">
        <v>0</v>
      </c>
      <c r="B43" s="18" t="s">
        <v>10</v>
      </c>
      <c r="C43" t="s">
        <v>9</v>
      </c>
      <c r="D43" s="18" t="s">
        <v>196</v>
      </c>
      <c r="E43" t="s">
        <v>13</v>
      </c>
      <c r="F43" s="4" t="s">
        <v>126</v>
      </c>
      <c r="G43" t="s">
        <v>32</v>
      </c>
      <c r="H43">
        <v>2019</v>
      </c>
      <c r="I43" t="str">
        <f t="shared" si="0"/>
        <v>2019-0043-001</v>
      </c>
      <c r="J43" s="6" t="s">
        <v>79</v>
      </c>
      <c r="K43" t="s">
        <v>90</v>
      </c>
      <c r="L43">
        <v>1</v>
      </c>
    </row>
    <row r="44" spans="1:12" x14ac:dyDescent="0.25">
      <c r="A44" t="s">
        <v>0</v>
      </c>
      <c r="B44" s="18" t="s">
        <v>10</v>
      </c>
      <c r="C44" t="s">
        <v>9</v>
      </c>
      <c r="D44" s="18" t="s">
        <v>196</v>
      </c>
      <c r="E44" t="s">
        <v>14</v>
      </c>
      <c r="F44" s="4" t="s">
        <v>127</v>
      </c>
      <c r="G44" t="s">
        <v>32</v>
      </c>
      <c r="H44">
        <v>2019</v>
      </c>
      <c r="I44" t="str">
        <f t="shared" si="0"/>
        <v>2019-0044-001</v>
      </c>
      <c r="J44" s="6" t="s">
        <v>79</v>
      </c>
      <c r="K44" t="s">
        <v>90</v>
      </c>
      <c r="L44">
        <v>1</v>
      </c>
    </row>
    <row r="45" spans="1:12" x14ac:dyDescent="0.25">
      <c r="A45" t="s">
        <v>0</v>
      </c>
      <c r="B45" s="18" t="s">
        <v>10</v>
      </c>
      <c r="C45" t="s">
        <v>9</v>
      </c>
      <c r="D45" s="18" t="s">
        <v>196</v>
      </c>
      <c r="E45" t="s">
        <v>15</v>
      </c>
      <c r="F45" s="4" t="s">
        <v>128</v>
      </c>
      <c r="G45" t="s">
        <v>32</v>
      </c>
      <c r="H45">
        <v>2019</v>
      </c>
      <c r="I45" t="str">
        <f t="shared" si="0"/>
        <v>2019-0045-001</v>
      </c>
      <c r="J45" s="6" t="s">
        <v>79</v>
      </c>
      <c r="K45" t="s">
        <v>90</v>
      </c>
      <c r="L45">
        <v>1</v>
      </c>
    </row>
    <row r="46" spans="1:12" x14ac:dyDescent="0.25">
      <c r="A46" t="s">
        <v>0</v>
      </c>
      <c r="B46" s="18" t="s">
        <v>10</v>
      </c>
      <c r="C46" t="s">
        <v>9</v>
      </c>
      <c r="D46" s="18" t="s">
        <v>196</v>
      </c>
      <c r="E46" t="s">
        <v>13</v>
      </c>
      <c r="F46" s="4" t="s">
        <v>126</v>
      </c>
      <c r="G46" t="s">
        <v>33</v>
      </c>
      <c r="H46">
        <v>2019</v>
      </c>
      <c r="I46" t="str">
        <f t="shared" si="0"/>
        <v>2019-0043-001</v>
      </c>
      <c r="J46" s="6" t="s">
        <v>79</v>
      </c>
      <c r="K46" t="s">
        <v>90</v>
      </c>
      <c r="L46">
        <v>1</v>
      </c>
    </row>
    <row r="47" spans="1:12" x14ac:dyDescent="0.25">
      <c r="A47" t="s">
        <v>0</v>
      </c>
      <c r="B47" s="18" t="s">
        <v>10</v>
      </c>
      <c r="C47" t="s">
        <v>9</v>
      </c>
      <c r="D47" s="18" t="s">
        <v>196</v>
      </c>
      <c r="E47" t="s">
        <v>14</v>
      </c>
      <c r="F47" s="4" t="s">
        <v>127</v>
      </c>
      <c r="G47" t="s">
        <v>33</v>
      </c>
      <c r="H47">
        <v>2019</v>
      </c>
      <c r="I47" t="str">
        <f t="shared" si="0"/>
        <v>2019-0044-001</v>
      </c>
      <c r="J47" s="6" t="s">
        <v>79</v>
      </c>
      <c r="K47" t="s">
        <v>90</v>
      </c>
      <c r="L47">
        <v>1</v>
      </c>
    </row>
    <row r="48" spans="1:12" x14ac:dyDescent="0.25">
      <c r="A48" s="19" t="s">
        <v>40</v>
      </c>
      <c r="B48" s="19" t="s">
        <v>42</v>
      </c>
      <c r="C48" t="s">
        <v>42</v>
      </c>
      <c r="D48" s="19" t="s">
        <v>198</v>
      </c>
      <c r="E48" t="s">
        <v>43</v>
      </c>
      <c r="F48" s="4" t="s">
        <v>130</v>
      </c>
      <c r="G48" t="s">
        <v>41</v>
      </c>
      <c r="H48">
        <v>2019</v>
      </c>
      <c r="I48" t="str">
        <f t="shared" si="0"/>
        <v>2019-0050-001</v>
      </c>
      <c r="J48" s="6" t="s">
        <v>79</v>
      </c>
      <c r="K48" t="s">
        <v>90</v>
      </c>
      <c r="L48">
        <v>1</v>
      </c>
    </row>
    <row r="49" spans="1:12" x14ac:dyDescent="0.25">
      <c r="A49" s="19" t="s">
        <v>40</v>
      </c>
      <c r="B49" s="19" t="s">
        <v>42</v>
      </c>
      <c r="C49" t="s">
        <v>42</v>
      </c>
      <c r="D49" s="19"/>
      <c r="E49" t="s">
        <v>44</v>
      </c>
      <c r="F49" s="4" t="s">
        <v>131</v>
      </c>
      <c r="G49" t="s">
        <v>41</v>
      </c>
      <c r="H49">
        <v>2019</v>
      </c>
      <c r="I49" t="str">
        <f t="shared" si="0"/>
        <v>2019-0051-001</v>
      </c>
      <c r="J49" s="6" t="s">
        <v>79</v>
      </c>
      <c r="K49" t="s">
        <v>90</v>
      </c>
      <c r="L49">
        <v>1</v>
      </c>
    </row>
    <row r="50" spans="1:12" x14ac:dyDescent="0.25">
      <c r="A50" s="19" t="s">
        <v>1</v>
      </c>
      <c r="B50" s="19" t="s">
        <v>47</v>
      </c>
      <c r="C50" t="s">
        <v>47</v>
      </c>
      <c r="D50" s="19"/>
      <c r="E50" t="s">
        <v>47</v>
      </c>
      <c r="F50" s="4" t="s">
        <v>132</v>
      </c>
      <c r="G50" t="s">
        <v>47</v>
      </c>
      <c r="H50">
        <v>2019</v>
      </c>
      <c r="I50" t="str">
        <f t="shared" si="0"/>
        <v>2019-0060-001</v>
      </c>
      <c r="J50" s="6" t="s">
        <v>79</v>
      </c>
      <c r="K50" t="s">
        <v>90</v>
      </c>
      <c r="L50">
        <v>1</v>
      </c>
    </row>
    <row r="51" spans="1:12" x14ac:dyDescent="0.25">
      <c r="A51" t="s">
        <v>35</v>
      </c>
      <c r="B51" s="20" t="s">
        <v>12</v>
      </c>
      <c r="C51" t="s">
        <v>38</v>
      </c>
      <c r="D51" s="20" t="s">
        <v>197</v>
      </c>
      <c r="E51" t="s">
        <v>37</v>
      </c>
      <c r="F51" s="4">
        <v>2790</v>
      </c>
      <c r="G51" t="s">
        <v>36</v>
      </c>
      <c r="H51">
        <v>2016</v>
      </c>
      <c r="I51" t="str">
        <f>+CONCATENATE(H51,"-",F51,"-",J51)</f>
        <v>2016-2790-001</v>
      </c>
      <c r="J51" s="6" t="s">
        <v>79</v>
      </c>
      <c r="K51" t="s">
        <v>71</v>
      </c>
      <c r="L51">
        <v>1</v>
      </c>
    </row>
    <row r="52" spans="1:12" x14ac:dyDescent="0.25">
      <c r="A52" t="s">
        <v>35</v>
      </c>
      <c r="B52" s="20" t="s">
        <v>12</v>
      </c>
      <c r="C52" t="s">
        <v>38</v>
      </c>
      <c r="D52" s="20" t="s">
        <v>197</v>
      </c>
      <c r="E52" t="s">
        <v>37</v>
      </c>
      <c r="F52" s="4">
        <v>2790</v>
      </c>
      <c r="G52" t="s">
        <v>36</v>
      </c>
      <c r="H52">
        <v>2016</v>
      </c>
      <c r="I52" t="str">
        <f t="shared" ref="I52:I60" si="2">+CONCATENATE(H52,"-",F52,"-",J52)</f>
        <v>2016-2790-005</v>
      </c>
      <c r="J52" s="6" t="s">
        <v>76</v>
      </c>
      <c r="K52" t="s">
        <v>72</v>
      </c>
      <c r="L52">
        <v>1</v>
      </c>
    </row>
    <row r="53" spans="1:12" x14ac:dyDescent="0.25">
      <c r="A53" t="s">
        <v>35</v>
      </c>
      <c r="B53" s="20" t="s">
        <v>12</v>
      </c>
      <c r="C53" t="s">
        <v>38</v>
      </c>
      <c r="D53" s="20" t="s">
        <v>197</v>
      </c>
      <c r="E53" t="s">
        <v>37</v>
      </c>
      <c r="F53" s="4">
        <v>2790</v>
      </c>
      <c r="G53" t="s">
        <v>36</v>
      </c>
      <c r="H53">
        <v>2016</v>
      </c>
      <c r="I53" t="str">
        <f t="shared" si="2"/>
        <v>2016-2790-002</v>
      </c>
      <c r="J53" s="6" t="s">
        <v>77</v>
      </c>
      <c r="K53" t="s">
        <v>73</v>
      </c>
      <c r="L53">
        <v>1</v>
      </c>
    </row>
    <row r="54" spans="1:12" x14ac:dyDescent="0.25">
      <c r="A54" t="s">
        <v>35</v>
      </c>
      <c r="B54" s="20" t="s">
        <v>12</v>
      </c>
      <c r="C54" t="s">
        <v>38</v>
      </c>
      <c r="D54" s="20" t="s">
        <v>197</v>
      </c>
      <c r="E54" t="s">
        <v>37</v>
      </c>
      <c r="F54" s="4">
        <v>2790</v>
      </c>
      <c r="G54" t="s">
        <v>36</v>
      </c>
      <c r="H54">
        <v>2016</v>
      </c>
      <c r="I54" t="str">
        <f t="shared" si="2"/>
        <v>2016-2790-003</v>
      </c>
      <c r="J54" s="6" t="s">
        <v>80</v>
      </c>
      <c r="K54" t="s">
        <v>74</v>
      </c>
      <c r="L54">
        <v>1</v>
      </c>
    </row>
    <row r="55" spans="1:12" x14ac:dyDescent="0.25">
      <c r="A55" t="s">
        <v>35</v>
      </c>
      <c r="B55" s="20" t="s">
        <v>12</v>
      </c>
      <c r="C55" t="s">
        <v>38</v>
      </c>
      <c r="D55" s="20" t="s">
        <v>197</v>
      </c>
      <c r="E55" t="s">
        <v>37</v>
      </c>
      <c r="F55" s="4">
        <v>2790</v>
      </c>
      <c r="G55" t="s">
        <v>36</v>
      </c>
      <c r="H55">
        <v>2016</v>
      </c>
      <c r="I55" t="str">
        <f t="shared" si="2"/>
        <v>2016-2790-090004</v>
      </c>
      <c r="J55" s="6" t="s">
        <v>78</v>
      </c>
      <c r="K55" t="s">
        <v>75</v>
      </c>
      <c r="L55">
        <v>1</v>
      </c>
    </row>
    <row r="56" spans="1:12" x14ac:dyDescent="0.25">
      <c r="A56" t="s">
        <v>35</v>
      </c>
      <c r="B56" s="20" t="s">
        <v>12</v>
      </c>
      <c r="C56" t="s">
        <v>38</v>
      </c>
      <c r="D56" s="20" t="s">
        <v>197</v>
      </c>
      <c r="E56" t="s">
        <v>37</v>
      </c>
      <c r="F56" s="4">
        <v>2790</v>
      </c>
      <c r="G56" t="s">
        <v>36</v>
      </c>
      <c r="H56">
        <v>2016</v>
      </c>
      <c r="I56" t="str">
        <f t="shared" si="2"/>
        <v>2016-2790-006</v>
      </c>
      <c r="J56" s="6" t="s">
        <v>101</v>
      </c>
      <c r="K56" t="s">
        <v>106</v>
      </c>
      <c r="L56">
        <v>2</v>
      </c>
    </row>
    <row r="57" spans="1:12" x14ac:dyDescent="0.25">
      <c r="A57" t="s">
        <v>35</v>
      </c>
      <c r="B57" s="20" t="s">
        <v>12</v>
      </c>
      <c r="C57" t="s">
        <v>38</v>
      </c>
      <c r="D57" s="20" t="s">
        <v>197</v>
      </c>
      <c r="E57" t="s">
        <v>37</v>
      </c>
      <c r="F57" s="4">
        <v>2790</v>
      </c>
      <c r="G57" t="s">
        <v>36</v>
      </c>
      <c r="H57">
        <v>2016</v>
      </c>
      <c r="I57" t="str">
        <f t="shared" si="2"/>
        <v>2016-2790-007</v>
      </c>
      <c r="J57" s="6" t="s">
        <v>102</v>
      </c>
      <c r="K57" t="s">
        <v>107</v>
      </c>
      <c r="L57">
        <v>2</v>
      </c>
    </row>
    <row r="58" spans="1:12" x14ac:dyDescent="0.25">
      <c r="A58" t="s">
        <v>35</v>
      </c>
      <c r="B58" s="20" t="s">
        <v>12</v>
      </c>
      <c r="C58" t="s">
        <v>38</v>
      </c>
      <c r="D58" s="20" t="s">
        <v>197</v>
      </c>
      <c r="E58" t="s">
        <v>37</v>
      </c>
      <c r="F58" s="4">
        <v>2790</v>
      </c>
      <c r="G58" t="s">
        <v>36</v>
      </c>
      <c r="H58">
        <v>2016</v>
      </c>
      <c r="I58" t="str">
        <f t="shared" si="2"/>
        <v>2016-2790-008</v>
      </c>
      <c r="J58" s="6" t="s">
        <v>103</v>
      </c>
      <c r="K58" t="s">
        <v>108</v>
      </c>
      <c r="L58">
        <v>2</v>
      </c>
    </row>
    <row r="59" spans="1:12" x14ac:dyDescent="0.25">
      <c r="A59" t="s">
        <v>35</v>
      </c>
      <c r="B59" s="20" t="s">
        <v>12</v>
      </c>
      <c r="C59" t="s">
        <v>38</v>
      </c>
      <c r="D59" s="20" t="s">
        <v>197</v>
      </c>
      <c r="E59" t="s">
        <v>37</v>
      </c>
      <c r="F59" s="4">
        <v>2790</v>
      </c>
      <c r="G59" t="s">
        <v>36</v>
      </c>
      <c r="H59">
        <v>2016</v>
      </c>
      <c r="I59" t="str">
        <f t="shared" si="2"/>
        <v>2016-2790-009</v>
      </c>
      <c r="J59" s="6" t="s">
        <v>104</v>
      </c>
      <c r="K59" t="s">
        <v>109</v>
      </c>
      <c r="L59">
        <v>2</v>
      </c>
    </row>
    <row r="60" spans="1:12" x14ac:dyDescent="0.25">
      <c r="A60" t="s">
        <v>35</v>
      </c>
      <c r="B60" s="20" t="s">
        <v>12</v>
      </c>
      <c r="C60" t="s">
        <v>38</v>
      </c>
      <c r="D60" s="20" t="s">
        <v>197</v>
      </c>
      <c r="E60" t="s">
        <v>37</v>
      </c>
      <c r="F60" s="4">
        <v>2790</v>
      </c>
      <c r="G60" t="s">
        <v>36</v>
      </c>
      <c r="H60">
        <v>2016</v>
      </c>
      <c r="I60" t="str">
        <f t="shared" si="2"/>
        <v>2016-2790-010</v>
      </c>
      <c r="J60" s="6" t="s">
        <v>105</v>
      </c>
      <c r="K60" t="s">
        <v>110</v>
      </c>
      <c r="L60">
        <v>2</v>
      </c>
    </row>
    <row r="61" spans="1:12" x14ac:dyDescent="0.25">
      <c r="F61" s="4"/>
    </row>
    <row r="62" spans="1:12" x14ac:dyDescent="0.25">
      <c r="F62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5" workbookViewId="0">
      <selection activeCell="A34" sqref="A34"/>
    </sheetView>
  </sheetViews>
  <sheetFormatPr defaultRowHeight="15" x14ac:dyDescent="0.25"/>
  <cols>
    <col min="1" max="1" width="3" bestFit="1" customWidth="1"/>
    <col min="2" max="2" width="10.42578125" bestFit="1" customWidth="1"/>
    <col min="3" max="3" width="10.85546875" bestFit="1" customWidth="1"/>
    <col min="4" max="4" width="11.7109375" bestFit="1" customWidth="1"/>
    <col min="5" max="5" width="8.7109375" bestFit="1" customWidth="1"/>
    <col min="6" max="6" width="15.42578125" bestFit="1" customWidth="1"/>
    <col min="7" max="7" width="15" bestFit="1" customWidth="1"/>
    <col min="8" max="8" width="15" customWidth="1"/>
    <col min="9" max="9" width="8.140625" bestFit="1" customWidth="1"/>
    <col min="10" max="10" width="14.28515625" customWidth="1"/>
    <col min="11" max="11" width="24.85546875" customWidth="1"/>
  </cols>
  <sheetData>
    <row r="1" spans="1:12" x14ac:dyDescent="0.25">
      <c r="A1" t="s">
        <v>202</v>
      </c>
      <c r="B1" t="s">
        <v>392</v>
      </c>
      <c r="C1" t="s">
        <v>393</v>
      </c>
      <c r="D1" t="s">
        <v>396</v>
      </c>
      <c r="E1" t="s">
        <v>388</v>
      </c>
      <c r="F1" t="s">
        <v>387</v>
      </c>
      <c r="G1" t="s">
        <v>428</v>
      </c>
      <c r="H1" s="30" t="s">
        <v>518</v>
      </c>
      <c r="I1" t="s">
        <v>429</v>
      </c>
      <c r="J1" s="30" t="s">
        <v>519</v>
      </c>
      <c r="K1" s="30" t="s">
        <v>404</v>
      </c>
      <c r="L1" s="26" t="s">
        <v>397</v>
      </c>
    </row>
    <row r="2" spans="1:12" x14ac:dyDescent="0.25">
      <c r="A2">
        <v>1</v>
      </c>
      <c r="B2" t="s">
        <v>398</v>
      </c>
      <c r="C2">
        <v>1</v>
      </c>
      <c r="D2">
        <v>1</v>
      </c>
      <c r="E2">
        <v>0</v>
      </c>
      <c r="F2" t="s">
        <v>29</v>
      </c>
      <c r="G2">
        <v>1</v>
      </c>
      <c r="H2" t="str">
        <f>VLOOKUP(G2,grade_group!$A$2:$F$2000,6,FALSE)</f>
        <v>Kinder</v>
      </c>
      <c r="I2">
        <v>1</v>
      </c>
      <c r="J2" t="str">
        <f>VLOOKUP(I2,Level!$A$2:$I$2000,6,FALSE)</f>
        <v>Primero</v>
      </c>
      <c r="K2" t="str">
        <f>VLOOKUP(I2,Level!$A$2:$I$2000,9,FALSE)</f>
        <v>Escolar</v>
      </c>
      <c r="L2" t="str">
        <f>CONCATENATE("insert into grade (",$B$1,",",$C$1,",",$D$1,",",$E$1,",",$F$1,",",$G$1,",",$I$1,") values(",B2,",",C2,",",D2,",",E2,",'",F2,"',",G2,",",I2,");")</f>
        <v>insert into grade (created_at,created_by,company_id,is_active,name,grade_group_id,level_id) values(getdate(),1,1,0,'1°. Kinder',1,1);</v>
      </c>
    </row>
    <row r="3" spans="1:12" x14ac:dyDescent="0.25">
      <c r="A3">
        <v>2</v>
      </c>
      <c r="B3" t="s">
        <v>398</v>
      </c>
      <c r="C3">
        <v>1</v>
      </c>
      <c r="D3">
        <v>1</v>
      </c>
      <c r="E3">
        <v>0</v>
      </c>
      <c r="F3" t="s">
        <v>30</v>
      </c>
      <c r="G3">
        <v>1</v>
      </c>
      <c r="H3" t="str">
        <f>VLOOKUP(G3,grade_group!$A$2:$F$2000,6,FALSE)</f>
        <v>Kinder</v>
      </c>
      <c r="I3">
        <v>1</v>
      </c>
      <c r="J3" t="str">
        <f>VLOOKUP(I3,Level!$A$2:$I$2000,6,FALSE)</f>
        <v>Primero</v>
      </c>
      <c r="K3" t="str">
        <f>VLOOKUP(I3,Level!$A$2:$I$2000,9,FALSE)</f>
        <v>Escolar</v>
      </c>
      <c r="L3" t="str">
        <f t="shared" ref="L3:L33" si="0">CONCATENATE("insert into grade (",$B$1,",",$C$1,",",$D$1,",",$E$1,",",$F$1,",",$G$1,",",$I$1,") values(",B3,",",C3,",",D3,",",E3,",'",F3,"',",G3,",",I3,");")</f>
        <v>insert into grade (created_at,created_by,company_id,is_active,name,grade_group_id,level_id) values(getdate(),1,1,0,'2°. Kinder',1,1);</v>
      </c>
    </row>
    <row r="4" spans="1:12" x14ac:dyDescent="0.25">
      <c r="A4">
        <v>3</v>
      </c>
      <c r="B4" t="s">
        <v>398</v>
      </c>
      <c r="C4">
        <v>1</v>
      </c>
      <c r="D4">
        <v>1</v>
      </c>
      <c r="E4">
        <v>0</v>
      </c>
      <c r="F4" t="s">
        <v>405</v>
      </c>
      <c r="G4">
        <v>2</v>
      </c>
      <c r="H4" t="str">
        <f>VLOOKUP(G4,grade_group!$A$2:$F$2000,6,FALSE)</f>
        <v>Párvulos</v>
      </c>
      <c r="I4">
        <v>2</v>
      </c>
      <c r="J4" t="str">
        <f>VLOOKUP(I4,Level!$A$2:$I$2000,6,FALSE)</f>
        <v>Segundo</v>
      </c>
      <c r="K4" t="str">
        <f>VLOOKUP(I4,Level!$A$2:$I$2000,9,FALSE)</f>
        <v>Escolar</v>
      </c>
      <c r="L4" t="str">
        <f t="shared" si="0"/>
        <v>insert into grade (created_at,created_by,company_id,is_active,name,grade_group_id,level_id) values(getdate(),1,1,0,'1°. Párvulos',2,2);</v>
      </c>
    </row>
    <row r="5" spans="1:12" x14ac:dyDescent="0.25">
      <c r="A5">
        <v>4</v>
      </c>
      <c r="B5" t="s">
        <v>398</v>
      </c>
      <c r="C5">
        <v>1</v>
      </c>
      <c r="D5">
        <v>1</v>
      </c>
      <c r="E5">
        <v>0</v>
      </c>
      <c r="F5" t="s">
        <v>406</v>
      </c>
      <c r="G5">
        <v>2</v>
      </c>
      <c r="H5" t="str">
        <f>VLOOKUP(G5,grade_group!$A$2:$F$2000,6,FALSE)</f>
        <v>Párvulos</v>
      </c>
      <c r="I5">
        <v>2</v>
      </c>
      <c r="J5" t="str">
        <f>VLOOKUP(I5,Level!$A$2:$I$2000,6,FALSE)</f>
        <v>Segundo</v>
      </c>
      <c r="K5" t="str">
        <f>VLOOKUP(I5,Level!$A$2:$I$2000,9,FALSE)</f>
        <v>Escolar</v>
      </c>
      <c r="L5" t="str">
        <f t="shared" si="0"/>
        <v>insert into grade (created_at,created_by,company_id,is_active,name,grade_group_id,level_id) values(getdate(),1,1,0,'2°. Párvulos',2,2);</v>
      </c>
    </row>
    <row r="6" spans="1:12" x14ac:dyDescent="0.25">
      <c r="A6">
        <v>5</v>
      </c>
      <c r="B6" t="s">
        <v>398</v>
      </c>
      <c r="C6">
        <v>1</v>
      </c>
      <c r="D6">
        <v>1</v>
      </c>
      <c r="E6">
        <v>0</v>
      </c>
      <c r="F6" t="s">
        <v>407</v>
      </c>
      <c r="G6">
        <v>2</v>
      </c>
      <c r="H6" t="str">
        <f>VLOOKUP(G6,grade_group!$A$2:$F$2000,6,FALSE)</f>
        <v>Párvulos</v>
      </c>
      <c r="I6">
        <v>2</v>
      </c>
      <c r="J6" t="str">
        <f>VLOOKUP(I6,Level!$A$2:$I$2000,6,FALSE)</f>
        <v>Segundo</v>
      </c>
      <c r="K6" t="str">
        <f>VLOOKUP(I6,Level!$A$2:$I$2000,9,FALSE)</f>
        <v>Escolar</v>
      </c>
      <c r="L6" t="str">
        <f t="shared" si="0"/>
        <v>insert into grade (created_at,created_by,company_id,is_active,name,grade_group_id,level_id) values(getdate(),1,1,0,'3°. Párvulos',2,2);</v>
      </c>
    </row>
    <row r="7" spans="1:12" x14ac:dyDescent="0.25">
      <c r="A7">
        <v>6</v>
      </c>
      <c r="B7" t="s">
        <v>398</v>
      </c>
      <c r="C7">
        <v>1</v>
      </c>
      <c r="D7">
        <v>1</v>
      </c>
      <c r="E7">
        <v>0</v>
      </c>
      <c r="F7" t="s">
        <v>20</v>
      </c>
      <c r="G7">
        <v>3</v>
      </c>
      <c r="H7" t="str">
        <f>VLOOKUP(G7,grade_group!$A$2:$F$2000,6,FALSE)</f>
        <v>Primaria</v>
      </c>
      <c r="I7">
        <v>3</v>
      </c>
      <c r="J7" t="str">
        <f>VLOOKUP(I7,Level!$A$2:$I$2000,6,FALSE)</f>
        <v>Tercero</v>
      </c>
      <c r="K7" t="str">
        <f>VLOOKUP(I7,Level!$A$2:$I$2000,9,FALSE)</f>
        <v>Escolar</v>
      </c>
      <c r="L7" t="str">
        <f t="shared" si="0"/>
        <v>insert into grade (created_at,created_by,company_id,is_active,name,grade_group_id,level_id) values(getdate(),1,1,0,'1°. Primaria',3,3);</v>
      </c>
    </row>
    <row r="8" spans="1:12" x14ac:dyDescent="0.25">
      <c r="A8">
        <v>7</v>
      </c>
      <c r="B8" t="s">
        <v>398</v>
      </c>
      <c r="C8">
        <v>1</v>
      </c>
      <c r="D8">
        <v>1</v>
      </c>
      <c r="E8">
        <v>0</v>
      </c>
      <c r="F8" t="s">
        <v>21</v>
      </c>
      <c r="G8">
        <v>3</v>
      </c>
      <c r="H8" t="str">
        <f>VLOOKUP(G8,grade_group!$A$2:$F$2000,6,FALSE)</f>
        <v>Primaria</v>
      </c>
      <c r="I8">
        <v>3</v>
      </c>
      <c r="J8" t="str">
        <f>VLOOKUP(I8,Level!$A$2:$I$2000,6,FALSE)</f>
        <v>Tercero</v>
      </c>
      <c r="K8" t="str">
        <f>VLOOKUP(I8,Level!$A$2:$I$2000,9,FALSE)</f>
        <v>Escolar</v>
      </c>
      <c r="L8" t="str">
        <f t="shared" si="0"/>
        <v>insert into grade (created_at,created_by,company_id,is_active,name,grade_group_id,level_id) values(getdate(),1,1,0,'2°. Primaria',3,3);</v>
      </c>
    </row>
    <row r="9" spans="1:12" x14ac:dyDescent="0.25">
      <c r="A9">
        <v>8</v>
      </c>
      <c r="B9" t="s">
        <v>398</v>
      </c>
      <c r="C9">
        <v>1</v>
      </c>
      <c r="D9">
        <v>1</v>
      </c>
      <c r="E9">
        <v>0</v>
      </c>
      <c r="F9" t="s">
        <v>22</v>
      </c>
      <c r="G9">
        <v>3</v>
      </c>
      <c r="H9" t="str">
        <f>VLOOKUP(G9,grade_group!$A$2:$F$2000,6,FALSE)</f>
        <v>Primaria</v>
      </c>
      <c r="I9">
        <v>3</v>
      </c>
      <c r="J9" t="str">
        <f>VLOOKUP(I9,Level!$A$2:$I$2000,6,FALSE)</f>
        <v>Tercero</v>
      </c>
      <c r="K9" t="str">
        <f>VLOOKUP(I9,Level!$A$2:$I$2000,9,FALSE)</f>
        <v>Escolar</v>
      </c>
      <c r="L9" t="str">
        <f t="shared" si="0"/>
        <v>insert into grade (created_at,created_by,company_id,is_active,name,grade_group_id,level_id) values(getdate(),1,1,0,'3°. Primaria',3,3);</v>
      </c>
    </row>
    <row r="10" spans="1:12" x14ac:dyDescent="0.25">
      <c r="A10">
        <v>9</v>
      </c>
      <c r="B10" t="s">
        <v>398</v>
      </c>
      <c r="C10">
        <v>1</v>
      </c>
      <c r="D10">
        <v>1</v>
      </c>
      <c r="E10">
        <v>0</v>
      </c>
      <c r="F10" t="s">
        <v>23</v>
      </c>
      <c r="G10">
        <v>3</v>
      </c>
      <c r="H10" t="str">
        <f>VLOOKUP(G10,grade_group!$A$2:$F$2000,6,FALSE)</f>
        <v>Primaria</v>
      </c>
      <c r="I10">
        <v>3</v>
      </c>
      <c r="J10" t="str">
        <f>VLOOKUP(I10,Level!$A$2:$I$2000,6,FALSE)</f>
        <v>Tercero</v>
      </c>
      <c r="K10" t="str">
        <f>VLOOKUP(I10,Level!$A$2:$I$2000,9,FALSE)</f>
        <v>Escolar</v>
      </c>
      <c r="L10" t="str">
        <f t="shared" si="0"/>
        <v>insert into grade (created_at,created_by,company_id,is_active,name,grade_group_id,level_id) values(getdate(),1,1,0,'4°. Primaria',3,3);</v>
      </c>
    </row>
    <row r="11" spans="1:12" x14ac:dyDescent="0.25">
      <c r="A11">
        <v>10</v>
      </c>
      <c r="B11" t="s">
        <v>398</v>
      </c>
      <c r="C11">
        <v>1</v>
      </c>
      <c r="D11">
        <v>1</v>
      </c>
      <c r="E11">
        <v>0</v>
      </c>
      <c r="F11" t="s">
        <v>24</v>
      </c>
      <c r="G11">
        <v>3</v>
      </c>
      <c r="H11" t="str">
        <f>VLOOKUP(G11,grade_group!$A$2:$F$2000,6,FALSE)</f>
        <v>Primaria</v>
      </c>
      <c r="I11">
        <v>3</v>
      </c>
      <c r="J11" t="str">
        <f>VLOOKUP(I11,Level!$A$2:$I$2000,6,FALSE)</f>
        <v>Tercero</v>
      </c>
      <c r="K11" t="str">
        <f>VLOOKUP(I11,Level!$A$2:$I$2000,9,FALSE)</f>
        <v>Escolar</v>
      </c>
      <c r="L11" t="str">
        <f t="shared" si="0"/>
        <v>insert into grade (created_at,created_by,company_id,is_active,name,grade_group_id,level_id) values(getdate(),1,1,0,'5°. Primaria',3,3);</v>
      </c>
    </row>
    <row r="12" spans="1:12" x14ac:dyDescent="0.25">
      <c r="A12">
        <v>11</v>
      </c>
      <c r="B12" t="s">
        <v>398</v>
      </c>
      <c r="C12">
        <v>1</v>
      </c>
      <c r="D12">
        <v>1</v>
      </c>
      <c r="E12">
        <v>0</v>
      </c>
      <c r="F12" t="s">
        <v>25</v>
      </c>
      <c r="G12">
        <v>3</v>
      </c>
      <c r="H12" t="str">
        <f>VLOOKUP(G12,grade_group!$A$2:$F$2000,6,FALSE)</f>
        <v>Primaria</v>
      </c>
      <c r="I12">
        <v>3</v>
      </c>
      <c r="J12" t="str">
        <f>VLOOKUP(I12,Level!$A$2:$I$2000,6,FALSE)</f>
        <v>Tercero</v>
      </c>
      <c r="K12" t="str">
        <f>VLOOKUP(I12,Level!$A$2:$I$2000,9,FALSE)</f>
        <v>Escolar</v>
      </c>
      <c r="L12" t="str">
        <f t="shared" si="0"/>
        <v>insert into grade (created_at,created_by,company_id,is_active,name,grade_group_id,level_id) values(getdate(),1,1,0,'6°. Primaria',3,3);</v>
      </c>
    </row>
    <row r="13" spans="1:12" x14ac:dyDescent="0.25">
      <c r="A13">
        <v>12</v>
      </c>
      <c r="B13" t="s">
        <v>398</v>
      </c>
      <c r="C13">
        <v>1</v>
      </c>
      <c r="D13">
        <v>1</v>
      </c>
      <c r="E13">
        <v>0</v>
      </c>
      <c r="F13" t="s">
        <v>408</v>
      </c>
      <c r="G13">
        <v>4</v>
      </c>
      <c r="H13" t="str">
        <f>VLOOKUP(G13,grade_group!$A$2:$F$2000,6,FALSE)</f>
        <v>Básico</v>
      </c>
      <c r="I13">
        <v>4</v>
      </c>
      <c r="J13" t="str">
        <f>VLOOKUP(I13,Level!$A$2:$I$2000,6,FALSE)</f>
        <v>Cuarto</v>
      </c>
      <c r="K13" t="str">
        <f>VLOOKUP(I13,Level!$A$2:$I$2000,9,FALSE)</f>
        <v>Escolar</v>
      </c>
      <c r="L13" t="str">
        <f t="shared" si="0"/>
        <v>insert into grade (created_at,created_by,company_id,is_active,name,grade_group_id,level_id) values(getdate(),1,1,0,'1°. Básico',4,4);</v>
      </c>
    </row>
    <row r="14" spans="1:12" x14ac:dyDescent="0.25">
      <c r="A14">
        <v>13</v>
      </c>
      <c r="B14" t="s">
        <v>398</v>
      </c>
      <c r="C14">
        <v>1</v>
      </c>
      <c r="D14">
        <v>1</v>
      </c>
      <c r="E14">
        <v>0</v>
      </c>
      <c r="F14" t="s">
        <v>409</v>
      </c>
      <c r="G14">
        <v>4</v>
      </c>
      <c r="H14" t="str">
        <f>VLOOKUP(G14,grade_group!$A$2:$F$2000,6,FALSE)</f>
        <v>Básico</v>
      </c>
      <c r="I14">
        <v>4</v>
      </c>
      <c r="J14" t="str">
        <f>VLOOKUP(I14,Level!$A$2:$I$2000,6,FALSE)</f>
        <v>Cuarto</v>
      </c>
      <c r="K14" t="str">
        <f>VLOOKUP(I14,Level!$A$2:$I$2000,9,FALSE)</f>
        <v>Escolar</v>
      </c>
      <c r="L14" t="str">
        <f t="shared" si="0"/>
        <v>insert into grade (created_at,created_by,company_id,is_active,name,grade_group_id,level_id) values(getdate(),1,1,0,'2°. Básico',4,4);</v>
      </c>
    </row>
    <row r="15" spans="1:12" x14ac:dyDescent="0.25">
      <c r="A15">
        <v>14</v>
      </c>
      <c r="B15" t="s">
        <v>398</v>
      </c>
      <c r="C15">
        <v>1</v>
      </c>
      <c r="D15">
        <v>1</v>
      </c>
      <c r="E15">
        <v>0</v>
      </c>
      <c r="F15" t="s">
        <v>410</v>
      </c>
      <c r="G15">
        <v>4</v>
      </c>
      <c r="H15" t="str">
        <f>VLOOKUP(G15,grade_group!$A$2:$F$2000,6,FALSE)</f>
        <v>Básico</v>
      </c>
      <c r="I15">
        <v>4</v>
      </c>
      <c r="J15" t="str">
        <f>VLOOKUP(I15,Level!$A$2:$I$2000,6,FALSE)</f>
        <v>Cuarto</v>
      </c>
      <c r="K15" t="str">
        <f>VLOOKUP(I15,Level!$A$2:$I$2000,9,FALSE)</f>
        <v>Escolar</v>
      </c>
      <c r="L15" t="str">
        <f t="shared" si="0"/>
        <v>insert into grade (created_at,created_by,company_id,is_active,name,grade_group_id,level_id) values(getdate(),1,1,0,'3°. Básico',4,4);</v>
      </c>
    </row>
    <row r="16" spans="1:12" x14ac:dyDescent="0.25">
      <c r="A16">
        <v>15</v>
      </c>
      <c r="B16" t="s">
        <v>398</v>
      </c>
      <c r="C16">
        <v>1</v>
      </c>
      <c r="D16">
        <v>1</v>
      </c>
      <c r="E16">
        <v>0</v>
      </c>
      <c r="F16" t="s">
        <v>411</v>
      </c>
      <c r="G16">
        <v>5</v>
      </c>
      <c r="H16" t="str">
        <f>VLOOKUP(G16,grade_group!$A$2:$F$2000,6,FALSE)</f>
        <v>Diversificado</v>
      </c>
      <c r="I16">
        <v>4</v>
      </c>
      <c r="J16" t="str">
        <f>VLOOKUP(I16,Level!$A$2:$I$2000,6,FALSE)</f>
        <v>Cuarto</v>
      </c>
      <c r="K16" t="str">
        <f>VLOOKUP(I16,Level!$A$2:$I$2000,9,FALSE)</f>
        <v>Escolar</v>
      </c>
      <c r="L16" t="str">
        <f t="shared" si="0"/>
        <v>insert into grade (created_at,created_by,company_id,is_active,name,grade_group_id,level_id) values(getdate(),1,1,0,'4°. Diversificado',5,4);</v>
      </c>
    </row>
    <row r="17" spans="1:12" x14ac:dyDescent="0.25">
      <c r="A17">
        <v>16</v>
      </c>
      <c r="B17" t="s">
        <v>398</v>
      </c>
      <c r="C17">
        <v>1</v>
      </c>
      <c r="D17">
        <v>1</v>
      </c>
      <c r="E17">
        <v>0</v>
      </c>
      <c r="F17" t="s">
        <v>412</v>
      </c>
      <c r="G17">
        <v>5</v>
      </c>
      <c r="H17" t="str">
        <f>VLOOKUP(G17,grade_group!$A$2:$F$2000,6,FALSE)</f>
        <v>Diversificado</v>
      </c>
      <c r="I17">
        <v>4</v>
      </c>
      <c r="J17" t="str">
        <f>VLOOKUP(I17,Level!$A$2:$I$2000,6,FALSE)</f>
        <v>Cuarto</v>
      </c>
      <c r="K17" t="str">
        <f>VLOOKUP(I17,Level!$A$2:$I$2000,9,FALSE)</f>
        <v>Escolar</v>
      </c>
      <c r="L17" t="str">
        <f t="shared" si="0"/>
        <v>insert into grade (created_at,created_by,company_id,is_active,name,grade_group_id,level_id) values(getdate(),1,1,0,'5°. Diversificado',5,4);</v>
      </c>
    </row>
    <row r="18" spans="1:12" x14ac:dyDescent="0.25">
      <c r="A18">
        <v>17</v>
      </c>
      <c r="B18" t="s">
        <v>398</v>
      </c>
      <c r="C18">
        <v>1</v>
      </c>
      <c r="D18">
        <v>1</v>
      </c>
      <c r="E18">
        <v>0</v>
      </c>
      <c r="F18" t="s">
        <v>413</v>
      </c>
      <c r="G18">
        <v>5</v>
      </c>
      <c r="H18" t="str">
        <f>VLOOKUP(G18,grade_group!$A$2:$F$2000,6,FALSE)</f>
        <v>Diversificado</v>
      </c>
      <c r="I18">
        <v>4</v>
      </c>
      <c r="J18" t="str">
        <f>VLOOKUP(I18,Level!$A$2:$I$2000,6,FALSE)</f>
        <v>Cuarto</v>
      </c>
      <c r="K18" t="str">
        <f>VLOOKUP(I18,Level!$A$2:$I$2000,9,FALSE)</f>
        <v>Escolar</v>
      </c>
      <c r="L18" t="str">
        <f t="shared" si="0"/>
        <v>insert into grade (created_at,created_by,company_id,is_active,name,grade_group_id,level_id) values(getdate(),1,1,0,'6°. Diversificado',5,4);</v>
      </c>
    </row>
    <row r="19" spans="1:12" x14ac:dyDescent="0.25">
      <c r="A19">
        <v>18</v>
      </c>
      <c r="B19" t="s">
        <v>398</v>
      </c>
      <c r="C19">
        <v>1</v>
      </c>
      <c r="D19">
        <v>1</v>
      </c>
      <c r="E19">
        <v>0</v>
      </c>
      <c r="F19" t="s">
        <v>414</v>
      </c>
      <c r="G19">
        <v>5</v>
      </c>
      <c r="H19" t="str">
        <f>VLOOKUP(G19,grade_group!$A$2:$F$2000,6,FALSE)</f>
        <v>Diversificado</v>
      </c>
      <c r="I19">
        <v>4</v>
      </c>
      <c r="J19" t="str">
        <f>VLOOKUP(I19,Level!$A$2:$I$2000,6,FALSE)</f>
        <v>Cuarto</v>
      </c>
      <c r="K19" t="str">
        <f>VLOOKUP(I19,Level!$A$2:$I$2000,9,FALSE)</f>
        <v>Escolar</v>
      </c>
      <c r="L19" t="str">
        <f t="shared" si="0"/>
        <v>insert into grade (created_at,created_by,company_id,is_active,name,grade_group_id,level_id) values(getdate(),1,1,0,'7°. Diversificado',5,4);</v>
      </c>
    </row>
    <row r="20" spans="1:12" x14ac:dyDescent="0.25">
      <c r="A20">
        <v>19</v>
      </c>
      <c r="B20" t="s">
        <v>398</v>
      </c>
      <c r="C20">
        <v>1</v>
      </c>
      <c r="D20">
        <v>1</v>
      </c>
      <c r="E20">
        <v>0</v>
      </c>
      <c r="F20" t="s">
        <v>37</v>
      </c>
      <c r="G20">
        <v>7</v>
      </c>
      <c r="H20" t="str">
        <f>VLOOKUP(G20,grade_group!$A$2:$F$2000,6,FALSE)</f>
        <v>Facultad</v>
      </c>
      <c r="I20">
        <v>5</v>
      </c>
      <c r="J20" t="str">
        <f>VLOOKUP(I20,Level!$A$2:$I$2000,6,FALSE)</f>
        <v>Quinto</v>
      </c>
      <c r="K20" t="str">
        <f>VLOOKUP(I20,Level!$A$2:$I$2000,9,FALSE)</f>
        <v>Universitario</v>
      </c>
      <c r="L20" t="str">
        <f t="shared" si="0"/>
        <v>insert into grade (created_at,created_by,company_id,is_active,name,grade_group_id,level_id) values(getdate(),1,1,0,'1°. Semestre',7,5);</v>
      </c>
    </row>
    <row r="21" spans="1:12" x14ac:dyDescent="0.25">
      <c r="A21">
        <v>20</v>
      </c>
      <c r="B21" t="s">
        <v>398</v>
      </c>
      <c r="C21">
        <v>1</v>
      </c>
      <c r="D21">
        <v>1</v>
      </c>
      <c r="E21">
        <v>0</v>
      </c>
      <c r="F21" t="s">
        <v>415</v>
      </c>
      <c r="G21">
        <v>7</v>
      </c>
      <c r="H21" t="str">
        <f>VLOOKUP(G21,grade_group!$A$2:$F$2000,6,FALSE)</f>
        <v>Facultad</v>
      </c>
      <c r="I21">
        <v>5</v>
      </c>
      <c r="J21" t="str">
        <f>VLOOKUP(I21,Level!$A$2:$I$2000,6,FALSE)</f>
        <v>Quinto</v>
      </c>
      <c r="K21" t="str">
        <f>VLOOKUP(I21,Level!$A$2:$I$2000,9,FALSE)</f>
        <v>Universitario</v>
      </c>
      <c r="L21" t="str">
        <f t="shared" si="0"/>
        <v>insert into grade (created_at,created_by,company_id,is_active,name,grade_group_id,level_id) values(getdate(),1,1,0,'2°. Semestre',7,5);</v>
      </c>
    </row>
    <row r="22" spans="1:12" x14ac:dyDescent="0.25">
      <c r="A22">
        <v>21</v>
      </c>
      <c r="B22" t="s">
        <v>398</v>
      </c>
      <c r="C22">
        <v>1</v>
      </c>
      <c r="D22">
        <v>1</v>
      </c>
      <c r="E22">
        <v>0</v>
      </c>
      <c r="F22" t="s">
        <v>416</v>
      </c>
      <c r="G22">
        <v>7</v>
      </c>
      <c r="H22" t="str">
        <f>VLOOKUP(G22,grade_group!$A$2:$F$2000,6,FALSE)</f>
        <v>Facultad</v>
      </c>
      <c r="I22">
        <v>5</v>
      </c>
      <c r="J22" t="str">
        <f>VLOOKUP(I22,Level!$A$2:$I$2000,6,FALSE)</f>
        <v>Quinto</v>
      </c>
      <c r="K22" t="str">
        <f>VLOOKUP(I22,Level!$A$2:$I$2000,9,FALSE)</f>
        <v>Universitario</v>
      </c>
      <c r="L22" t="str">
        <f t="shared" si="0"/>
        <v>insert into grade (created_at,created_by,company_id,is_active,name,grade_group_id,level_id) values(getdate(),1,1,0,'3°. Semestre',7,5);</v>
      </c>
    </row>
    <row r="23" spans="1:12" x14ac:dyDescent="0.25">
      <c r="A23">
        <v>22</v>
      </c>
      <c r="B23" t="s">
        <v>398</v>
      </c>
      <c r="C23">
        <v>1</v>
      </c>
      <c r="D23">
        <v>1</v>
      </c>
      <c r="E23">
        <v>0</v>
      </c>
      <c r="F23" t="s">
        <v>417</v>
      </c>
      <c r="G23">
        <v>7</v>
      </c>
      <c r="H23" t="str">
        <f>VLOOKUP(G23,grade_group!$A$2:$F$2000,6,FALSE)</f>
        <v>Facultad</v>
      </c>
      <c r="I23">
        <v>5</v>
      </c>
      <c r="J23" t="str">
        <f>VLOOKUP(I23,Level!$A$2:$I$2000,6,FALSE)</f>
        <v>Quinto</v>
      </c>
      <c r="K23" t="str">
        <f>VLOOKUP(I23,Level!$A$2:$I$2000,9,FALSE)</f>
        <v>Universitario</v>
      </c>
      <c r="L23" t="str">
        <f t="shared" si="0"/>
        <v>insert into grade (created_at,created_by,company_id,is_active,name,grade_group_id,level_id) values(getdate(),1,1,0,'4°. Semestre',7,5);</v>
      </c>
    </row>
    <row r="24" spans="1:12" x14ac:dyDescent="0.25">
      <c r="A24">
        <v>23</v>
      </c>
      <c r="B24" t="s">
        <v>398</v>
      </c>
      <c r="C24">
        <v>1</v>
      </c>
      <c r="D24">
        <v>1</v>
      </c>
      <c r="E24">
        <v>1</v>
      </c>
      <c r="F24" t="s">
        <v>418</v>
      </c>
      <c r="G24">
        <v>7</v>
      </c>
      <c r="H24" t="str">
        <f>VLOOKUP(G24,grade_group!$A$2:$F$2000,6,FALSE)</f>
        <v>Facultad</v>
      </c>
      <c r="I24">
        <v>5</v>
      </c>
      <c r="J24" t="str">
        <f>VLOOKUP(I24,Level!$A$2:$I$2000,6,FALSE)</f>
        <v>Quinto</v>
      </c>
      <c r="K24" t="str">
        <f>VLOOKUP(I24,Level!$A$2:$I$2000,9,FALSE)</f>
        <v>Universitario</v>
      </c>
      <c r="L24" t="str">
        <f t="shared" si="0"/>
        <v>insert into grade (created_at,created_by,company_id,is_active,name,grade_group_id,level_id) values(getdate(),1,1,1,'5°. Semestre',7,5);</v>
      </c>
    </row>
    <row r="25" spans="1:12" x14ac:dyDescent="0.25">
      <c r="A25">
        <v>24</v>
      </c>
      <c r="B25" t="s">
        <v>398</v>
      </c>
      <c r="C25">
        <v>1</v>
      </c>
      <c r="D25">
        <v>1</v>
      </c>
      <c r="E25">
        <v>0</v>
      </c>
      <c r="F25" t="s">
        <v>419</v>
      </c>
      <c r="G25">
        <v>7</v>
      </c>
      <c r="H25" t="str">
        <f>VLOOKUP(G25,grade_group!$A$2:$F$2000,6,FALSE)</f>
        <v>Facultad</v>
      </c>
      <c r="I25">
        <v>5</v>
      </c>
      <c r="J25" t="str">
        <f>VLOOKUP(I25,Level!$A$2:$I$2000,6,FALSE)</f>
        <v>Quinto</v>
      </c>
      <c r="K25" t="str">
        <f>VLOOKUP(I25,Level!$A$2:$I$2000,9,FALSE)</f>
        <v>Universitario</v>
      </c>
      <c r="L25" t="str">
        <f t="shared" si="0"/>
        <v>insert into grade (created_at,created_by,company_id,is_active,name,grade_group_id,level_id) values(getdate(),1,1,0,'6°. Semestre',7,5);</v>
      </c>
    </row>
    <row r="26" spans="1:12" x14ac:dyDescent="0.25">
      <c r="A26">
        <v>25</v>
      </c>
      <c r="B26" t="s">
        <v>398</v>
      </c>
      <c r="C26">
        <v>1</v>
      </c>
      <c r="D26">
        <v>1</v>
      </c>
      <c r="E26">
        <v>1</v>
      </c>
      <c r="F26" t="s">
        <v>420</v>
      </c>
      <c r="G26">
        <v>7</v>
      </c>
      <c r="H26" t="str">
        <f>VLOOKUP(G26,grade_group!$A$2:$F$2000,6,FALSE)</f>
        <v>Facultad</v>
      </c>
      <c r="I26">
        <v>5</v>
      </c>
      <c r="J26" t="str">
        <f>VLOOKUP(I26,Level!$A$2:$I$2000,6,FALSE)</f>
        <v>Quinto</v>
      </c>
      <c r="K26" t="str">
        <f>VLOOKUP(I26,Level!$A$2:$I$2000,9,FALSE)</f>
        <v>Universitario</v>
      </c>
      <c r="L26" t="str">
        <f t="shared" si="0"/>
        <v>insert into grade (created_at,created_by,company_id,is_active,name,grade_group_id,level_id) values(getdate(),1,1,1,'7°. Semestre',7,5);</v>
      </c>
    </row>
    <row r="27" spans="1:12" x14ac:dyDescent="0.25">
      <c r="A27">
        <v>26</v>
      </c>
      <c r="B27" t="s">
        <v>398</v>
      </c>
      <c r="C27">
        <v>1</v>
      </c>
      <c r="D27">
        <v>1</v>
      </c>
      <c r="E27">
        <v>0</v>
      </c>
      <c r="F27" t="s">
        <v>421</v>
      </c>
      <c r="G27">
        <v>7</v>
      </c>
      <c r="H27" t="str">
        <f>VLOOKUP(G27,grade_group!$A$2:$F$2000,6,FALSE)</f>
        <v>Facultad</v>
      </c>
      <c r="I27">
        <v>5</v>
      </c>
      <c r="J27" t="str">
        <f>VLOOKUP(I27,Level!$A$2:$I$2000,6,FALSE)</f>
        <v>Quinto</v>
      </c>
      <c r="K27" t="str">
        <f>VLOOKUP(I27,Level!$A$2:$I$2000,9,FALSE)</f>
        <v>Universitario</v>
      </c>
      <c r="L27" t="str">
        <f t="shared" si="0"/>
        <v>insert into grade (created_at,created_by,company_id,is_active,name,grade_group_id,level_id) values(getdate(),1,1,0,'8°. Semestre',7,5);</v>
      </c>
    </row>
    <row r="28" spans="1:12" x14ac:dyDescent="0.25">
      <c r="A28">
        <v>27</v>
      </c>
      <c r="B28" t="s">
        <v>398</v>
      </c>
      <c r="C28">
        <v>1</v>
      </c>
      <c r="D28">
        <v>1</v>
      </c>
      <c r="E28">
        <v>1</v>
      </c>
      <c r="F28" t="s">
        <v>422</v>
      </c>
      <c r="G28">
        <v>7</v>
      </c>
      <c r="H28" t="str">
        <f>VLOOKUP(G28,grade_group!$A$2:$F$2000,6,FALSE)</f>
        <v>Facultad</v>
      </c>
      <c r="I28">
        <v>5</v>
      </c>
      <c r="J28" t="str">
        <f>VLOOKUP(I28,Level!$A$2:$I$2000,6,FALSE)</f>
        <v>Quinto</v>
      </c>
      <c r="K28" t="str">
        <f>VLOOKUP(I28,Level!$A$2:$I$2000,9,FALSE)</f>
        <v>Universitario</v>
      </c>
      <c r="L28" t="str">
        <f t="shared" si="0"/>
        <v>insert into grade (created_at,created_by,company_id,is_active,name,grade_group_id,level_id) values(getdate(),1,1,1,'9°. Semestre',7,5);</v>
      </c>
    </row>
    <row r="29" spans="1:12" x14ac:dyDescent="0.25">
      <c r="A29">
        <v>28</v>
      </c>
      <c r="B29" t="s">
        <v>398</v>
      </c>
      <c r="C29">
        <v>1</v>
      </c>
      <c r="D29">
        <v>1</v>
      </c>
      <c r="E29">
        <v>0</v>
      </c>
      <c r="F29" t="s">
        <v>423</v>
      </c>
      <c r="G29">
        <v>7</v>
      </c>
      <c r="H29" t="str">
        <f>VLOOKUP(G29,grade_group!$A$2:$F$2000,6,FALSE)</f>
        <v>Facultad</v>
      </c>
      <c r="I29">
        <v>5</v>
      </c>
      <c r="J29" t="str">
        <f>VLOOKUP(I29,Level!$A$2:$I$2000,6,FALSE)</f>
        <v>Quinto</v>
      </c>
      <c r="K29" t="str">
        <f>VLOOKUP(I29,Level!$A$2:$I$2000,9,FALSE)</f>
        <v>Universitario</v>
      </c>
      <c r="L29" t="str">
        <f t="shared" si="0"/>
        <v>insert into grade (created_at,created_by,company_id,is_active,name,grade_group_id,level_id) values(getdate(),1,1,0,'10°. Semestre',7,5);</v>
      </c>
    </row>
    <row r="30" spans="1:12" x14ac:dyDescent="0.25">
      <c r="A30">
        <v>29</v>
      </c>
      <c r="B30" t="s">
        <v>398</v>
      </c>
      <c r="C30">
        <v>1</v>
      </c>
      <c r="D30">
        <v>1</v>
      </c>
      <c r="E30">
        <v>0</v>
      </c>
      <c r="F30" t="s">
        <v>424</v>
      </c>
      <c r="G30">
        <v>7</v>
      </c>
      <c r="H30" t="str">
        <f>VLOOKUP(G30,grade_group!$A$2:$F$2000,6,FALSE)</f>
        <v>Facultad</v>
      </c>
      <c r="I30">
        <v>5</v>
      </c>
      <c r="J30" t="str">
        <f>VLOOKUP(I30,Level!$A$2:$I$2000,6,FALSE)</f>
        <v>Quinto</v>
      </c>
      <c r="K30" t="str">
        <f>VLOOKUP(I30,Level!$A$2:$I$2000,9,FALSE)</f>
        <v>Universitario</v>
      </c>
      <c r="L30" t="str">
        <f t="shared" si="0"/>
        <v>insert into grade (created_at,created_by,company_id,is_active,name,grade_group_id,level_id) values(getdate(),1,1,0,'11°. Semestre',7,5);</v>
      </c>
    </row>
    <row r="31" spans="1:12" x14ac:dyDescent="0.25">
      <c r="A31">
        <v>30</v>
      </c>
      <c r="B31" t="s">
        <v>398</v>
      </c>
      <c r="C31">
        <v>1</v>
      </c>
      <c r="D31">
        <v>1</v>
      </c>
      <c r="E31">
        <v>0</v>
      </c>
      <c r="F31" t="s">
        <v>425</v>
      </c>
      <c r="G31">
        <v>7</v>
      </c>
      <c r="H31" t="str">
        <f>VLOOKUP(G31,grade_group!$A$2:$F$2000,6,FALSE)</f>
        <v>Facultad</v>
      </c>
      <c r="I31">
        <v>5</v>
      </c>
      <c r="J31" t="str">
        <f>VLOOKUP(I31,Level!$A$2:$I$2000,6,FALSE)</f>
        <v>Quinto</v>
      </c>
      <c r="K31" t="str">
        <f>VLOOKUP(I31,Level!$A$2:$I$2000,9,FALSE)</f>
        <v>Universitario</v>
      </c>
      <c r="L31" t="str">
        <f t="shared" si="0"/>
        <v>insert into grade (created_at,created_by,company_id,is_active,name,grade_group_id,level_id) values(getdate(),1,1,0,'12°. Semestre',7,5);</v>
      </c>
    </row>
    <row r="32" spans="1:12" x14ac:dyDescent="0.25">
      <c r="A32">
        <v>31</v>
      </c>
      <c r="B32" t="s">
        <v>398</v>
      </c>
      <c r="C32">
        <v>1</v>
      </c>
      <c r="D32">
        <v>1</v>
      </c>
      <c r="E32">
        <v>0</v>
      </c>
      <c r="F32" t="s">
        <v>426</v>
      </c>
      <c r="G32">
        <v>7</v>
      </c>
      <c r="H32" t="str">
        <f>VLOOKUP(G32,grade_group!$A$2:$F$2000,6,FALSE)</f>
        <v>Facultad</v>
      </c>
      <c r="I32">
        <v>5</v>
      </c>
      <c r="J32" t="str">
        <f>VLOOKUP(I32,Level!$A$2:$I$2000,6,FALSE)</f>
        <v>Quinto</v>
      </c>
      <c r="K32" t="str">
        <f>VLOOKUP(I32,Level!$A$2:$I$2000,9,FALSE)</f>
        <v>Universitario</v>
      </c>
      <c r="L32" t="str">
        <f t="shared" si="0"/>
        <v>insert into grade (created_at,created_by,company_id,is_active,name,grade_group_id,level_id) values(getdate(),1,1,0,'13°. Semestre',7,5);</v>
      </c>
    </row>
    <row r="33" spans="1:12" x14ac:dyDescent="0.25">
      <c r="A33">
        <v>32</v>
      </c>
      <c r="B33" t="s">
        <v>398</v>
      </c>
      <c r="C33">
        <v>1</v>
      </c>
      <c r="D33">
        <v>1</v>
      </c>
      <c r="E33">
        <v>0</v>
      </c>
      <c r="F33" t="s">
        <v>427</v>
      </c>
      <c r="G33">
        <v>7</v>
      </c>
      <c r="H33" t="str">
        <f>VLOOKUP(G33,grade_group!$A$2:$F$2000,6,FALSE)</f>
        <v>Facultad</v>
      </c>
      <c r="I33">
        <v>5</v>
      </c>
      <c r="J33" t="str">
        <f>VLOOKUP(I33,Level!$A$2:$I$2000,6,FALSE)</f>
        <v>Quinto</v>
      </c>
      <c r="K33" t="str">
        <f>VLOOKUP(I33,Level!$A$2:$I$2000,9,FALSE)</f>
        <v>Universitario</v>
      </c>
      <c r="L33" t="str">
        <f t="shared" si="0"/>
        <v>insert into grade (created_at,created_by,company_id,is_active,name,grade_group_id,level_id) values(getdate(),1,1,0,'14°. Semestre',7,5);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1" sqref="H1"/>
    </sheetView>
  </sheetViews>
  <sheetFormatPr defaultRowHeight="15" x14ac:dyDescent="0.25"/>
  <cols>
    <col min="1" max="1" width="2.7109375" bestFit="1" customWidth="1"/>
    <col min="2" max="2" width="10.42578125" bestFit="1" customWidth="1"/>
    <col min="3" max="3" width="10.85546875" bestFit="1" customWidth="1"/>
    <col min="4" max="4" width="11.7109375" bestFit="1" customWidth="1"/>
    <col min="5" max="5" width="8.7109375" bestFit="1" customWidth="1"/>
    <col min="6" max="6" width="21.140625" bestFit="1" customWidth="1"/>
    <col min="7" max="7" width="5.28515625" bestFit="1" customWidth="1"/>
  </cols>
  <sheetData>
    <row r="1" spans="1:8" x14ac:dyDescent="0.25">
      <c r="A1" t="s">
        <v>202</v>
      </c>
      <c r="B1" t="s">
        <v>392</v>
      </c>
      <c r="C1" t="s">
        <v>393</v>
      </c>
      <c r="D1" t="s">
        <v>396</v>
      </c>
      <c r="E1" t="s">
        <v>388</v>
      </c>
      <c r="F1" t="s">
        <v>387</v>
      </c>
      <c r="G1" t="s">
        <v>430</v>
      </c>
      <c r="H1" t="s">
        <v>397</v>
      </c>
    </row>
    <row r="2" spans="1:8" x14ac:dyDescent="0.25">
      <c r="A2">
        <v>1</v>
      </c>
      <c r="B2" t="s">
        <v>398</v>
      </c>
      <c r="C2">
        <v>1</v>
      </c>
      <c r="D2">
        <v>1</v>
      </c>
      <c r="E2">
        <v>1</v>
      </c>
      <c r="F2" t="s">
        <v>31</v>
      </c>
      <c r="G2" s="3" t="s">
        <v>79</v>
      </c>
      <c r="H2" t="str">
        <f>+CONCATENATE("insert into degree (",$B$1,",",$C$1,",",$D$1,",",$E$1,",",$F$1,",",$G$1,") values(",B2,",",C2,",",D2,",",E2,",'",F2,"','",G2,"');")</f>
        <v>insert into degree (created_at,created_by,company_id,is_active,name,code) values(getdate(),1,1,1,'Formación','001');</v>
      </c>
    </row>
    <row r="3" spans="1:8" x14ac:dyDescent="0.25">
      <c r="A3">
        <v>2</v>
      </c>
      <c r="B3" t="s">
        <v>398</v>
      </c>
      <c r="C3">
        <v>1</v>
      </c>
      <c r="D3">
        <v>1</v>
      </c>
      <c r="E3">
        <v>1</v>
      </c>
      <c r="F3" t="s">
        <v>36</v>
      </c>
      <c r="G3" s="3" t="s">
        <v>77</v>
      </c>
      <c r="H3" t="str">
        <f>+CONCATENATE("insert into degree (",$B$1,",",$C$1,",",$D$1,",",$E$1,",",$F$1,",",$G$1,") values(",B3,",",C3,",",D3,",",E3,",'",F3,"','",G3,"');")</f>
        <v>insert into degree (created_at,created_by,company_id,is_active,name,code) values(getdate(),1,1,1,'Ingenieria en sistemas','002');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13" workbookViewId="0">
      <selection activeCell="E24" sqref="A24:E24"/>
    </sheetView>
  </sheetViews>
  <sheetFormatPr defaultRowHeight="15" x14ac:dyDescent="0.25"/>
  <cols>
    <col min="1" max="1" width="2.7109375" bestFit="1" customWidth="1"/>
    <col min="2" max="2" width="10.42578125" bestFit="1" customWidth="1"/>
    <col min="3" max="3" width="10.85546875" bestFit="1" customWidth="1"/>
    <col min="4" max="4" width="11.7109375" bestFit="1" customWidth="1"/>
    <col min="5" max="5" width="8.7109375" bestFit="1" customWidth="1"/>
    <col min="6" max="6" width="10" bestFit="1" customWidth="1"/>
    <col min="7" max="7" width="21.140625" bestFit="1" customWidth="1"/>
    <col min="8" max="8" width="8.7109375" bestFit="1" customWidth="1"/>
    <col min="9" max="10" width="12.140625" bestFit="1" customWidth="1"/>
    <col min="12" max="12" width="16.42578125" customWidth="1"/>
  </cols>
  <sheetData>
    <row r="1" spans="1:13" x14ac:dyDescent="0.25">
      <c r="A1" t="s">
        <v>202</v>
      </c>
      <c r="B1" t="s">
        <v>392</v>
      </c>
      <c r="C1" t="s">
        <v>393</v>
      </c>
      <c r="D1" t="s">
        <v>396</v>
      </c>
      <c r="E1" t="s">
        <v>388</v>
      </c>
      <c r="F1" t="s">
        <v>431</v>
      </c>
      <c r="G1" s="30" t="s">
        <v>433</v>
      </c>
      <c r="H1" t="s">
        <v>432</v>
      </c>
      <c r="I1" s="30" t="s">
        <v>434</v>
      </c>
      <c r="J1" s="30" t="s">
        <v>518</v>
      </c>
      <c r="K1" s="30" t="s">
        <v>519</v>
      </c>
      <c r="L1" s="30" t="s">
        <v>404</v>
      </c>
      <c r="M1" t="s">
        <v>397</v>
      </c>
    </row>
    <row r="2" spans="1:13" x14ac:dyDescent="0.25">
      <c r="A2">
        <v>1</v>
      </c>
      <c r="B2" t="s">
        <v>398</v>
      </c>
      <c r="C2">
        <v>1</v>
      </c>
      <c r="D2">
        <v>1</v>
      </c>
      <c r="E2">
        <v>0</v>
      </c>
      <c r="F2">
        <v>1</v>
      </c>
      <c r="G2" t="str">
        <f>VLOOKUP(F2,Degree!$A$2:$G$2000,6,FALSE)</f>
        <v>Formación</v>
      </c>
      <c r="H2">
        <v>1</v>
      </c>
      <c r="I2" t="str">
        <f>VLOOKUP(H2,Grade!$A$2:$K$2000,6,FALSE)</f>
        <v>1°. Kinder</v>
      </c>
      <c r="J2" t="str">
        <f>VLOOKUP(H2,Grade!$A$2:$K$2000,8,FALSE)</f>
        <v>Kinder</v>
      </c>
      <c r="K2" t="str">
        <f>VLOOKUP(H2,Grade!$A$2:$K$2000,10,FALSE)</f>
        <v>Primero</v>
      </c>
      <c r="L2" t="str">
        <f>VLOOKUP(H2,Grade!$A$2:$K$2000,11,FALSE)</f>
        <v>Escolar</v>
      </c>
      <c r="M2" t="str">
        <f>CONCATENATE("insert into grade_degree (",$B$1,",",$C$1,",",$D$1,",",$E$1,",",$F$1,",",$H$1,") values(",B2,",",C2,",",D2,",",E2,",",F2,",",H2,");")</f>
        <v>insert into grade_degree (created_at,created_by,company_id,is_active,degree_id,grade_id) values(getdate(),1,1,0,1,1);</v>
      </c>
    </row>
    <row r="3" spans="1:13" x14ac:dyDescent="0.25">
      <c r="A3">
        <f>+A2+1</f>
        <v>2</v>
      </c>
      <c r="B3" t="s">
        <v>398</v>
      </c>
      <c r="C3">
        <v>1</v>
      </c>
      <c r="D3">
        <v>1</v>
      </c>
      <c r="E3">
        <v>0</v>
      </c>
      <c r="F3">
        <v>1</v>
      </c>
      <c r="G3" t="str">
        <f>VLOOKUP(F3,Degree!$A$2:$G$2000,6,FALSE)</f>
        <v>Formación</v>
      </c>
      <c r="H3">
        <f>+H2+1</f>
        <v>2</v>
      </c>
      <c r="I3" t="str">
        <f>VLOOKUP(H3,Grade!$A$2:$K$2000,6,FALSE)</f>
        <v>2°. Kinder</v>
      </c>
      <c r="J3" t="str">
        <f>VLOOKUP(H3,Grade!$A$2:$K$2000,8,FALSE)</f>
        <v>Kinder</v>
      </c>
      <c r="K3" t="str">
        <f>VLOOKUP(H3,Grade!$A$2:$K$2000,10,FALSE)</f>
        <v>Primero</v>
      </c>
      <c r="L3" t="str">
        <f>VLOOKUP(H3,Grade!$A$2:$K$2000,11,FALSE)</f>
        <v>Escolar</v>
      </c>
      <c r="M3" t="str">
        <f t="shared" ref="M3:M33" si="0">CONCATENATE("insert into grade_degree (",$B$1,",",$C$1,",",$D$1,",",$E$1,",",$F$1,",",$H$1,") values(",B3,",",C3,",",D3,",",E3,",",F3,",",H3,");")</f>
        <v>insert into grade_degree (created_at,created_by,company_id,is_active,degree_id,grade_id) values(getdate(),1,1,0,1,2);</v>
      </c>
    </row>
    <row r="4" spans="1:13" x14ac:dyDescent="0.25">
      <c r="A4">
        <f t="shared" ref="A4:A33" si="1">+A3+1</f>
        <v>3</v>
      </c>
      <c r="B4" t="s">
        <v>398</v>
      </c>
      <c r="C4">
        <v>1</v>
      </c>
      <c r="D4">
        <v>1</v>
      </c>
      <c r="E4">
        <v>0</v>
      </c>
      <c r="F4">
        <v>1</v>
      </c>
      <c r="G4" t="str">
        <f>VLOOKUP(F4,Degree!$A$2:$G$2000,6,FALSE)</f>
        <v>Formación</v>
      </c>
      <c r="H4">
        <f t="shared" ref="H4:H33" si="2">+H3+1</f>
        <v>3</v>
      </c>
      <c r="I4" t="str">
        <f>VLOOKUP(H4,Grade!$A$2:$K$2000,6,FALSE)</f>
        <v>1°. Párvulos</v>
      </c>
      <c r="J4" t="str">
        <f>VLOOKUP(H4,Grade!$A$2:$K$2000,8,FALSE)</f>
        <v>Párvulos</v>
      </c>
      <c r="K4" t="str">
        <f>VLOOKUP(H4,Grade!$A$2:$K$2000,10,FALSE)</f>
        <v>Segundo</v>
      </c>
      <c r="L4" t="str">
        <f>VLOOKUP(H4,Grade!$A$2:$K$2000,11,FALSE)</f>
        <v>Escolar</v>
      </c>
      <c r="M4" t="str">
        <f t="shared" si="0"/>
        <v>insert into grade_degree (created_at,created_by,company_id,is_active,degree_id,grade_id) values(getdate(),1,1,0,1,3);</v>
      </c>
    </row>
    <row r="5" spans="1:13" x14ac:dyDescent="0.25">
      <c r="A5">
        <f t="shared" si="1"/>
        <v>4</v>
      </c>
      <c r="B5" t="s">
        <v>398</v>
      </c>
      <c r="C5">
        <v>1</v>
      </c>
      <c r="D5">
        <v>1</v>
      </c>
      <c r="E5">
        <v>0</v>
      </c>
      <c r="F5">
        <v>1</v>
      </c>
      <c r="G5" t="str">
        <f>VLOOKUP(F5,Degree!$A$2:$G$2000,6,FALSE)</f>
        <v>Formación</v>
      </c>
      <c r="H5">
        <f t="shared" si="2"/>
        <v>4</v>
      </c>
      <c r="I5" t="str">
        <f>VLOOKUP(H5,Grade!$A$2:$K$2000,6,FALSE)</f>
        <v>2°. Párvulos</v>
      </c>
      <c r="J5" t="str">
        <f>VLOOKUP(H5,Grade!$A$2:$K$2000,8,FALSE)</f>
        <v>Párvulos</v>
      </c>
      <c r="K5" t="str">
        <f>VLOOKUP(H5,Grade!$A$2:$K$2000,10,FALSE)</f>
        <v>Segundo</v>
      </c>
      <c r="L5" t="str">
        <f>VLOOKUP(H5,Grade!$A$2:$K$2000,11,FALSE)</f>
        <v>Escolar</v>
      </c>
      <c r="M5" t="str">
        <f t="shared" si="0"/>
        <v>insert into grade_degree (created_at,created_by,company_id,is_active,degree_id,grade_id) values(getdate(),1,1,0,1,4);</v>
      </c>
    </row>
    <row r="6" spans="1:13" x14ac:dyDescent="0.25">
      <c r="A6">
        <f t="shared" si="1"/>
        <v>5</v>
      </c>
      <c r="B6" t="s">
        <v>398</v>
      </c>
      <c r="C6">
        <v>1</v>
      </c>
      <c r="D6">
        <v>1</v>
      </c>
      <c r="E6">
        <v>0</v>
      </c>
      <c r="F6">
        <v>1</v>
      </c>
      <c r="G6" t="str">
        <f>VLOOKUP(F6,Degree!$A$2:$G$2000,6,FALSE)</f>
        <v>Formación</v>
      </c>
      <c r="H6">
        <f t="shared" si="2"/>
        <v>5</v>
      </c>
      <c r="I6" t="str">
        <f>VLOOKUP(H6,Grade!$A$2:$K$2000,6,FALSE)</f>
        <v>3°. Párvulos</v>
      </c>
      <c r="J6" t="str">
        <f>VLOOKUP(H6,Grade!$A$2:$K$2000,8,FALSE)</f>
        <v>Párvulos</v>
      </c>
      <c r="K6" t="str">
        <f>VLOOKUP(H6,Grade!$A$2:$K$2000,10,FALSE)</f>
        <v>Segundo</v>
      </c>
      <c r="L6" t="str">
        <f>VLOOKUP(H6,Grade!$A$2:$K$2000,11,FALSE)</f>
        <v>Escolar</v>
      </c>
      <c r="M6" t="str">
        <f t="shared" si="0"/>
        <v>insert into grade_degree (created_at,created_by,company_id,is_active,degree_id,grade_id) values(getdate(),1,1,0,1,5);</v>
      </c>
    </row>
    <row r="7" spans="1:13" x14ac:dyDescent="0.25">
      <c r="A7">
        <f t="shared" si="1"/>
        <v>6</v>
      </c>
      <c r="B7" t="s">
        <v>398</v>
      </c>
      <c r="C7">
        <v>1</v>
      </c>
      <c r="D7">
        <v>1</v>
      </c>
      <c r="E7">
        <v>0</v>
      </c>
      <c r="F7">
        <v>1</v>
      </c>
      <c r="G7" t="str">
        <f>VLOOKUP(F7,Degree!$A$2:$G$2000,6,FALSE)</f>
        <v>Formación</v>
      </c>
      <c r="H7">
        <f t="shared" si="2"/>
        <v>6</v>
      </c>
      <c r="I7" t="str">
        <f>VLOOKUP(H7,Grade!$A$2:$K$2000,6,FALSE)</f>
        <v>1°. Primaria</v>
      </c>
      <c r="J7" t="str">
        <f>VLOOKUP(H7,Grade!$A$2:$K$2000,8,FALSE)</f>
        <v>Primaria</v>
      </c>
      <c r="K7" t="str">
        <f>VLOOKUP(H7,Grade!$A$2:$K$2000,10,FALSE)</f>
        <v>Tercero</v>
      </c>
      <c r="L7" t="str">
        <f>VLOOKUP(H7,Grade!$A$2:$K$2000,11,FALSE)</f>
        <v>Escolar</v>
      </c>
      <c r="M7" t="str">
        <f t="shared" si="0"/>
        <v>insert into grade_degree (created_at,created_by,company_id,is_active,degree_id,grade_id) values(getdate(),1,1,0,1,6);</v>
      </c>
    </row>
    <row r="8" spans="1:13" x14ac:dyDescent="0.25">
      <c r="A8">
        <f t="shared" si="1"/>
        <v>7</v>
      </c>
      <c r="B8" t="s">
        <v>398</v>
      </c>
      <c r="C8">
        <v>1</v>
      </c>
      <c r="D8">
        <v>1</v>
      </c>
      <c r="E8">
        <v>0</v>
      </c>
      <c r="F8">
        <v>1</v>
      </c>
      <c r="G8" t="str">
        <f>VLOOKUP(F8,Degree!$A$2:$G$2000,6,FALSE)</f>
        <v>Formación</v>
      </c>
      <c r="H8">
        <f t="shared" si="2"/>
        <v>7</v>
      </c>
      <c r="I8" t="str">
        <f>VLOOKUP(H8,Grade!$A$2:$K$2000,6,FALSE)</f>
        <v>2°. Primaria</v>
      </c>
      <c r="J8" t="str">
        <f>VLOOKUP(H8,Grade!$A$2:$K$2000,8,FALSE)</f>
        <v>Primaria</v>
      </c>
      <c r="K8" t="str">
        <f>VLOOKUP(H8,Grade!$A$2:$K$2000,10,FALSE)</f>
        <v>Tercero</v>
      </c>
      <c r="L8" t="str">
        <f>VLOOKUP(H8,Grade!$A$2:$K$2000,11,FALSE)</f>
        <v>Escolar</v>
      </c>
      <c r="M8" t="str">
        <f t="shared" si="0"/>
        <v>insert into grade_degree (created_at,created_by,company_id,is_active,degree_id,grade_id) values(getdate(),1,1,0,1,7);</v>
      </c>
    </row>
    <row r="9" spans="1:13" x14ac:dyDescent="0.25">
      <c r="A9">
        <f t="shared" si="1"/>
        <v>8</v>
      </c>
      <c r="B9" t="s">
        <v>398</v>
      </c>
      <c r="C9">
        <v>1</v>
      </c>
      <c r="D9">
        <v>1</v>
      </c>
      <c r="E9">
        <v>0</v>
      </c>
      <c r="F9">
        <v>1</v>
      </c>
      <c r="G9" t="str">
        <f>VLOOKUP(F9,Degree!$A$2:$G$2000,6,FALSE)</f>
        <v>Formación</v>
      </c>
      <c r="H9">
        <f t="shared" si="2"/>
        <v>8</v>
      </c>
      <c r="I9" t="str">
        <f>VLOOKUP(H9,Grade!$A$2:$K$2000,6,FALSE)</f>
        <v>3°. Primaria</v>
      </c>
      <c r="J9" t="str">
        <f>VLOOKUP(H9,Grade!$A$2:$K$2000,8,FALSE)</f>
        <v>Primaria</v>
      </c>
      <c r="K9" t="str">
        <f>VLOOKUP(H9,Grade!$A$2:$K$2000,10,FALSE)</f>
        <v>Tercero</v>
      </c>
      <c r="L9" t="str">
        <f>VLOOKUP(H9,Grade!$A$2:$K$2000,11,FALSE)</f>
        <v>Escolar</v>
      </c>
      <c r="M9" t="str">
        <f t="shared" si="0"/>
        <v>insert into grade_degree (created_at,created_by,company_id,is_active,degree_id,grade_id) values(getdate(),1,1,0,1,8);</v>
      </c>
    </row>
    <row r="10" spans="1:13" x14ac:dyDescent="0.25">
      <c r="A10">
        <f t="shared" si="1"/>
        <v>9</v>
      </c>
      <c r="B10" t="s">
        <v>398</v>
      </c>
      <c r="C10">
        <v>1</v>
      </c>
      <c r="D10">
        <v>1</v>
      </c>
      <c r="E10">
        <v>0</v>
      </c>
      <c r="F10">
        <v>1</v>
      </c>
      <c r="G10" t="str">
        <f>VLOOKUP(F10,Degree!$A$2:$G$2000,6,FALSE)</f>
        <v>Formación</v>
      </c>
      <c r="H10">
        <f t="shared" si="2"/>
        <v>9</v>
      </c>
      <c r="I10" t="str">
        <f>VLOOKUP(H10,Grade!$A$2:$K$2000,6,FALSE)</f>
        <v>4°. Primaria</v>
      </c>
      <c r="J10" t="str">
        <f>VLOOKUP(H10,Grade!$A$2:$K$2000,8,FALSE)</f>
        <v>Primaria</v>
      </c>
      <c r="K10" t="str">
        <f>VLOOKUP(H10,Grade!$A$2:$K$2000,10,FALSE)</f>
        <v>Tercero</v>
      </c>
      <c r="L10" t="str">
        <f>VLOOKUP(H10,Grade!$A$2:$K$2000,11,FALSE)</f>
        <v>Escolar</v>
      </c>
      <c r="M10" t="str">
        <f t="shared" si="0"/>
        <v>insert into grade_degree (created_at,created_by,company_id,is_active,degree_id,grade_id) values(getdate(),1,1,0,1,9);</v>
      </c>
    </row>
    <row r="11" spans="1:13" x14ac:dyDescent="0.25">
      <c r="A11">
        <f t="shared" si="1"/>
        <v>10</v>
      </c>
      <c r="B11" t="s">
        <v>398</v>
      </c>
      <c r="C11">
        <v>1</v>
      </c>
      <c r="D11">
        <v>1</v>
      </c>
      <c r="E11">
        <v>0</v>
      </c>
      <c r="F11">
        <v>1</v>
      </c>
      <c r="G11" t="str">
        <f>VLOOKUP(F11,Degree!$A$2:$G$2000,6,FALSE)</f>
        <v>Formación</v>
      </c>
      <c r="H11">
        <f t="shared" si="2"/>
        <v>10</v>
      </c>
      <c r="I11" t="str">
        <f>VLOOKUP(H11,Grade!$A$2:$K$2000,6,FALSE)</f>
        <v>5°. Primaria</v>
      </c>
      <c r="J11" t="str">
        <f>VLOOKUP(H11,Grade!$A$2:$K$2000,8,FALSE)</f>
        <v>Primaria</v>
      </c>
      <c r="K11" t="str">
        <f>VLOOKUP(H11,Grade!$A$2:$K$2000,10,FALSE)</f>
        <v>Tercero</v>
      </c>
      <c r="L11" t="str">
        <f>VLOOKUP(H11,Grade!$A$2:$K$2000,11,FALSE)</f>
        <v>Escolar</v>
      </c>
      <c r="M11" t="str">
        <f t="shared" si="0"/>
        <v>insert into grade_degree (created_at,created_by,company_id,is_active,degree_id,grade_id) values(getdate(),1,1,0,1,10);</v>
      </c>
    </row>
    <row r="12" spans="1:13" x14ac:dyDescent="0.25">
      <c r="A12">
        <f t="shared" si="1"/>
        <v>11</v>
      </c>
      <c r="B12" t="s">
        <v>398</v>
      </c>
      <c r="C12">
        <v>1</v>
      </c>
      <c r="D12">
        <v>1</v>
      </c>
      <c r="E12">
        <v>0</v>
      </c>
      <c r="F12">
        <v>1</v>
      </c>
      <c r="G12" t="str">
        <f>VLOOKUP(F12,Degree!$A$2:$G$2000,6,FALSE)</f>
        <v>Formación</v>
      </c>
      <c r="H12">
        <f t="shared" si="2"/>
        <v>11</v>
      </c>
      <c r="I12" t="str">
        <f>VLOOKUP(H12,Grade!$A$2:$K$2000,6,FALSE)</f>
        <v>6°. Primaria</v>
      </c>
      <c r="J12" t="str">
        <f>VLOOKUP(H12,Grade!$A$2:$K$2000,8,FALSE)</f>
        <v>Primaria</v>
      </c>
      <c r="K12" t="str">
        <f>VLOOKUP(H12,Grade!$A$2:$K$2000,10,FALSE)</f>
        <v>Tercero</v>
      </c>
      <c r="L12" t="str">
        <f>VLOOKUP(H12,Grade!$A$2:$K$2000,11,FALSE)</f>
        <v>Escolar</v>
      </c>
      <c r="M12" t="str">
        <f t="shared" si="0"/>
        <v>insert into grade_degree (created_at,created_by,company_id,is_active,degree_id,grade_id) values(getdate(),1,1,0,1,11);</v>
      </c>
    </row>
    <row r="13" spans="1:13" x14ac:dyDescent="0.25">
      <c r="A13">
        <f t="shared" si="1"/>
        <v>12</v>
      </c>
      <c r="B13" t="s">
        <v>398</v>
      </c>
      <c r="C13">
        <v>1</v>
      </c>
      <c r="D13">
        <v>1</v>
      </c>
      <c r="E13">
        <v>0</v>
      </c>
      <c r="F13">
        <v>1</v>
      </c>
      <c r="G13" t="str">
        <f>VLOOKUP(F13,Degree!$A$2:$G$2000,6,FALSE)</f>
        <v>Formación</v>
      </c>
      <c r="H13">
        <f t="shared" si="2"/>
        <v>12</v>
      </c>
      <c r="I13" t="str">
        <f>VLOOKUP(H13,Grade!$A$2:$K$2000,6,FALSE)</f>
        <v>1°. Básico</v>
      </c>
      <c r="J13" t="str">
        <f>VLOOKUP(H13,Grade!$A$2:$K$2000,8,FALSE)</f>
        <v>Básico</v>
      </c>
      <c r="K13" t="str">
        <f>VLOOKUP(H13,Grade!$A$2:$K$2000,10,FALSE)</f>
        <v>Cuarto</v>
      </c>
      <c r="L13" t="str">
        <f>VLOOKUP(H13,Grade!$A$2:$K$2000,11,FALSE)</f>
        <v>Escolar</v>
      </c>
      <c r="M13" t="str">
        <f t="shared" si="0"/>
        <v>insert into grade_degree (created_at,created_by,company_id,is_active,degree_id,grade_id) values(getdate(),1,1,0,1,12);</v>
      </c>
    </row>
    <row r="14" spans="1:13" x14ac:dyDescent="0.25">
      <c r="A14">
        <f t="shared" si="1"/>
        <v>13</v>
      </c>
      <c r="B14" t="s">
        <v>398</v>
      </c>
      <c r="C14">
        <v>1</v>
      </c>
      <c r="D14">
        <v>1</v>
      </c>
      <c r="E14">
        <v>0</v>
      </c>
      <c r="F14">
        <v>1</v>
      </c>
      <c r="G14" t="str">
        <f>VLOOKUP(F14,Degree!$A$2:$G$2000,6,FALSE)</f>
        <v>Formación</v>
      </c>
      <c r="H14">
        <f t="shared" si="2"/>
        <v>13</v>
      </c>
      <c r="I14" t="str">
        <f>VLOOKUP(H14,Grade!$A$2:$K$2000,6,FALSE)</f>
        <v>2°. Básico</v>
      </c>
      <c r="J14" t="str">
        <f>VLOOKUP(H14,Grade!$A$2:$K$2000,8,FALSE)</f>
        <v>Básico</v>
      </c>
      <c r="K14" t="str">
        <f>VLOOKUP(H14,Grade!$A$2:$K$2000,10,FALSE)</f>
        <v>Cuarto</v>
      </c>
      <c r="L14" t="str">
        <f>VLOOKUP(H14,Grade!$A$2:$K$2000,11,FALSE)</f>
        <v>Escolar</v>
      </c>
      <c r="M14" t="str">
        <f t="shared" si="0"/>
        <v>insert into grade_degree (created_at,created_by,company_id,is_active,degree_id,grade_id) values(getdate(),1,1,0,1,13);</v>
      </c>
    </row>
    <row r="15" spans="1:13" x14ac:dyDescent="0.25">
      <c r="A15">
        <f t="shared" si="1"/>
        <v>14</v>
      </c>
      <c r="B15" t="s">
        <v>398</v>
      </c>
      <c r="C15">
        <v>1</v>
      </c>
      <c r="D15">
        <v>1</v>
      </c>
      <c r="E15">
        <v>0</v>
      </c>
      <c r="F15">
        <v>1</v>
      </c>
      <c r="G15" t="str">
        <f>VLOOKUP(F15,Degree!$A$2:$G$2000,6,FALSE)</f>
        <v>Formación</v>
      </c>
      <c r="H15">
        <f t="shared" si="2"/>
        <v>14</v>
      </c>
      <c r="I15" t="str">
        <f>VLOOKUP(H15,Grade!$A$2:$K$2000,6,FALSE)</f>
        <v>3°. Básico</v>
      </c>
      <c r="J15" t="str">
        <f>VLOOKUP(H15,Grade!$A$2:$K$2000,8,FALSE)</f>
        <v>Básico</v>
      </c>
      <c r="K15" t="str">
        <f>VLOOKUP(H15,Grade!$A$2:$K$2000,10,FALSE)</f>
        <v>Cuarto</v>
      </c>
      <c r="L15" t="str">
        <f>VLOOKUP(H15,Grade!$A$2:$K$2000,11,FALSE)</f>
        <v>Escolar</v>
      </c>
      <c r="M15" t="str">
        <f t="shared" si="0"/>
        <v>insert into grade_degree (created_at,created_by,company_id,is_active,degree_id,grade_id) values(getdate(),1,1,0,1,14);</v>
      </c>
    </row>
    <row r="16" spans="1:13" x14ac:dyDescent="0.25">
      <c r="A16">
        <f t="shared" si="1"/>
        <v>15</v>
      </c>
      <c r="B16" t="s">
        <v>398</v>
      </c>
      <c r="C16">
        <v>1</v>
      </c>
      <c r="D16">
        <v>1</v>
      </c>
      <c r="E16">
        <v>0</v>
      </c>
      <c r="F16">
        <v>1</v>
      </c>
      <c r="G16" t="str">
        <f>VLOOKUP(F16,Degree!$A$2:$G$2000,6,FALSE)</f>
        <v>Formación</v>
      </c>
      <c r="H16">
        <f t="shared" si="2"/>
        <v>15</v>
      </c>
      <c r="I16" t="str">
        <f>VLOOKUP(H16,Grade!$A$2:$K$2000,6,FALSE)</f>
        <v>4°. Diversificado</v>
      </c>
      <c r="J16" t="str">
        <f>VLOOKUP(H16,Grade!$A$2:$K$2000,8,FALSE)</f>
        <v>Diversificado</v>
      </c>
      <c r="K16" t="str">
        <f>VLOOKUP(H16,Grade!$A$2:$K$2000,10,FALSE)</f>
        <v>Cuarto</v>
      </c>
      <c r="L16" t="str">
        <f>VLOOKUP(H16,Grade!$A$2:$K$2000,11,FALSE)</f>
        <v>Escolar</v>
      </c>
      <c r="M16" t="str">
        <f t="shared" si="0"/>
        <v>insert into grade_degree (created_at,created_by,company_id,is_active,degree_id,grade_id) values(getdate(),1,1,0,1,15);</v>
      </c>
    </row>
    <row r="17" spans="1:13" x14ac:dyDescent="0.25">
      <c r="A17">
        <f t="shared" si="1"/>
        <v>16</v>
      </c>
      <c r="B17" t="s">
        <v>398</v>
      </c>
      <c r="C17">
        <v>1</v>
      </c>
      <c r="D17">
        <v>1</v>
      </c>
      <c r="E17">
        <v>0</v>
      </c>
      <c r="F17">
        <v>1</v>
      </c>
      <c r="G17" t="str">
        <f>VLOOKUP(F17,Degree!$A$2:$G$2000,6,FALSE)</f>
        <v>Formación</v>
      </c>
      <c r="H17">
        <f t="shared" si="2"/>
        <v>16</v>
      </c>
      <c r="I17" t="str">
        <f>VLOOKUP(H17,Grade!$A$2:$K$2000,6,FALSE)</f>
        <v>5°. Diversificado</v>
      </c>
      <c r="J17" t="str">
        <f>VLOOKUP(H17,Grade!$A$2:$K$2000,8,FALSE)</f>
        <v>Diversificado</v>
      </c>
      <c r="K17" t="str">
        <f>VLOOKUP(H17,Grade!$A$2:$K$2000,10,FALSE)</f>
        <v>Cuarto</v>
      </c>
      <c r="L17" t="str">
        <f>VLOOKUP(H17,Grade!$A$2:$K$2000,11,FALSE)</f>
        <v>Escolar</v>
      </c>
      <c r="M17" t="str">
        <f t="shared" si="0"/>
        <v>insert into grade_degree (created_at,created_by,company_id,is_active,degree_id,grade_id) values(getdate(),1,1,0,1,16);</v>
      </c>
    </row>
    <row r="18" spans="1:13" x14ac:dyDescent="0.25">
      <c r="A18">
        <f t="shared" si="1"/>
        <v>17</v>
      </c>
      <c r="B18" t="s">
        <v>398</v>
      </c>
      <c r="C18">
        <v>1</v>
      </c>
      <c r="D18">
        <v>1</v>
      </c>
      <c r="E18">
        <v>0</v>
      </c>
      <c r="F18">
        <v>1</v>
      </c>
      <c r="G18" t="str">
        <f>VLOOKUP(F18,Degree!$A$2:$G$2000,6,FALSE)</f>
        <v>Formación</v>
      </c>
      <c r="H18">
        <f t="shared" si="2"/>
        <v>17</v>
      </c>
      <c r="I18" t="str">
        <f>VLOOKUP(H18,Grade!$A$2:$K$2000,6,FALSE)</f>
        <v>6°. Diversificado</v>
      </c>
      <c r="J18" t="str">
        <f>VLOOKUP(H18,Grade!$A$2:$K$2000,8,FALSE)</f>
        <v>Diversificado</v>
      </c>
      <c r="K18" t="str">
        <f>VLOOKUP(H18,Grade!$A$2:$K$2000,10,FALSE)</f>
        <v>Cuarto</v>
      </c>
      <c r="L18" t="str">
        <f>VLOOKUP(H18,Grade!$A$2:$K$2000,11,FALSE)</f>
        <v>Escolar</v>
      </c>
      <c r="M18" t="str">
        <f t="shared" si="0"/>
        <v>insert into grade_degree (created_at,created_by,company_id,is_active,degree_id,grade_id) values(getdate(),1,1,0,1,17);</v>
      </c>
    </row>
    <row r="19" spans="1:13" x14ac:dyDescent="0.25">
      <c r="A19">
        <f t="shared" si="1"/>
        <v>18</v>
      </c>
      <c r="B19" t="s">
        <v>398</v>
      </c>
      <c r="C19">
        <v>1</v>
      </c>
      <c r="D19">
        <v>1</v>
      </c>
      <c r="E19">
        <v>0</v>
      </c>
      <c r="F19">
        <v>1</v>
      </c>
      <c r="G19" t="str">
        <f>VLOOKUP(F19,Degree!$A$2:$G$2000,6,FALSE)</f>
        <v>Formación</v>
      </c>
      <c r="H19">
        <f t="shared" si="2"/>
        <v>18</v>
      </c>
      <c r="I19" t="str">
        <f>VLOOKUP(H19,Grade!$A$2:$K$2000,6,FALSE)</f>
        <v>7°. Diversificado</v>
      </c>
      <c r="J19" t="str">
        <f>VLOOKUP(H19,Grade!$A$2:$K$2000,8,FALSE)</f>
        <v>Diversificado</v>
      </c>
      <c r="K19" t="str">
        <f>VLOOKUP(H19,Grade!$A$2:$K$2000,10,FALSE)</f>
        <v>Cuarto</v>
      </c>
      <c r="L19" t="str">
        <f>VLOOKUP(H19,Grade!$A$2:$K$2000,11,FALSE)</f>
        <v>Escolar</v>
      </c>
      <c r="M19" t="str">
        <f t="shared" si="0"/>
        <v>insert into grade_degree (created_at,created_by,company_id,is_active,degree_id,grade_id) values(getdate(),1,1,0,1,18);</v>
      </c>
    </row>
    <row r="20" spans="1:13" x14ac:dyDescent="0.25">
      <c r="A20">
        <f t="shared" si="1"/>
        <v>19</v>
      </c>
      <c r="B20" t="s">
        <v>398</v>
      </c>
      <c r="C20">
        <v>1</v>
      </c>
      <c r="D20">
        <v>1</v>
      </c>
      <c r="E20">
        <v>0</v>
      </c>
      <c r="F20">
        <f t="shared" ref="F20" si="3">+F19+1</f>
        <v>2</v>
      </c>
      <c r="G20" t="str">
        <f>VLOOKUP(F20,Degree!$A$2:$G$2000,6,FALSE)</f>
        <v>Ingenieria en sistemas</v>
      </c>
      <c r="H20">
        <f t="shared" si="2"/>
        <v>19</v>
      </c>
      <c r="I20" t="str">
        <f>VLOOKUP(H20,Grade!$A$2:$K$2000,6,FALSE)</f>
        <v>1°. Semestre</v>
      </c>
      <c r="J20" t="str">
        <f>VLOOKUP(H20,Grade!$A$2:$K$2000,8,FALSE)</f>
        <v>Facultad</v>
      </c>
      <c r="K20" t="str">
        <f>VLOOKUP(H20,Grade!$A$2:$K$2000,10,FALSE)</f>
        <v>Quinto</v>
      </c>
      <c r="L20" t="str">
        <f>VLOOKUP(H20,Grade!$A$2:$K$2000,11,FALSE)</f>
        <v>Universitario</v>
      </c>
      <c r="M20" t="str">
        <f t="shared" si="0"/>
        <v>insert into grade_degree (created_at,created_by,company_id,is_active,degree_id,grade_id) values(getdate(),1,1,0,2,19);</v>
      </c>
    </row>
    <row r="21" spans="1:13" x14ac:dyDescent="0.25">
      <c r="A21">
        <f t="shared" si="1"/>
        <v>20</v>
      </c>
      <c r="B21" t="s">
        <v>398</v>
      </c>
      <c r="C21">
        <v>1</v>
      </c>
      <c r="D21">
        <v>1</v>
      </c>
      <c r="E21">
        <v>0</v>
      </c>
      <c r="F21">
        <v>2</v>
      </c>
      <c r="G21" t="str">
        <f>VLOOKUP(F21,Degree!$A$2:$G$2000,6,FALSE)</f>
        <v>Ingenieria en sistemas</v>
      </c>
      <c r="H21">
        <f t="shared" si="2"/>
        <v>20</v>
      </c>
      <c r="I21" t="str">
        <f>VLOOKUP(H21,Grade!$A$2:$K$2000,6,FALSE)</f>
        <v>2°. Semestre</v>
      </c>
      <c r="J21" t="str">
        <f>VLOOKUP(H21,Grade!$A$2:$K$2000,8,FALSE)</f>
        <v>Facultad</v>
      </c>
      <c r="K21" t="str">
        <f>VLOOKUP(H21,Grade!$A$2:$K$2000,10,FALSE)</f>
        <v>Quinto</v>
      </c>
      <c r="L21" t="str">
        <f>VLOOKUP(H21,Grade!$A$2:$K$2000,11,FALSE)</f>
        <v>Universitario</v>
      </c>
      <c r="M21" t="str">
        <f t="shared" si="0"/>
        <v>insert into grade_degree (created_at,created_by,company_id,is_active,degree_id,grade_id) values(getdate(),1,1,0,2,20);</v>
      </c>
    </row>
    <row r="22" spans="1:13" x14ac:dyDescent="0.25">
      <c r="A22">
        <f t="shared" si="1"/>
        <v>21</v>
      </c>
      <c r="B22" t="s">
        <v>398</v>
      </c>
      <c r="C22">
        <v>1</v>
      </c>
      <c r="D22">
        <v>1</v>
      </c>
      <c r="E22">
        <v>0</v>
      </c>
      <c r="F22">
        <v>2</v>
      </c>
      <c r="G22" t="str">
        <f>VLOOKUP(F22,Degree!$A$2:$G$2000,6,FALSE)</f>
        <v>Ingenieria en sistemas</v>
      </c>
      <c r="H22">
        <f t="shared" si="2"/>
        <v>21</v>
      </c>
      <c r="I22" t="str">
        <f>VLOOKUP(H22,Grade!$A$2:$K$2000,6,FALSE)</f>
        <v>3°. Semestre</v>
      </c>
      <c r="J22" t="str">
        <f>VLOOKUP(H22,Grade!$A$2:$K$2000,8,FALSE)</f>
        <v>Facultad</v>
      </c>
      <c r="K22" t="str">
        <f>VLOOKUP(H22,Grade!$A$2:$K$2000,10,FALSE)</f>
        <v>Quinto</v>
      </c>
      <c r="L22" t="str">
        <f>VLOOKUP(H22,Grade!$A$2:$K$2000,11,FALSE)</f>
        <v>Universitario</v>
      </c>
      <c r="M22" t="str">
        <f t="shared" si="0"/>
        <v>insert into grade_degree (created_at,created_by,company_id,is_active,degree_id,grade_id) values(getdate(),1,1,0,2,21);</v>
      </c>
    </row>
    <row r="23" spans="1:13" x14ac:dyDescent="0.25">
      <c r="A23">
        <f t="shared" si="1"/>
        <v>22</v>
      </c>
      <c r="B23" t="s">
        <v>398</v>
      </c>
      <c r="C23">
        <v>1</v>
      </c>
      <c r="D23">
        <v>1</v>
      </c>
      <c r="E23">
        <v>0</v>
      </c>
      <c r="F23">
        <v>2</v>
      </c>
      <c r="G23" t="str">
        <f>VLOOKUP(F23,Degree!$A$2:$G$2000,6,FALSE)</f>
        <v>Ingenieria en sistemas</v>
      </c>
      <c r="H23">
        <f t="shared" si="2"/>
        <v>22</v>
      </c>
      <c r="I23" t="str">
        <f>VLOOKUP(H23,Grade!$A$2:$K$2000,6,FALSE)</f>
        <v>4°. Semestre</v>
      </c>
      <c r="J23" t="str">
        <f>VLOOKUP(H23,Grade!$A$2:$K$2000,8,FALSE)</f>
        <v>Facultad</v>
      </c>
      <c r="K23" t="str">
        <f>VLOOKUP(H23,Grade!$A$2:$K$2000,10,FALSE)</f>
        <v>Quinto</v>
      </c>
      <c r="L23" t="str">
        <f>VLOOKUP(H23,Grade!$A$2:$K$2000,11,FALSE)</f>
        <v>Universitario</v>
      </c>
      <c r="M23" t="str">
        <f t="shared" si="0"/>
        <v>insert into grade_degree (created_at,created_by,company_id,is_active,degree_id,grade_id) values(getdate(),1,1,0,2,22);</v>
      </c>
    </row>
    <row r="24" spans="1:13" x14ac:dyDescent="0.25">
      <c r="A24">
        <f t="shared" si="1"/>
        <v>23</v>
      </c>
      <c r="B24" t="s">
        <v>398</v>
      </c>
      <c r="C24">
        <v>1</v>
      </c>
      <c r="D24">
        <v>1</v>
      </c>
      <c r="E24">
        <v>1</v>
      </c>
      <c r="F24">
        <v>2</v>
      </c>
      <c r="G24" t="str">
        <f>VLOOKUP(F24,Degree!$A$2:$G$2000,6,FALSE)</f>
        <v>Ingenieria en sistemas</v>
      </c>
      <c r="H24">
        <f t="shared" si="2"/>
        <v>23</v>
      </c>
      <c r="I24" t="str">
        <f>VLOOKUP(H24,Grade!$A$2:$K$2000,6,FALSE)</f>
        <v>5°. Semestre</v>
      </c>
      <c r="J24" t="str">
        <f>VLOOKUP(H24,Grade!$A$2:$K$2000,8,FALSE)</f>
        <v>Facultad</v>
      </c>
      <c r="K24" t="str">
        <f>VLOOKUP(H24,Grade!$A$2:$K$2000,10,FALSE)</f>
        <v>Quinto</v>
      </c>
      <c r="L24" t="str">
        <f>VLOOKUP(H24,Grade!$A$2:$K$2000,11,FALSE)</f>
        <v>Universitario</v>
      </c>
      <c r="M24" t="str">
        <f t="shared" si="0"/>
        <v>insert into grade_degree (created_at,created_by,company_id,is_active,degree_id,grade_id) values(getdate(),1,1,1,2,23);</v>
      </c>
    </row>
    <row r="25" spans="1:13" x14ac:dyDescent="0.25">
      <c r="A25">
        <f t="shared" si="1"/>
        <v>24</v>
      </c>
      <c r="B25" t="s">
        <v>398</v>
      </c>
      <c r="C25">
        <v>1</v>
      </c>
      <c r="D25">
        <v>1</v>
      </c>
      <c r="E25">
        <v>0</v>
      </c>
      <c r="F25">
        <v>2</v>
      </c>
      <c r="G25" t="str">
        <f>VLOOKUP(F25,Degree!$A$2:$G$2000,6,FALSE)</f>
        <v>Ingenieria en sistemas</v>
      </c>
      <c r="H25">
        <f t="shared" si="2"/>
        <v>24</v>
      </c>
      <c r="I25" t="str">
        <f>VLOOKUP(H25,Grade!$A$2:$K$2000,6,FALSE)</f>
        <v>6°. Semestre</v>
      </c>
      <c r="J25" t="str">
        <f>VLOOKUP(H25,Grade!$A$2:$K$2000,8,FALSE)</f>
        <v>Facultad</v>
      </c>
      <c r="K25" t="str">
        <f>VLOOKUP(H25,Grade!$A$2:$K$2000,10,FALSE)</f>
        <v>Quinto</v>
      </c>
      <c r="L25" t="str">
        <f>VLOOKUP(H25,Grade!$A$2:$K$2000,11,FALSE)</f>
        <v>Universitario</v>
      </c>
      <c r="M25" t="str">
        <f t="shared" si="0"/>
        <v>insert into grade_degree (created_at,created_by,company_id,is_active,degree_id,grade_id) values(getdate(),1,1,0,2,24);</v>
      </c>
    </row>
    <row r="26" spans="1:13" x14ac:dyDescent="0.25">
      <c r="A26">
        <f t="shared" si="1"/>
        <v>25</v>
      </c>
      <c r="B26" t="s">
        <v>398</v>
      </c>
      <c r="C26">
        <v>1</v>
      </c>
      <c r="D26">
        <v>1</v>
      </c>
      <c r="E26">
        <v>1</v>
      </c>
      <c r="F26">
        <v>2</v>
      </c>
      <c r="G26" t="str">
        <f>VLOOKUP(F26,Degree!$A$2:$G$2000,6,FALSE)</f>
        <v>Ingenieria en sistemas</v>
      </c>
      <c r="H26">
        <f t="shared" si="2"/>
        <v>25</v>
      </c>
      <c r="I26" t="str">
        <f>VLOOKUP(H26,Grade!$A$2:$K$2000,6,FALSE)</f>
        <v>7°. Semestre</v>
      </c>
      <c r="J26" t="str">
        <f>VLOOKUP(H26,Grade!$A$2:$K$2000,8,FALSE)</f>
        <v>Facultad</v>
      </c>
      <c r="K26" t="str">
        <f>VLOOKUP(H26,Grade!$A$2:$K$2000,10,FALSE)</f>
        <v>Quinto</v>
      </c>
      <c r="L26" t="str">
        <f>VLOOKUP(H26,Grade!$A$2:$K$2000,11,FALSE)</f>
        <v>Universitario</v>
      </c>
      <c r="M26" t="str">
        <f t="shared" si="0"/>
        <v>insert into grade_degree (created_at,created_by,company_id,is_active,degree_id,grade_id) values(getdate(),1,1,1,2,25);</v>
      </c>
    </row>
    <row r="27" spans="1:13" x14ac:dyDescent="0.25">
      <c r="A27">
        <f t="shared" si="1"/>
        <v>26</v>
      </c>
      <c r="B27" t="s">
        <v>398</v>
      </c>
      <c r="C27">
        <v>1</v>
      </c>
      <c r="D27">
        <v>1</v>
      </c>
      <c r="E27">
        <v>0</v>
      </c>
      <c r="F27">
        <v>2</v>
      </c>
      <c r="G27" t="str">
        <f>VLOOKUP(F27,Degree!$A$2:$G$2000,6,FALSE)</f>
        <v>Ingenieria en sistemas</v>
      </c>
      <c r="H27">
        <f t="shared" si="2"/>
        <v>26</v>
      </c>
      <c r="I27" t="str">
        <f>VLOOKUP(H27,Grade!$A$2:$K$2000,6,FALSE)</f>
        <v>8°. Semestre</v>
      </c>
      <c r="J27" t="str">
        <f>VLOOKUP(H27,Grade!$A$2:$K$2000,8,FALSE)</f>
        <v>Facultad</v>
      </c>
      <c r="K27" t="str">
        <f>VLOOKUP(H27,Grade!$A$2:$K$2000,10,FALSE)</f>
        <v>Quinto</v>
      </c>
      <c r="L27" t="str">
        <f>VLOOKUP(H27,Grade!$A$2:$K$2000,11,FALSE)</f>
        <v>Universitario</v>
      </c>
      <c r="M27" t="str">
        <f t="shared" si="0"/>
        <v>insert into grade_degree (created_at,created_by,company_id,is_active,degree_id,grade_id) values(getdate(),1,1,0,2,26);</v>
      </c>
    </row>
    <row r="28" spans="1:13" x14ac:dyDescent="0.25">
      <c r="A28">
        <f t="shared" si="1"/>
        <v>27</v>
      </c>
      <c r="B28" t="s">
        <v>398</v>
      </c>
      <c r="C28">
        <v>1</v>
      </c>
      <c r="D28">
        <v>1</v>
      </c>
      <c r="E28">
        <v>1</v>
      </c>
      <c r="F28">
        <v>2</v>
      </c>
      <c r="G28" t="str">
        <f>VLOOKUP(F28,Degree!$A$2:$G$2000,6,FALSE)</f>
        <v>Ingenieria en sistemas</v>
      </c>
      <c r="H28">
        <f t="shared" si="2"/>
        <v>27</v>
      </c>
      <c r="I28" t="str">
        <f>VLOOKUP(H28,Grade!$A$2:$K$2000,6,FALSE)</f>
        <v>9°. Semestre</v>
      </c>
      <c r="J28" t="str">
        <f>VLOOKUP(H28,Grade!$A$2:$K$2000,8,FALSE)</f>
        <v>Facultad</v>
      </c>
      <c r="K28" t="str">
        <f>VLOOKUP(H28,Grade!$A$2:$K$2000,10,FALSE)</f>
        <v>Quinto</v>
      </c>
      <c r="L28" t="str">
        <f>VLOOKUP(H28,Grade!$A$2:$K$2000,11,FALSE)</f>
        <v>Universitario</v>
      </c>
      <c r="M28" t="str">
        <f t="shared" si="0"/>
        <v>insert into grade_degree (created_at,created_by,company_id,is_active,degree_id,grade_id) values(getdate(),1,1,1,2,27);</v>
      </c>
    </row>
    <row r="29" spans="1:13" x14ac:dyDescent="0.25">
      <c r="A29">
        <f t="shared" si="1"/>
        <v>28</v>
      </c>
      <c r="B29" t="s">
        <v>398</v>
      </c>
      <c r="C29">
        <v>1</v>
      </c>
      <c r="D29">
        <v>1</v>
      </c>
      <c r="E29">
        <v>0</v>
      </c>
      <c r="F29">
        <v>2</v>
      </c>
      <c r="G29" t="str">
        <f>VLOOKUP(F29,Degree!$A$2:$G$2000,6,FALSE)</f>
        <v>Ingenieria en sistemas</v>
      </c>
      <c r="H29">
        <f t="shared" si="2"/>
        <v>28</v>
      </c>
      <c r="I29" t="str">
        <f>VLOOKUP(H29,Grade!$A$2:$K$2000,6,FALSE)</f>
        <v>10°. Semestre</v>
      </c>
      <c r="J29" t="str">
        <f>VLOOKUP(H29,Grade!$A$2:$K$2000,8,FALSE)</f>
        <v>Facultad</v>
      </c>
      <c r="K29" t="str">
        <f>VLOOKUP(H29,Grade!$A$2:$K$2000,10,FALSE)</f>
        <v>Quinto</v>
      </c>
      <c r="L29" t="str">
        <f>VLOOKUP(H29,Grade!$A$2:$K$2000,11,FALSE)</f>
        <v>Universitario</v>
      </c>
      <c r="M29" t="str">
        <f t="shared" si="0"/>
        <v>insert into grade_degree (created_at,created_by,company_id,is_active,degree_id,grade_id) values(getdate(),1,1,0,2,28);</v>
      </c>
    </row>
    <row r="30" spans="1:13" x14ac:dyDescent="0.25">
      <c r="A30">
        <f t="shared" si="1"/>
        <v>29</v>
      </c>
      <c r="B30" t="s">
        <v>398</v>
      </c>
      <c r="C30">
        <v>1</v>
      </c>
      <c r="D30">
        <v>1</v>
      </c>
      <c r="E30">
        <v>0</v>
      </c>
      <c r="F30">
        <v>2</v>
      </c>
      <c r="G30" t="str">
        <f>VLOOKUP(F30,Degree!$A$2:$G$2000,6,FALSE)</f>
        <v>Ingenieria en sistemas</v>
      </c>
      <c r="H30">
        <f t="shared" si="2"/>
        <v>29</v>
      </c>
      <c r="I30" t="str">
        <f>VLOOKUP(H30,Grade!$A$2:$K$2000,6,FALSE)</f>
        <v>11°. Semestre</v>
      </c>
      <c r="J30" t="str">
        <f>VLOOKUP(H30,Grade!$A$2:$K$2000,8,FALSE)</f>
        <v>Facultad</v>
      </c>
      <c r="K30" t="str">
        <f>VLOOKUP(H30,Grade!$A$2:$K$2000,10,FALSE)</f>
        <v>Quinto</v>
      </c>
      <c r="L30" t="str">
        <f>VLOOKUP(H30,Grade!$A$2:$K$2000,11,FALSE)</f>
        <v>Universitario</v>
      </c>
      <c r="M30" t="str">
        <f t="shared" si="0"/>
        <v>insert into grade_degree (created_at,created_by,company_id,is_active,degree_id,grade_id) values(getdate(),1,1,0,2,29);</v>
      </c>
    </row>
    <row r="31" spans="1:13" x14ac:dyDescent="0.25">
      <c r="A31">
        <f t="shared" si="1"/>
        <v>30</v>
      </c>
      <c r="B31" t="s">
        <v>398</v>
      </c>
      <c r="C31">
        <v>1</v>
      </c>
      <c r="D31">
        <v>1</v>
      </c>
      <c r="E31">
        <v>0</v>
      </c>
      <c r="F31">
        <v>2</v>
      </c>
      <c r="G31" t="str">
        <f>VLOOKUP(F31,Degree!$A$2:$G$2000,6,FALSE)</f>
        <v>Ingenieria en sistemas</v>
      </c>
      <c r="H31">
        <f t="shared" si="2"/>
        <v>30</v>
      </c>
      <c r="I31" t="str">
        <f>VLOOKUP(H31,Grade!$A$2:$K$2000,6,FALSE)</f>
        <v>12°. Semestre</v>
      </c>
      <c r="J31" t="str">
        <f>VLOOKUP(H31,Grade!$A$2:$K$2000,8,FALSE)</f>
        <v>Facultad</v>
      </c>
      <c r="K31" t="str">
        <f>VLOOKUP(H31,Grade!$A$2:$K$2000,10,FALSE)</f>
        <v>Quinto</v>
      </c>
      <c r="L31" t="str">
        <f>VLOOKUP(H31,Grade!$A$2:$K$2000,11,FALSE)</f>
        <v>Universitario</v>
      </c>
      <c r="M31" t="str">
        <f t="shared" si="0"/>
        <v>insert into grade_degree (created_at,created_by,company_id,is_active,degree_id,grade_id) values(getdate(),1,1,0,2,30);</v>
      </c>
    </row>
    <row r="32" spans="1:13" x14ac:dyDescent="0.25">
      <c r="A32">
        <f t="shared" si="1"/>
        <v>31</v>
      </c>
      <c r="B32" t="s">
        <v>398</v>
      </c>
      <c r="C32">
        <v>1</v>
      </c>
      <c r="D32">
        <v>1</v>
      </c>
      <c r="E32">
        <v>0</v>
      </c>
      <c r="F32">
        <v>2</v>
      </c>
      <c r="G32" t="str">
        <f>VLOOKUP(F32,Degree!$A$2:$G$2000,6,FALSE)</f>
        <v>Ingenieria en sistemas</v>
      </c>
      <c r="H32">
        <f t="shared" si="2"/>
        <v>31</v>
      </c>
      <c r="I32" t="str">
        <f>VLOOKUP(H32,Grade!$A$2:$K$2000,6,FALSE)</f>
        <v>13°. Semestre</v>
      </c>
      <c r="J32" t="str">
        <f>VLOOKUP(H32,Grade!$A$2:$K$2000,8,FALSE)</f>
        <v>Facultad</v>
      </c>
      <c r="K32" t="str">
        <f>VLOOKUP(H32,Grade!$A$2:$K$2000,10,FALSE)</f>
        <v>Quinto</v>
      </c>
      <c r="L32" t="str">
        <f>VLOOKUP(H32,Grade!$A$2:$K$2000,11,FALSE)</f>
        <v>Universitario</v>
      </c>
      <c r="M32" t="str">
        <f t="shared" si="0"/>
        <v>insert into grade_degree (created_at,created_by,company_id,is_active,degree_id,grade_id) values(getdate(),1,1,0,2,31);</v>
      </c>
    </row>
    <row r="33" spans="1:13" x14ac:dyDescent="0.25">
      <c r="A33">
        <f t="shared" si="1"/>
        <v>32</v>
      </c>
      <c r="B33" t="s">
        <v>398</v>
      </c>
      <c r="C33">
        <v>1</v>
      </c>
      <c r="D33">
        <v>1</v>
      </c>
      <c r="E33">
        <v>0</v>
      </c>
      <c r="F33">
        <v>2</v>
      </c>
      <c r="G33" t="str">
        <f>VLOOKUP(F33,Degree!$A$2:$G$2000,6,FALSE)</f>
        <v>Ingenieria en sistemas</v>
      </c>
      <c r="H33">
        <f t="shared" si="2"/>
        <v>32</v>
      </c>
      <c r="I33" t="str">
        <f>VLOOKUP(H33,Grade!$A$2:$K$2000,6,FALSE)</f>
        <v>14°. Semestre</v>
      </c>
      <c r="J33" t="str">
        <f>VLOOKUP(H33,Grade!$A$2:$K$2000,8,FALSE)</f>
        <v>Facultad</v>
      </c>
      <c r="K33" t="str">
        <f>VLOOKUP(H33,Grade!$A$2:$K$2000,10,FALSE)</f>
        <v>Quinto</v>
      </c>
      <c r="L33" t="str">
        <f>VLOOKUP(H33,Grade!$A$2:$K$2000,11,FALSE)</f>
        <v>Universitario</v>
      </c>
      <c r="M33" t="str">
        <f t="shared" si="0"/>
        <v>insert into grade_degree (created_at,created_by,company_id,is_active,degree_id,grade_id) values(getdate(),1,1,0,2,32);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K2" sqref="K2:K4"/>
    </sheetView>
  </sheetViews>
  <sheetFormatPr defaultRowHeight="15" x14ac:dyDescent="0.25"/>
  <cols>
    <col min="1" max="1" width="2.7109375" bestFit="1" customWidth="1"/>
    <col min="2" max="2" width="10.42578125" bestFit="1" customWidth="1"/>
    <col min="3" max="3" width="10.85546875" bestFit="1" customWidth="1"/>
    <col min="4" max="4" width="11.7109375" bestFit="1" customWidth="1"/>
    <col min="5" max="5" width="8.7109375" bestFit="1" customWidth="1"/>
    <col min="6" max="6" width="19.7109375" bestFit="1" customWidth="1"/>
    <col min="7" max="7" width="16.140625" bestFit="1" customWidth="1"/>
    <col min="8" max="8" width="17.28515625" customWidth="1"/>
    <col min="9" max="9" width="8.7109375" bestFit="1" customWidth="1"/>
    <col min="10" max="10" width="19" bestFit="1" customWidth="1"/>
  </cols>
  <sheetData>
    <row r="1" spans="1:11" x14ac:dyDescent="0.25">
      <c r="A1" t="s">
        <v>202</v>
      </c>
      <c r="B1" t="s">
        <v>392</v>
      </c>
      <c r="C1" t="s">
        <v>393</v>
      </c>
      <c r="D1" t="s">
        <v>396</v>
      </c>
      <c r="E1" t="s">
        <v>388</v>
      </c>
      <c r="F1" t="s">
        <v>387</v>
      </c>
      <c r="G1" t="s">
        <v>389</v>
      </c>
      <c r="H1" s="30" t="s">
        <v>433</v>
      </c>
      <c r="I1" s="30" t="s">
        <v>434</v>
      </c>
      <c r="J1" t="s">
        <v>390</v>
      </c>
      <c r="K1" t="s">
        <v>397</v>
      </c>
    </row>
    <row r="2" spans="1:11" x14ac:dyDescent="0.25">
      <c r="A2">
        <v>1</v>
      </c>
      <c r="B2" t="s">
        <v>398</v>
      </c>
      <c r="C2">
        <v>1</v>
      </c>
      <c r="D2">
        <v>1</v>
      </c>
      <c r="E2">
        <v>1</v>
      </c>
      <c r="F2" t="s">
        <v>435</v>
      </c>
      <c r="G2">
        <v>27</v>
      </c>
      <c r="H2" t="str">
        <f>+VLOOKUP(G2,Grade_degree!$A$2:$K$100,9,FALSE)</f>
        <v>9°. Semestre</v>
      </c>
      <c r="I2" t="str">
        <f>+VLOOKUP(G2,Grade_degree!$A$2:$K$100,11,FALSE)</f>
        <v>Quinto</v>
      </c>
      <c r="J2" t="s">
        <v>436</v>
      </c>
      <c r="K2" t="str">
        <f>CONCATENATE("insert into course (",$B$1,",",$C$1,",",$D$1,",",$E$1,",",$F$1,",",$G$1,",",$J$1,") values(",B2,",",C2,",",D2,",",E2,",'",F2,"',",G2,",'",J2,"');",)</f>
        <v>insert into course (created_at,created_by,company_id,is_active,name,grade_degree_id,icon) values(getdate(),1,1,1,'Inteligencia Artificial',27,'ia.png');</v>
      </c>
    </row>
    <row r="3" spans="1:11" x14ac:dyDescent="0.25">
      <c r="A3">
        <v>2</v>
      </c>
      <c r="B3" t="s">
        <v>398</v>
      </c>
      <c r="C3">
        <v>1</v>
      </c>
      <c r="D3">
        <v>1</v>
      </c>
      <c r="E3">
        <v>1</v>
      </c>
      <c r="F3" t="s">
        <v>437</v>
      </c>
      <c r="G3">
        <v>23</v>
      </c>
      <c r="H3" t="str">
        <f>+VLOOKUP(G3,Grade_degree!$A$2:$K$100,9,FALSE)</f>
        <v>5°. Semestre</v>
      </c>
      <c r="I3" t="str">
        <f>+VLOOKUP(G3,Grade_degree!$A$2:$K$100,11,FALSE)</f>
        <v>Quinto</v>
      </c>
      <c r="J3" t="s">
        <v>438</v>
      </c>
      <c r="K3" t="str">
        <f t="shared" ref="K3:K4" si="0">CONCATENATE("insert into course (",$B$1,",",$C$1,",",$D$1,",",$E$1,",",$F$1,",",$G$1,",",$J$1,") values(",B3,",",C3,",",D3,",",E3,",'",F3,"',",G3,",'",J3,"');",)</f>
        <v>insert into course (created_at,created_by,company_id,is_active,name,grade_degree_id,icon) values(getdate(),1,1,1,'Programacion III',23,'programacionIII.png');</v>
      </c>
    </row>
    <row r="4" spans="1:11" x14ac:dyDescent="0.25">
      <c r="A4">
        <v>3</v>
      </c>
      <c r="B4" t="s">
        <v>398</v>
      </c>
      <c r="C4">
        <v>1</v>
      </c>
      <c r="D4">
        <v>1</v>
      </c>
      <c r="E4">
        <v>1</v>
      </c>
      <c r="F4" t="s">
        <v>439</v>
      </c>
      <c r="G4">
        <v>25</v>
      </c>
      <c r="H4" t="str">
        <f>+VLOOKUP(G4,Grade_degree!$A$2:$K$100,9,FALSE)</f>
        <v>7°. Semestre</v>
      </c>
      <c r="I4" t="str">
        <f>+VLOOKUP(G4,Grade_degree!$A$2:$K$100,11,FALSE)</f>
        <v>Quinto</v>
      </c>
      <c r="J4" t="s">
        <v>440</v>
      </c>
      <c r="K4" t="str">
        <f t="shared" si="0"/>
        <v>insert into course (created_at,created_by,company_id,is_active,name,grade_degree_id,icon) values(getdate(),1,1,1,'Base de datos II',25,'bdII.png');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" sqref="J2"/>
    </sheetView>
  </sheetViews>
  <sheetFormatPr defaultRowHeight="15" x14ac:dyDescent="0.25"/>
  <cols>
    <col min="1" max="1" width="5.5703125" customWidth="1"/>
    <col min="2" max="2" width="10.42578125" bestFit="1" customWidth="1"/>
    <col min="3" max="3" width="10.85546875" bestFit="1" customWidth="1"/>
    <col min="4" max="4" width="11.7109375" bestFit="1" customWidth="1"/>
    <col min="5" max="5" width="8.7109375" bestFit="1" customWidth="1"/>
    <col min="6" max="6" width="46.28515625" bestFit="1" customWidth="1"/>
    <col min="7" max="7" width="9.5703125" bestFit="1" customWidth="1"/>
    <col min="8" max="8" width="19.7109375" bestFit="1" customWidth="1"/>
    <col min="9" max="9" width="11" bestFit="1" customWidth="1"/>
  </cols>
  <sheetData>
    <row r="1" spans="1:10" x14ac:dyDescent="0.25">
      <c r="A1" t="s">
        <v>202</v>
      </c>
      <c r="B1" t="s">
        <v>392</v>
      </c>
      <c r="C1" t="s">
        <v>393</v>
      </c>
      <c r="D1" t="s">
        <v>396</v>
      </c>
      <c r="E1" t="s">
        <v>388</v>
      </c>
      <c r="F1" t="s">
        <v>387</v>
      </c>
      <c r="G1" t="s">
        <v>444</v>
      </c>
      <c r="H1" s="25" t="s">
        <v>446</v>
      </c>
      <c r="I1" t="s">
        <v>445</v>
      </c>
      <c r="J1" t="s">
        <v>397</v>
      </c>
    </row>
    <row r="2" spans="1:10" x14ac:dyDescent="0.25">
      <c r="A2">
        <v>1</v>
      </c>
      <c r="B2" t="s">
        <v>398</v>
      </c>
      <c r="C2">
        <v>1</v>
      </c>
      <c r="D2">
        <v>1</v>
      </c>
      <c r="E2">
        <v>1</v>
      </c>
      <c r="F2" t="s">
        <v>482</v>
      </c>
      <c r="G2">
        <v>1</v>
      </c>
      <c r="H2" t="str">
        <f>+VLOOKUP(G2,Course!$A$2:$J$100,6,FALSE)</f>
        <v>Inteligencia Artificial</v>
      </c>
      <c r="I2">
        <v>1</v>
      </c>
      <c r="J2" t="str">
        <f t="shared" ref="J2:J20" si="0">CONCATENATE("insert into content_section  (",$B$1,",",$C$1,",",$D$1,",",$E$1,",",$F$1,",",$G$1,",",$I$1,") values (",B2,",",C2,",",D2,",",E2,",'",F2,"',",G2,",",I2,");")</f>
        <v>insert into content_section  (created_at,created_by,company_id,is_active,name,course_id,order_item) values (getdate(),1,1,1,'Unidad 1: Introducción',1,1);</v>
      </c>
    </row>
    <row r="3" spans="1:10" x14ac:dyDescent="0.25">
      <c r="A3">
        <f>+A2+1</f>
        <v>2</v>
      </c>
      <c r="B3" t="s">
        <v>398</v>
      </c>
      <c r="C3">
        <v>1</v>
      </c>
      <c r="D3">
        <v>1</v>
      </c>
      <c r="E3">
        <v>1</v>
      </c>
      <c r="F3" t="s">
        <v>521</v>
      </c>
      <c r="G3">
        <v>1</v>
      </c>
      <c r="H3" t="str">
        <f>+VLOOKUP(G3,Course!$A$2:$J$100,6,FALSE)</f>
        <v>Inteligencia Artificial</v>
      </c>
      <c r="I3">
        <f>+I2+1</f>
        <v>2</v>
      </c>
      <c r="J3" t="str">
        <f t="shared" si="0"/>
        <v>insert into content_section  (created_at,created_by,company_id,is_active,name,course_id,order_item) values (getdate(),1,1,1,'Unidad 2: Plataformas como servicio (Amazon)',1,2);</v>
      </c>
    </row>
    <row r="4" spans="1:10" x14ac:dyDescent="0.25">
      <c r="A4">
        <f t="shared" ref="A4:A20" si="1">+A3+1</f>
        <v>3</v>
      </c>
      <c r="B4" t="s">
        <v>398</v>
      </c>
      <c r="C4">
        <v>1</v>
      </c>
      <c r="D4">
        <v>1</v>
      </c>
      <c r="E4">
        <v>1</v>
      </c>
      <c r="F4" t="s">
        <v>522</v>
      </c>
      <c r="G4">
        <v>1</v>
      </c>
      <c r="H4" t="str">
        <f>+VLOOKUP(G4,Course!$A$2:$J$100,6,FALSE)</f>
        <v>Inteligencia Artificial</v>
      </c>
      <c r="I4">
        <f t="shared" ref="I4:I13" si="2">+I3+1</f>
        <v>3</v>
      </c>
      <c r="J4" t="str">
        <f t="shared" si="0"/>
        <v>insert into content_section  (created_at,created_by,company_id,is_active,name,course_id,order_item) values (getdate(),1,1,1,'Unidad 3: Plataformas como servicio (Azure)',1,3);</v>
      </c>
    </row>
    <row r="5" spans="1:10" x14ac:dyDescent="0.25">
      <c r="A5">
        <f t="shared" si="1"/>
        <v>4</v>
      </c>
      <c r="B5" t="s">
        <v>398</v>
      </c>
      <c r="C5">
        <v>1</v>
      </c>
      <c r="D5">
        <v>1</v>
      </c>
      <c r="E5">
        <v>1</v>
      </c>
      <c r="F5" t="s">
        <v>523</v>
      </c>
      <c r="G5">
        <v>1</v>
      </c>
      <c r="H5" t="str">
        <f>+VLOOKUP(G5,Course!$A$2:$J$100,6,FALSE)</f>
        <v>Inteligencia Artificial</v>
      </c>
      <c r="I5">
        <f t="shared" si="2"/>
        <v>4</v>
      </c>
      <c r="J5" t="str">
        <f t="shared" si="0"/>
        <v>insert into content_section  (created_at,created_by,company_id,is_active,name,course_id,order_item) values (getdate(),1,1,1,'Unidad 4: Plataformas como servicio (Google)',1,4);</v>
      </c>
    </row>
    <row r="6" spans="1:10" x14ac:dyDescent="0.25">
      <c r="A6">
        <f t="shared" si="1"/>
        <v>5</v>
      </c>
      <c r="B6" t="s">
        <v>398</v>
      </c>
      <c r="C6">
        <v>1</v>
      </c>
      <c r="D6">
        <v>1</v>
      </c>
      <c r="E6">
        <v>1</v>
      </c>
      <c r="F6" t="s">
        <v>524</v>
      </c>
      <c r="G6">
        <v>1</v>
      </c>
      <c r="H6" t="str">
        <f>+VLOOKUP(G6,Course!$A$2:$J$100,6,FALSE)</f>
        <v>Inteligencia Artificial</v>
      </c>
      <c r="I6">
        <f t="shared" si="2"/>
        <v>5</v>
      </c>
      <c r="J6" t="str">
        <f t="shared" si="0"/>
        <v>insert into content_section  (created_at,created_by,company_id,is_active,name,course_id,order_item) values (getdate(),1,1,1,'Unidad 5: Plataformas como servicio (Supervisely)',1,5);</v>
      </c>
    </row>
    <row r="7" spans="1:10" x14ac:dyDescent="0.25">
      <c r="A7">
        <f t="shared" si="1"/>
        <v>6</v>
      </c>
      <c r="B7" t="s">
        <v>398</v>
      </c>
      <c r="C7">
        <v>1</v>
      </c>
      <c r="D7">
        <v>1</v>
      </c>
      <c r="E7">
        <v>1</v>
      </c>
      <c r="F7" t="s">
        <v>525</v>
      </c>
      <c r="G7">
        <v>1</v>
      </c>
      <c r="H7" t="str">
        <f>+VLOOKUP(G7,Course!$A$2:$J$100,6,FALSE)</f>
        <v>Inteligencia Artificial</v>
      </c>
      <c r="I7">
        <f t="shared" si="2"/>
        <v>6</v>
      </c>
      <c r="J7" t="str">
        <f t="shared" si="0"/>
        <v>insert into content_section  (created_at,created_by,company_id,is_active,name,course_id,order_item) values (getdate(),1,1,1,'Unidad 6: TensorFlow 2.0',1,6);</v>
      </c>
    </row>
    <row r="8" spans="1:10" x14ac:dyDescent="0.25">
      <c r="A8">
        <f t="shared" si="1"/>
        <v>7</v>
      </c>
      <c r="B8" t="s">
        <v>398</v>
      </c>
      <c r="C8">
        <v>1</v>
      </c>
      <c r="D8">
        <v>1</v>
      </c>
      <c r="E8">
        <v>0</v>
      </c>
      <c r="F8" t="s">
        <v>441</v>
      </c>
      <c r="G8">
        <v>1</v>
      </c>
      <c r="H8" t="str">
        <f>+VLOOKUP(G8,Course!$A$2:$J$100,6,FALSE)</f>
        <v>Inteligencia Artificial</v>
      </c>
      <c r="I8">
        <f t="shared" si="2"/>
        <v>7</v>
      </c>
      <c r="J8" t="str">
        <f t="shared" si="0"/>
        <v>insert into content_section  (created_at,created_by,company_id,is_active,name,course_id,order_item) values (getdate(),1,1,0,'Unidad 3: Redes neuronales',1,7);</v>
      </c>
    </row>
    <row r="9" spans="1:10" x14ac:dyDescent="0.25">
      <c r="A9">
        <f t="shared" si="1"/>
        <v>8</v>
      </c>
      <c r="B9" t="s">
        <v>398</v>
      </c>
      <c r="C9">
        <v>1</v>
      </c>
      <c r="D9">
        <v>1</v>
      </c>
      <c r="E9">
        <v>0</v>
      </c>
      <c r="F9" t="s">
        <v>442</v>
      </c>
      <c r="G9">
        <v>1</v>
      </c>
      <c r="H9" t="str">
        <f>+VLOOKUP(G9,Course!$A$2:$J$100,6,FALSE)</f>
        <v>Inteligencia Artificial</v>
      </c>
      <c r="I9">
        <f t="shared" si="2"/>
        <v>8</v>
      </c>
      <c r="J9" t="str">
        <f t="shared" si="0"/>
        <v>insert into content_section  (created_at,created_by,company_id,is_active,name,course_id,order_item) values (getdate(),1,1,0,'Unidad 4: Clasificación de objetos',1,8);</v>
      </c>
    </row>
    <row r="10" spans="1:10" x14ac:dyDescent="0.25">
      <c r="A10">
        <f t="shared" si="1"/>
        <v>9</v>
      </c>
      <c r="B10" t="s">
        <v>398</v>
      </c>
      <c r="C10">
        <v>1</v>
      </c>
      <c r="D10">
        <v>1</v>
      </c>
      <c r="E10">
        <v>0</v>
      </c>
      <c r="F10" t="s">
        <v>443</v>
      </c>
      <c r="G10">
        <v>1</v>
      </c>
      <c r="H10" t="str">
        <f>+VLOOKUP(G10,Course!$A$2:$J$100,6,FALSE)</f>
        <v>Inteligencia Artificial</v>
      </c>
      <c r="I10">
        <f t="shared" si="2"/>
        <v>9</v>
      </c>
      <c r="J10" t="str">
        <f t="shared" si="0"/>
        <v>insert into content_section  (created_at,created_by,company_id,is_active,name,course_id,order_item) values (getdate(),1,1,0,'Unidad 5: Reconocimiento facial',1,9);</v>
      </c>
    </row>
    <row r="11" spans="1:10" x14ac:dyDescent="0.25">
      <c r="A11">
        <f t="shared" si="1"/>
        <v>10</v>
      </c>
      <c r="B11" t="s">
        <v>398</v>
      </c>
      <c r="C11">
        <v>1</v>
      </c>
      <c r="D11">
        <v>1</v>
      </c>
      <c r="E11">
        <v>0</v>
      </c>
      <c r="F11" t="s">
        <v>480</v>
      </c>
      <c r="G11">
        <v>1</v>
      </c>
      <c r="H11" t="str">
        <f>+VLOOKUP(G11,Course!$A$2:$J$100,6,FALSE)</f>
        <v>Inteligencia Artificial</v>
      </c>
      <c r="I11">
        <f t="shared" si="2"/>
        <v>10</v>
      </c>
      <c r="J11" t="str">
        <f t="shared" si="0"/>
        <v>insert into content_section  (created_at,created_by,company_id,is_active,name,course_id,order_item) values (getdate(),1,1,0,'Unidad 6: Plataformas como servicio',1,10);</v>
      </c>
    </row>
    <row r="12" spans="1:10" x14ac:dyDescent="0.25">
      <c r="A12">
        <f t="shared" si="1"/>
        <v>11</v>
      </c>
      <c r="B12" t="s">
        <v>398</v>
      </c>
      <c r="C12">
        <v>1</v>
      </c>
      <c r="D12">
        <v>1</v>
      </c>
      <c r="E12">
        <v>0</v>
      </c>
      <c r="F12" t="s">
        <v>479</v>
      </c>
      <c r="G12">
        <v>1</v>
      </c>
      <c r="H12" t="str">
        <f>+VLOOKUP(G12,Course!$A$2:$J$100,6,FALSE)</f>
        <v>Inteligencia Artificial</v>
      </c>
      <c r="I12">
        <f t="shared" si="2"/>
        <v>11</v>
      </c>
      <c r="J12" t="str">
        <f t="shared" si="0"/>
        <v>insert into content_section  (created_at,created_by,company_id,is_active,name,course_id,order_item) values (getdate(),1,1,0,'Unidad 7: Realidad Aumentada',1,11);</v>
      </c>
    </row>
    <row r="13" spans="1:10" x14ac:dyDescent="0.25">
      <c r="A13">
        <f t="shared" si="1"/>
        <v>12</v>
      </c>
      <c r="B13" t="s">
        <v>398</v>
      </c>
      <c r="C13">
        <v>1</v>
      </c>
      <c r="D13">
        <v>1</v>
      </c>
      <c r="E13">
        <v>0</v>
      </c>
      <c r="F13" t="s">
        <v>481</v>
      </c>
      <c r="G13">
        <v>1</v>
      </c>
      <c r="H13" t="str">
        <f>+VLOOKUP(G13,Course!$A$2:$J$100,6,FALSE)</f>
        <v>Inteligencia Artificial</v>
      </c>
      <c r="I13">
        <f t="shared" si="2"/>
        <v>12</v>
      </c>
      <c r="J13" t="str">
        <f t="shared" si="0"/>
        <v>insert into content_section  (created_at,created_by,company_id,is_active,name,course_id,order_item) values (getdate(),1,1,0,'Unidad 8: Realidad Virtual',1,12);</v>
      </c>
    </row>
    <row r="14" spans="1:10" x14ac:dyDescent="0.25">
      <c r="A14">
        <f t="shared" si="1"/>
        <v>13</v>
      </c>
      <c r="B14" t="s">
        <v>398</v>
      </c>
      <c r="C14">
        <v>1</v>
      </c>
      <c r="D14">
        <v>1</v>
      </c>
      <c r="E14">
        <v>0</v>
      </c>
      <c r="F14" t="s">
        <v>477</v>
      </c>
      <c r="G14">
        <v>2</v>
      </c>
      <c r="H14" t="str">
        <f>+VLOOKUP(G14,Course!$A$2:$J$100,6,FALSE)</f>
        <v>Programacion III</v>
      </c>
      <c r="I14">
        <v>1</v>
      </c>
      <c r="J14" t="str">
        <f t="shared" si="0"/>
        <v>insert into content_section  (created_at,created_by,company_id,is_active,name,course_id,order_item) values (getdate(),1,1,0,'Unidad 1: Repaso de Programación ',2,1);</v>
      </c>
    </row>
    <row r="15" spans="1:10" x14ac:dyDescent="0.25">
      <c r="A15">
        <f t="shared" si="1"/>
        <v>14</v>
      </c>
      <c r="B15" t="s">
        <v>398</v>
      </c>
      <c r="C15">
        <v>1</v>
      </c>
      <c r="D15">
        <v>1</v>
      </c>
      <c r="E15">
        <v>0</v>
      </c>
      <c r="F15" t="s">
        <v>472</v>
      </c>
      <c r="G15">
        <v>2</v>
      </c>
      <c r="H15" t="str">
        <f>+VLOOKUP(G15,Course!$A$2:$J$100,6,FALSE)</f>
        <v>Programacion III</v>
      </c>
      <c r="I15">
        <v>2</v>
      </c>
      <c r="J15" t="str">
        <f t="shared" si="0"/>
        <v>insert into content_section  (created_at,created_by,company_id,is_active,name,course_id,order_item) values (getdate(),1,1,0,'Unidad 2: Árboles generales',2,2);</v>
      </c>
    </row>
    <row r="16" spans="1:10" x14ac:dyDescent="0.25">
      <c r="A16">
        <f t="shared" si="1"/>
        <v>15</v>
      </c>
      <c r="B16" t="s">
        <v>398</v>
      </c>
      <c r="C16">
        <v>1</v>
      </c>
      <c r="D16">
        <v>1</v>
      </c>
      <c r="E16">
        <v>0</v>
      </c>
      <c r="F16" t="s">
        <v>471</v>
      </c>
      <c r="G16">
        <v>2</v>
      </c>
      <c r="H16" t="str">
        <f>+VLOOKUP(G16,Course!$A$2:$J$100,6,FALSE)</f>
        <v>Programacion III</v>
      </c>
      <c r="I16">
        <v>3</v>
      </c>
      <c r="J16" t="str">
        <f t="shared" si="0"/>
        <v>insert into content_section  (created_at,created_by,company_id,is_active,name,course_id,order_item) values (getdate(),1,1,0,'Unidad 3: Árboles Binarios',2,3);</v>
      </c>
    </row>
    <row r="17" spans="1:10" x14ac:dyDescent="0.25">
      <c r="A17">
        <f t="shared" si="1"/>
        <v>16</v>
      </c>
      <c r="B17" t="s">
        <v>398</v>
      </c>
      <c r="C17">
        <v>1</v>
      </c>
      <c r="D17">
        <v>1</v>
      </c>
      <c r="E17">
        <v>0</v>
      </c>
      <c r="F17" t="s">
        <v>473</v>
      </c>
      <c r="G17">
        <v>2</v>
      </c>
      <c r="H17" t="str">
        <f>+VLOOKUP(G17,Course!$A$2:$J$100,6,FALSE)</f>
        <v>Programacion III</v>
      </c>
      <c r="I17">
        <v>4</v>
      </c>
      <c r="J17" t="str">
        <f t="shared" si="0"/>
        <v>insert into content_section  (created_at,created_by,company_id,is_active,name,course_id,order_item) values (getdate(),1,1,0,'Unidad 4: Árboles AVL',2,4);</v>
      </c>
    </row>
    <row r="18" spans="1:10" x14ac:dyDescent="0.25">
      <c r="A18">
        <f t="shared" si="1"/>
        <v>17</v>
      </c>
      <c r="B18" t="s">
        <v>398</v>
      </c>
      <c r="C18">
        <v>1</v>
      </c>
      <c r="D18">
        <v>1</v>
      </c>
      <c r="E18">
        <v>0</v>
      </c>
      <c r="F18" t="s">
        <v>474</v>
      </c>
      <c r="G18">
        <v>2</v>
      </c>
      <c r="H18" t="str">
        <f>+VLOOKUP(G18,Course!$A$2:$J$100,6,FALSE)</f>
        <v>Programacion III</v>
      </c>
      <c r="I18">
        <v>5</v>
      </c>
      <c r="J18" t="str">
        <f t="shared" si="0"/>
        <v>insert into content_section  (created_at,created_by,company_id,is_active,name,course_id,order_item) values (getdate(),1,1,0,'Unidad 5: Árboles B',2,5);</v>
      </c>
    </row>
    <row r="19" spans="1:10" x14ac:dyDescent="0.25">
      <c r="A19">
        <f t="shared" si="1"/>
        <v>18</v>
      </c>
      <c r="B19" t="s">
        <v>398</v>
      </c>
      <c r="C19">
        <v>1</v>
      </c>
      <c r="D19">
        <v>1</v>
      </c>
      <c r="E19">
        <v>0</v>
      </c>
      <c r="F19" t="s">
        <v>475</v>
      </c>
      <c r="G19">
        <v>2</v>
      </c>
      <c r="H19" t="str">
        <f>+VLOOKUP(G19,Course!$A$2:$J$100,6,FALSE)</f>
        <v>Programacion III</v>
      </c>
      <c r="I19">
        <v>6</v>
      </c>
      <c r="J19" t="str">
        <f t="shared" si="0"/>
        <v>insert into content_section  (created_at,created_by,company_id,is_active,name,course_id,order_item) values (getdate(),1,1,0,'Unidad 5: Tabla Hash',2,6);</v>
      </c>
    </row>
    <row r="20" spans="1:10" x14ac:dyDescent="0.25">
      <c r="A20">
        <f t="shared" si="1"/>
        <v>19</v>
      </c>
      <c r="B20" t="s">
        <v>398</v>
      </c>
      <c r="C20">
        <v>1</v>
      </c>
      <c r="D20">
        <v>1</v>
      </c>
      <c r="E20">
        <v>0</v>
      </c>
      <c r="F20" t="s">
        <v>476</v>
      </c>
      <c r="G20">
        <v>2</v>
      </c>
      <c r="H20" t="str">
        <f>+VLOOKUP(G20,Course!$A$2:$J$100,6,FALSE)</f>
        <v>Programacion III</v>
      </c>
      <c r="I20">
        <v>7</v>
      </c>
      <c r="J20" t="str">
        <f t="shared" si="0"/>
        <v>insert into content_section  (created_at,created_by,company_id,is_active,name,course_id,order_item) values (getdate(),1,1,0,'Unidad 5: Grafos',2,7);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F2" sqref="F2"/>
    </sheetView>
  </sheetViews>
  <sheetFormatPr defaultRowHeight="15" x14ac:dyDescent="0.25"/>
  <cols>
    <col min="1" max="1" width="3" bestFit="1" customWidth="1"/>
    <col min="2" max="2" width="10.42578125" bestFit="1" customWidth="1"/>
    <col min="3" max="3" width="10.85546875" bestFit="1" customWidth="1"/>
    <col min="4" max="4" width="11.7109375" bestFit="1" customWidth="1"/>
    <col min="5" max="5" width="8.7109375" bestFit="1" customWidth="1"/>
    <col min="6" max="6" width="39.7109375" bestFit="1" customWidth="1"/>
    <col min="7" max="7" width="18.28515625" bestFit="1" customWidth="1"/>
    <col min="8" max="8" width="46.28515625" bestFit="1" customWidth="1"/>
    <col min="9" max="9" width="32.5703125" customWidth="1"/>
    <col min="10" max="10" width="20.28515625" bestFit="1" customWidth="1"/>
    <col min="11" max="11" width="11" bestFit="1" customWidth="1"/>
    <col min="12" max="12" width="16.140625" bestFit="1" customWidth="1"/>
    <col min="13" max="13" width="16.140625" customWidth="1"/>
  </cols>
  <sheetData>
    <row r="1" spans="1:14" x14ac:dyDescent="0.25">
      <c r="A1" t="s">
        <v>202</v>
      </c>
      <c r="B1" t="s">
        <v>392</v>
      </c>
      <c r="C1" t="s">
        <v>393</v>
      </c>
      <c r="D1" t="s">
        <v>396</v>
      </c>
      <c r="E1" t="s">
        <v>388</v>
      </c>
      <c r="F1" t="s">
        <v>387</v>
      </c>
      <c r="G1" t="s">
        <v>468</v>
      </c>
      <c r="H1" s="25" t="s">
        <v>470</v>
      </c>
      <c r="I1" s="25" t="s">
        <v>446</v>
      </c>
      <c r="J1" t="s">
        <v>390</v>
      </c>
      <c r="K1" t="s">
        <v>445</v>
      </c>
      <c r="L1" t="s">
        <v>469</v>
      </c>
      <c r="M1" t="s">
        <v>207</v>
      </c>
      <c r="N1" t="s">
        <v>397</v>
      </c>
    </row>
    <row r="2" spans="1:14" x14ac:dyDescent="0.25">
      <c r="A2">
        <v>1</v>
      </c>
      <c r="B2" t="s">
        <v>398</v>
      </c>
      <c r="C2">
        <v>1</v>
      </c>
      <c r="D2">
        <v>1</v>
      </c>
      <c r="E2">
        <v>1</v>
      </c>
      <c r="F2" t="s">
        <v>526</v>
      </c>
      <c r="G2">
        <v>1</v>
      </c>
      <c r="H2" t="str">
        <f>+VLOOKUP(G2,content_section!$A$2:$I$2000,6,FALSE)</f>
        <v>Unidad 1: Introducción</v>
      </c>
      <c r="I2" t="str">
        <f>+VLOOKUP(G2,content_section!$A$2:$I$1007,8,FALSE)</f>
        <v>Inteligencia Artificial</v>
      </c>
      <c r="J2" t="s">
        <v>447</v>
      </c>
      <c r="K2">
        <v>1</v>
      </c>
      <c r="L2">
        <v>120</v>
      </c>
      <c r="N2" t="str">
        <f>CONCATENATE("insert into content (",$B$1,",",$C$1,",",$D$1,",",$E$1,",",$F$1,",",$G$1,",",$J$1,",",$K$1,",",$L$1,") values (",B2,",",C2,",",D2,",",E2,",'",F2,"',",G2,",'",J2,"',",K2,",",L2,");")</f>
        <v>insert into content (created_at,created_by,company_id,is_active,name,content_section_id,icon,order_item,time_in_seconds) values (getdate(),1,1,1,'¿Qué es la inteligencia artificial?',1,'machine-learning.svg',1,120);</v>
      </c>
    </row>
    <row r="3" spans="1:14" x14ac:dyDescent="0.25">
      <c r="A3">
        <f>+A2+1</f>
        <v>2</v>
      </c>
      <c r="B3" t="s">
        <v>398</v>
      </c>
      <c r="C3">
        <v>1</v>
      </c>
      <c r="D3">
        <v>1</v>
      </c>
      <c r="E3">
        <v>0</v>
      </c>
      <c r="F3" t="s">
        <v>527</v>
      </c>
      <c r="G3">
        <v>1</v>
      </c>
      <c r="H3" t="str">
        <f>+VLOOKUP(G3,content_section!$A$2:$I$2000,6,FALSE)</f>
        <v>Unidad 1: Introducción</v>
      </c>
      <c r="I3" t="str">
        <f>+VLOOKUP(G3,content_section!$A$2:$I$1007,8,FALSE)</f>
        <v>Inteligencia Artificial</v>
      </c>
      <c r="J3" t="s">
        <v>447</v>
      </c>
      <c r="K3">
        <f>+K2+1</f>
        <v>2</v>
      </c>
      <c r="L3">
        <v>120</v>
      </c>
      <c r="N3" t="str">
        <f t="shared" ref="N3:N20" si="0">CONCATENATE("insert into content (",$B$1,",",$C$1,",",$D$1,",",$E$1,",",$F$1,",",$G$1,",",$J$1,",",$K$1,",",$L$1,") values (",B3,",",C3,",",D3,",",E3,",'",F3,"',",G3,",'",J3,"',",K3,",",L3,");")</f>
        <v>insert into content (created_at,created_by,company_id,is_active,name,content_section_id,icon,order_item,time_in_seconds) values (getdate(),1,1,0,'Frameworks',1,'machine-learning.svg',2,120);</v>
      </c>
    </row>
    <row r="4" spans="1:14" x14ac:dyDescent="0.25">
      <c r="A4">
        <f t="shared" ref="A4" si="1">+A3+1</f>
        <v>3</v>
      </c>
      <c r="B4" t="s">
        <v>398</v>
      </c>
      <c r="C4">
        <v>1</v>
      </c>
      <c r="D4">
        <v>1</v>
      </c>
      <c r="E4">
        <v>0</v>
      </c>
      <c r="F4" t="s">
        <v>529</v>
      </c>
      <c r="G4">
        <v>1</v>
      </c>
      <c r="H4" t="str">
        <f>+VLOOKUP(G4,content_section!$A$2:$I$2000,6,FALSE)</f>
        <v>Unidad 1: Introducción</v>
      </c>
      <c r="I4" t="str">
        <f>+VLOOKUP(G4,content_section!$A$2:$I$1007,8,FALSE)</f>
        <v>Inteligencia Artificial</v>
      </c>
      <c r="J4" t="s">
        <v>447</v>
      </c>
      <c r="K4">
        <f t="shared" ref="K4:K12" si="2">+K3+1</f>
        <v>3</v>
      </c>
      <c r="L4">
        <v>120</v>
      </c>
      <c r="N4" t="str">
        <f t="shared" si="0"/>
        <v>insert into content (created_at,created_by,company_id,is_active,name,content_section_id,icon,order_item,time_in_seconds) values (getdate(),1,1,0,'Casos de uso',1,'machine-learning.svg',3,120);</v>
      </c>
    </row>
    <row r="5" spans="1:14" x14ac:dyDescent="0.25">
      <c r="A5">
        <f t="shared" ref="A5:A20" si="3">+A4+1</f>
        <v>4</v>
      </c>
      <c r="B5" t="s">
        <v>398</v>
      </c>
      <c r="C5">
        <v>1</v>
      </c>
      <c r="D5">
        <v>1</v>
      </c>
      <c r="E5">
        <v>0</v>
      </c>
      <c r="F5" t="s">
        <v>530</v>
      </c>
      <c r="G5">
        <v>1</v>
      </c>
      <c r="H5" t="str">
        <f>+VLOOKUP(G5,content_section!$A$2:$I$2000,6,FALSE)</f>
        <v>Unidad 1: Introducción</v>
      </c>
      <c r="I5" t="str">
        <f>+VLOOKUP(G5,content_section!$A$2:$I$1007,8,FALSE)</f>
        <v>Inteligencia Artificial</v>
      </c>
      <c r="J5" t="s">
        <v>447</v>
      </c>
      <c r="K5">
        <f t="shared" si="2"/>
        <v>4</v>
      </c>
      <c r="L5">
        <v>120</v>
      </c>
      <c r="M5" s="1" t="s">
        <v>531</v>
      </c>
      <c r="N5" t="str">
        <f t="shared" si="0"/>
        <v>insert into content (created_at,created_by,company_id,is_active,name,content_section_id,icon,order_item,time_in_seconds) values (getdate(),1,1,0,'Cambio en las fuentes de trabajo',1,'machine-learning.svg',4,120);</v>
      </c>
    </row>
    <row r="6" spans="1:14" x14ac:dyDescent="0.25">
      <c r="A6">
        <f t="shared" si="3"/>
        <v>5</v>
      </c>
      <c r="B6" t="s">
        <v>398</v>
      </c>
      <c r="C6">
        <v>1</v>
      </c>
      <c r="D6">
        <v>1</v>
      </c>
      <c r="E6">
        <v>0</v>
      </c>
      <c r="F6" t="s">
        <v>520</v>
      </c>
      <c r="G6">
        <v>1</v>
      </c>
      <c r="H6" t="str">
        <f>+VLOOKUP(G6,content_section!$A$2:$I$1007,6,FALSE)</f>
        <v>Unidad 1: Introducción</v>
      </c>
      <c r="I6" t="str">
        <f>+VLOOKUP(G6,content_section!$A$2:$I$1007,8,FALSE)</f>
        <v>Inteligencia Artificial</v>
      </c>
      <c r="J6" t="s">
        <v>447</v>
      </c>
      <c r="K6">
        <f t="shared" si="2"/>
        <v>5</v>
      </c>
      <c r="L6">
        <v>120</v>
      </c>
      <c r="N6" t="str">
        <f t="shared" si="0"/>
        <v>insert into content (created_at,created_by,company_id,is_active,name,content_section_id,icon,order_item,time_in_seconds) values (getdate(),1,1,0,'Plataformas como servicio',1,'machine-learning.svg',5,120);</v>
      </c>
    </row>
    <row r="7" spans="1:14" x14ac:dyDescent="0.25">
      <c r="A7">
        <f t="shared" si="3"/>
        <v>6</v>
      </c>
      <c r="B7" t="s">
        <v>398</v>
      </c>
      <c r="C7">
        <v>1</v>
      </c>
      <c r="D7">
        <v>1</v>
      </c>
      <c r="E7">
        <v>0</v>
      </c>
      <c r="F7" t="s">
        <v>448</v>
      </c>
      <c r="G7">
        <v>1</v>
      </c>
      <c r="H7" t="str">
        <f>+VLOOKUP(G7,content_section!$A$2:$I$1007,6,FALSE)</f>
        <v>Unidad 1: Introducción</v>
      </c>
      <c r="I7" t="str">
        <f>+VLOOKUP(G7,content_section!$A$2:$I$1007,8,FALSE)</f>
        <v>Inteligencia Artificial</v>
      </c>
      <c r="J7" t="s">
        <v>449</v>
      </c>
      <c r="K7">
        <f t="shared" si="2"/>
        <v>6</v>
      </c>
      <c r="L7">
        <v>120</v>
      </c>
      <c r="N7" t="str">
        <f t="shared" si="0"/>
        <v>insert into content (created_at,created_by,company_id,is_active,name,content_section_id,icon,order_item,time_in_seconds) values (getdate(),1,1,0,'Tensor Flow 2.0',1,'tensorflow.png',6,120);</v>
      </c>
    </row>
    <row r="8" spans="1:14" x14ac:dyDescent="0.25">
      <c r="A8">
        <f t="shared" si="3"/>
        <v>7</v>
      </c>
      <c r="B8" t="s">
        <v>398</v>
      </c>
      <c r="C8">
        <v>1</v>
      </c>
      <c r="D8">
        <v>1</v>
      </c>
      <c r="E8">
        <v>0</v>
      </c>
      <c r="F8" t="s">
        <v>450</v>
      </c>
      <c r="G8">
        <v>1</v>
      </c>
      <c r="H8" t="str">
        <f>+VLOOKUP(G8,content_section!$A$2:$I$1007,6,FALSE)</f>
        <v>Unidad 1: Introducción</v>
      </c>
      <c r="I8" t="str">
        <f>+VLOOKUP(G8,content_section!$A$2:$I$1007,8,FALSE)</f>
        <v>Inteligencia Artificial</v>
      </c>
      <c r="J8" t="s">
        <v>451</v>
      </c>
      <c r="K8">
        <f t="shared" si="2"/>
        <v>7</v>
      </c>
      <c r="L8">
        <v>120</v>
      </c>
      <c r="N8" t="str">
        <f t="shared" si="0"/>
        <v>insert into content (created_at,created_by,company_id,is_active,name,content_section_id,icon,order_item,time_in_seconds) values (getdate(),1,1,0,'Tensor',1,'function.svg',7,120);</v>
      </c>
    </row>
    <row r="9" spans="1:14" x14ac:dyDescent="0.25">
      <c r="A9">
        <f t="shared" si="3"/>
        <v>8</v>
      </c>
      <c r="B9" t="s">
        <v>398</v>
      </c>
      <c r="C9">
        <v>1</v>
      </c>
      <c r="D9">
        <v>1</v>
      </c>
      <c r="E9">
        <v>0</v>
      </c>
      <c r="F9" t="s">
        <v>452</v>
      </c>
      <c r="G9">
        <v>1</v>
      </c>
      <c r="H9" t="str">
        <f>+VLOOKUP(G9,content_section!$A$2:$I$1007,6,FALSE)</f>
        <v>Unidad 1: Introducción</v>
      </c>
      <c r="I9" t="str">
        <f>+VLOOKUP(G9,content_section!$A$2:$I$1007,8,FALSE)</f>
        <v>Inteligencia Artificial</v>
      </c>
      <c r="J9" t="s">
        <v>451</v>
      </c>
      <c r="K9">
        <f t="shared" si="2"/>
        <v>8</v>
      </c>
      <c r="L9">
        <v>120</v>
      </c>
      <c r="N9" t="str">
        <f t="shared" si="0"/>
        <v>insert into content (created_at,created_by,company_id,is_active,name,content_section_id,icon,order_item,time_in_seconds) values (getdate(),1,1,0,'Operaciones matemáticas',1,'function.svg',8,120);</v>
      </c>
    </row>
    <row r="10" spans="1:14" x14ac:dyDescent="0.25">
      <c r="A10">
        <f t="shared" si="3"/>
        <v>9</v>
      </c>
      <c r="B10" t="s">
        <v>398</v>
      </c>
      <c r="C10">
        <v>1</v>
      </c>
      <c r="D10">
        <v>1</v>
      </c>
      <c r="E10">
        <v>0</v>
      </c>
      <c r="F10" t="s">
        <v>453</v>
      </c>
      <c r="G10">
        <v>1</v>
      </c>
      <c r="H10" t="str">
        <f>+VLOOKUP(G10,content_section!$A$2:$I$1007,6,FALSE)</f>
        <v>Unidad 1: Introducción</v>
      </c>
      <c r="I10" t="str">
        <f>+VLOOKUP(G10,content_section!$A$2:$I$1007,8,FALSE)</f>
        <v>Inteligencia Artificial</v>
      </c>
      <c r="J10" t="s">
        <v>451</v>
      </c>
      <c r="K10">
        <f t="shared" si="2"/>
        <v>9</v>
      </c>
      <c r="L10">
        <v>120</v>
      </c>
      <c r="N10" t="str">
        <f t="shared" si="0"/>
        <v>insert into content (created_at,created_by,company_id,is_active,name,content_section_id,icon,order_item,time_in_seconds) values (getdate(),1,1,0,'Operaciones con matrices',1,'function.svg',9,120);</v>
      </c>
    </row>
    <row r="11" spans="1:14" x14ac:dyDescent="0.25">
      <c r="A11">
        <f t="shared" si="3"/>
        <v>10</v>
      </c>
      <c r="B11" t="s">
        <v>398</v>
      </c>
      <c r="C11">
        <v>1</v>
      </c>
      <c r="D11">
        <v>1</v>
      </c>
      <c r="E11">
        <v>0</v>
      </c>
      <c r="F11" t="s">
        <v>454</v>
      </c>
      <c r="G11">
        <v>1</v>
      </c>
      <c r="H11" t="str">
        <f>+VLOOKUP(G11,content_section!$A$2:$I$1007,6,FALSE)</f>
        <v>Unidad 1: Introducción</v>
      </c>
      <c r="I11" t="str">
        <f>+VLOOKUP(G11,content_section!$A$2:$I$1007,8,FALSE)</f>
        <v>Inteligencia Artificial</v>
      </c>
      <c r="J11" t="s">
        <v>451</v>
      </c>
      <c r="K11">
        <f t="shared" si="2"/>
        <v>10</v>
      </c>
      <c r="L11">
        <v>120</v>
      </c>
      <c r="N11" t="str">
        <f t="shared" si="0"/>
        <v>insert into content (created_at,created_by,company_id,is_active,name,content_section_id,icon,order_item,time_in_seconds) values (getdate(),1,1,0,'Operaciones con arreglos',1,'function.svg',10,120);</v>
      </c>
    </row>
    <row r="12" spans="1:14" x14ac:dyDescent="0.25">
      <c r="A12">
        <f t="shared" si="3"/>
        <v>11</v>
      </c>
      <c r="B12" t="s">
        <v>398</v>
      </c>
      <c r="C12">
        <v>1</v>
      </c>
      <c r="D12">
        <v>1</v>
      </c>
      <c r="E12">
        <v>0</v>
      </c>
      <c r="F12" t="s">
        <v>455</v>
      </c>
      <c r="G12">
        <v>1</v>
      </c>
      <c r="H12" t="str">
        <f>+VLOOKUP(G12,content_section!$A$2:$I$1007,6,FALSE)</f>
        <v>Unidad 1: Introducción</v>
      </c>
      <c r="I12" t="str">
        <f>+VLOOKUP(G12,content_section!$A$2:$I$1007,8,FALSE)</f>
        <v>Inteligencia Artificial</v>
      </c>
      <c r="J12" t="s">
        <v>451</v>
      </c>
      <c r="K12">
        <f t="shared" si="2"/>
        <v>11</v>
      </c>
      <c r="L12">
        <v>120</v>
      </c>
      <c r="N12" t="str">
        <f t="shared" si="0"/>
        <v>insert into content (created_at,created_by,company_id,is_active,name,content_section_id,icon,order_item,time_in_seconds) values (getdate(),1,1,0,'Operaciones para redes neuronales',1,'function.svg',11,120);</v>
      </c>
    </row>
    <row r="13" spans="1:14" x14ac:dyDescent="0.25">
      <c r="A13">
        <f t="shared" si="3"/>
        <v>12</v>
      </c>
      <c r="B13" t="s">
        <v>398</v>
      </c>
      <c r="C13">
        <v>1</v>
      </c>
      <c r="D13">
        <v>1</v>
      </c>
      <c r="E13">
        <v>0</v>
      </c>
      <c r="F13" t="s">
        <v>456</v>
      </c>
      <c r="G13">
        <v>2</v>
      </c>
      <c r="H13" t="str">
        <f>+VLOOKUP(G13,content_section!$A$2:$I$1007,6,FALSE)</f>
        <v>Unidad 2: Plataformas como servicio (Amazon)</v>
      </c>
      <c r="I13" t="str">
        <f>+VLOOKUP(G13,content_section!$A$2:$I$1007,8,FALSE)</f>
        <v>Inteligencia Artificial</v>
      </c>
      <c r="J13" t="s">
        <v>457</v>
      </c>
      <c r="K13">
        <v>1</v>
      </c>
      <c r="L13">
        <v>120</v>
      </c>
      <c r="N13" t="str">
        <f t="shared" si="0"/>
        <v>insert into content (created_at,created_by,company_id,is_active,name,content_section_id,icon,order_item,time_in_seconds) values (getdate(),1,1,0,'Regresión lineal',2,'regression.svg',1,120);</v>
      </c>
    </row>
    <row r="14" spans="1:14" x14ac:dyDescent="0.25">
      <c r="A14">
        <f t="shared" si="3"/>
        <v>13</v>
      </c>
      <c r="B14" t="s">
        <v>398</v>
      </c>
      <c r="C14">
        <v>1</v>
      </c>
      <c r="D14">
        <v>1</v>
      </c>
      <c r="E14">
        <v>0</v>
      </c>
      <c r="F14" t="s">
        <v>458</v>
      </c>
      <c r="G14">
        <v>2</v>
      </c>
      <c r="H14" t="str">
        <f>+VLOOKUP(G14,content_section!$A$2:$I$1007,6,FALSE)</f>
        <v>Unidad 2: Plataformas como servicio (Amazon)</v>
      </c>
      <c r="I14" t="str">
        <f>+VLOOKUP(G14,content_section!$A$2:$I$1007,8,FALSE)</f>
        <v>Inteligencia Artificial</v>
      </c>
      <c r="J14" t="s">
        <v>459</v>
      </c>
      <c r="K14">
        <v>2</v>
      </c>
      <c r="L14">
        <v>120</v>
      </c>
      <c r="N14" t="str">
        <f t="shared" si="0"/>
        <v>insert into content (created_at,created_by,company_id,is_active,name,content_section_id,icon,order_item,time_in_seconds) values (getdate(),1,1,0,'Cluster',2,'cluster.svg',2,120);</v>
      </c>
    </row>
    <row r="15" spans="1:14" x14ac:dyDescent="0.25">
      <c r="A15">
        <f t="shared" si="3"/>
        <v>14</v>
      </c>
      <c r="B15" t="s">
        <v>398</v>
      </c>
      <c r="C15">
        <v>1</v>
      </c>
      <c r="D15">
        <v>1</v>
      </c>
      <c r="E15">
        <v>0</v>
      </c>
      <c r="F15" t="s">
        <v>460</v>
      </c>
      <c r="G15">
        <v>3</v>
      </c>
      <c r="H15" t="str">
        <f>+VLOOKUP(G15,content_section!$A$2:$I$1007,6,FALSE)</f>
        <v>Unidad 3: Plataformas como servicio (Azure)</v>
      </c>
      <c r="I15" t="str">
        <f>+VLOOKUP(G15,content_section!$A$2:$I$1007,8,FALSE)</f>
        <v>Inteligencia Artificial</v>
      </c>
      <c r="J15" t="s">
        <v>461</v>
      </c>
      <c r="K15">
        <v>1</v>
      </c>
      <c r="L15">
        <v>120</v>
      </c>
      <c r="N15" t="str">
        <f t="shared" si="0"/>
        <v>insert into content (created_at,created_by,company_id,is_active,name,content_section_id,icon,order_item,time_in_seconds) values (getdate(),1,1,0,'Red neuronal básica',3,'ai.svg',1,120);</v>
      </c>
    </row>
    <row r="16" spans="1:14" x14ac:dyDescent="0.25">
      <c r="A16">
        <f t="shared" si="3"/>
        <v>15</v>
      </c>
      <c r="B16" t="s">
        <v>398</v>
      </c>
      <c r="C16">
        <v>1</v>
      </c>
      <c r="D16">
        <v>1</v>
      </c>
      <c r="E16">
        <v>0</v>
      </c>
      <c r="F16" t="s">
        <v>462</v>
      </c>
      <c r="G16">
        <v>3</v>
      </c>
      <c r="H16" t="str">
        <f>+VLOOKUP(G16,content_section!$A$2:$I$1007,6,FALSE)</f>
        <v>Unidad 3: Plataformas como servicio (Azure)</v>
      </c>
      <c r="I16" t="str">
        <f>+VLOOKUP(G16,content_section!$A$2:$I$1007,8,FALSE)</f>
        <v>Inteligencia Artificial</v>
      </c>
      <c r="J16" t="s">
        <v>461</v>
      </c>
      <c r="K16">
        <v>2</v>
      </c>
      <c r="L16">
        <v>120</v>
      </c>
      <c r="N16" t="str">
        <f t="shared" si="0"/>
        <v>insert into content (created_at,created_by,company_id,is_active,name,content_section_id,icon,order_item,time_in_seconds) values (getdate(),1,1,0,'Redes de Neuronas Artificiales - RNA',3,'ai.svg',2,120);</v>
      </c>
    </row>
    <row r="17" spans="1:14" x14ac:dyDescent="0.25">
      <c r="A17">
        <f t="shared" si="3"/>
        <v>16</v>
      </c>
      <c r="B17" t="s">
        <v>398</v>
      </c>
      <c r="C17">
        <v>1</v>
      </c>
      <c r="D17">
        <v>1</v>
      </c>
      <c r="E17">
        <v>0</v>
      </c>
      <c r="F17" t="s">
        <v>463</v>
      </c>
      <c r="G17">
        <v>3</v>
      </c>
      <c r="H17" t="str">
        <f>+VLOOKUP(G17,content_section!$A$2:$I$1007,6,FALSE)</f>
        <v>Unidad 3: Plataformas como servicio (Azure)</v>
      </c>
      <c r="I17" t="str">
        <f>+VLOOKUP(G17,content_section!$A$2:$I$1007,8,FALSE)</f>
        <v>Inteligencia Artificial</v>
      </c>
      <c r="J17" t="s">
        <v>461</v>
      </c>
      <c r="K17">
        <v>3</v>
      </c>
      <c r="L17">
        <v>120</v>
      </c>
      <c r="N17" t="str">
        <f t="shared" si="0"/>
        <v>insert into content (created_at,created_by,company_id,is_active,name,content_section_id,icon,order_item,time_in_seconds) values (getdate(),1,1,0,'Redes de Neuronas Convolucionales - CNN',3,'ai.svg',3,120);</v>
      </c>
    </row>
    <row r="18" spans="1:14" x14ac:dyDescent="0.25">
      <c r="A18">
        <f t="shared" si="3"/>
        <v>17</v>
      </c>
      <c r="B18" t="s">
        <v>398</v>
      </c>
      <c r="C18">
        <v>1</v>
      </c>
      <c r="D18">
        <v>1</v>
      </c>
      <c r="E18">
        <v>0</v>
      </c>
      <c r="F18" t="s">
        <v>466</v>
      </c>
      <c r="G18">
        <v>4</v>
      </c>
      <c r="H18" t="str">
        <f>+VLOOKUP(G18,content_section!$A$2:$I$1007,6,FALSE)</f>
        <v>Unidad 4: Plataformas como servicio (Google)</v>
      </c>
      <c r="I18" t="str">
        <f>+VLOOKUP(G18,content_section!$A$2:$I$1007,8,FALSE)</f>
        <v>Inteligencia Artificial</v>
      </c>
      <c r="J18" t="s">
        <v>467</v>
      </c>
      <c r="K18">
        <v>1</v>
      </c>
      <c r="L18">
        <v>120</v>
      </c>
      <c r="N18" t="str">
        <f t="shared" si="0"/>
        <v>insert into content (created_at,created_by,company_id,is_active,name,content_section_id,icon,order_item,time_in_seconds) values (getdate(),1,1,0,'YOLO',4,'photo.svg',1,120);</v>
      </c>
    </row>
    <row r="19" spans="1:14" x14ac:dyDescent="0.25">
      <c r="A19">
        <f t="shared" si="3"/>
        <v>18</v>
      </c>
      <c r="B19" t="s">
        <v>398</v>
      </c>
      <c r="C19">
        <v>1</v>
      </c>
      <c r="D19">
        <v>1</v>
      </c>
      <c r="E19">
        <v>0</v>
      </c>
      <c r="F19" t="s">
        <v>464</v>
      </c>
      <c r="G19">
        <v>5</v>
      </c>
      <c r="H19" t="str">
        <f>+VLOOKUP(G19,content_section!$A$2:$I$1007,6,FALSE)</f>
        <v>Unidad 5: Plataformas como servicio (Supervisely)</v>
      </c>
      <c r="I19" t="str">
        <f>+VLOOKUP(G19,content_section!$A$2:$I$1007,8,FALSE)</f>
        <v>Inteligencia Artificial</v>
      </c>
      <c r="J19" t="s">
        <v>465</v>
      </c>
      <c r="K19">
        <v>1</v>
      </c>
      <c r="L19">
        <v>120</v>
      </c>
      <c r="N19" t="str">
        <f t="shared" si="0"/>
        <v>insert into content (created_at,created_by,company_id,is_active,name,content_section_id,icon,order_item,time_in_seconds) values (getdate(),1,1,0,'Reconocimiento Facial',5,'face-recognition.svg',1,120);</v>
      </c>
    </row>
    <row r="20" spans="1:14" x14ac:dyDescent="0.25">
      <c r="A20">
        <f t="shared" si="3"/>
        <v>19</v>
      </c>
      <c r="B20" t="s">
        <v>398</v>
      </c>
      <c r="C20">
        <v>1</v>
      </c>
      <c r="D20">
        <v>1</v>
      </c>
      <c r="E20">
        <v>0</v>
      </c>
      <c r="F20" t="s">
        <v>478</v>
      </c>
      <c r="G20">
        <v>6</v>
      </c>
      <c r="H20" t="str">
        <f>+VLOOKUP(G20,content_section!$A$2:$I$1007,6,FALSE)</f>
        <v>Unidad 6: TensorFlow 2.0</v>
      </c>
      <c r="I20" t="str">
        <f>+VLOOKUP(G20,content_section!$A$2:$I$1007,8,FALSE)</f>
        <v>Inteligencia Artificial</v>
      </c>
      <c r="J20" t="s">
        <v>451</v>
      </c>
      <c r="K20">
        <v>1</v>
      </c>
      <c r="L20">
        <v>120</v>
      </c>
      <c r="N20" t="str">
        <f t="shared" si="0"/>
        <v>insert into content (created_at,created_by,company_id,is_active,name,content_section_id,icon,order_item,time_in_seconds) values (getdate(),1,1,0,'Programación orientada a objectos',6,'function.svg',1,120);</v>
      </c>
    </row>
  </sheetData>
  <hyperlinks>
    <hyperlink ref="M5" r:id="rId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zoomScale="110" zoomScaleNormal="110" workbookViewId="0">
      <selection activeCell="H2" sqref="H2"/>
    </sheetView>
  </sheetViews>
  <sheetFormatPr defaultRowHeight="15" x14ac:dyDescent="0.25"/>
  <cols>
    <col min="1" max="1" width="4" bestFit="1" customWidth="1"/>
    <col min="2" max="3" width="10.7109375" customWidth="1"/>
    <col min="4" max="4" width="11.7109375" style="8" customWidth="1"/>
    <col min="5" max="5" width="9.7109375" style="8" bestFit="1" customWidth="1"/>
    <col min="6" max="6" width="54.42578125" style="8" customWidth="1"/>
    <col min="7" max="7" width="10.5703125" bestFit="1" customWidth="1"/>
    <col min="8" max="8" width="42.140625" bestFit="1" customWidth="1"/>
    <col min="9" max="9" width="21.140625" bestFit="1" customWidth="1"/>
    <col min="10" max="10" width="21.140625" customWidth="1"/>
    <col min="11" max="11" width="11" style="8" bestFit="1" customWidth="1"/>
    <col min="12" max="12" width="60.140625" style="8" customWidth="1"/>
    <col min="13" max="13" width="12" customWidth="1"/>
  </cols>
  <sheetData>
    <row r="1" spans="1:13" x14ac:dyDescent="0.25">
      <c r="A1" s="26" t="s">
        <v>201</v>
      </c>
      <c r="B1" s="26" t="s">
        <v>392</v>
      </c>
      <c r="C1" s="26" t="s">
        <v>393</v>
      </c>
      <c r="D1" s="27" t="s">
        <v>396</v>
      </c>
      <c r="E1" s="27" t="s">
        <v>388</v>
      </c>
      <c r="F1" s="27" t="s">
        <v>387</v>
      </c>
      <c r="G1" s="27" t="s">
        <v>533</v>
      </c>
      <c r="H1" s="23" t="s">
        <v>534</v>
      </c>
      <c r="I1" s="23" t="s">
        <v>470</v>
      </c>
      <c r="J1" s="23" t="s">
        <v>446</v>
      </c>
      <c r="K1" s="27" t="s">
        <v>445</v>
      </c>
      <c r="L1" s="27" t="s">
        <v>397</v>
      </c>
      <c r="M1" t="s">
        <v>207</v>
      </c>
    </row>
    <row r="2" spans="1:13" ht="30" x14ac:dyDescent="0.25">
      <c r="A2" s="26">
        <v>1</v>
      </c>
      <c r="B2" s="26" t="s">
        <v>398</v>
      </c>
      <c r="C2" s="26">
        <v>1</v>
      </c>
      <c r="D2" s="27">
        <v>1</v>
      </c>
      <c r="E2" s="27">
        <v>1</v>
      </c>
      <c r="F2" s="27" t="s">
        <v>483</v>
      </c>
      <c r="G2">
        <v>1</v>
      </c>
      <c r="H2" t="str">
        <f>IF(G2&gt;0,VLOOKUP(G2,content!$A$2:$L$2000,6,FALSE),"")</f>
        <v>¿Qué es la inteligencia artificial?</v>
      </c>
      <c r="I2" t="str">
        <f>IF(G2&gt;0,VLOOKUP(G2,content!$A$2:$L$2000,8,FALSE),"")</f>
        <v>Unidad 1: Introducción</v>
      </c>
      <c r="J2" t="str">
        <f>IF(G2&gt;0,VLOOKUP(G2,content!$A$2:$L$2000,9,FALSE),"")</f>
        <v>Inteligencia Artificial</v>
      </c>
      <c r="K2" s="27">
        <v>1</v>
      </c>
      <c r="L2" s="31" t="str">
        <f>CONCATENATE("insert into question (",$B$1,",",$C$1,",",$D$1,",",$E$1,",",$F$1,",",$G$1,",",$K$1,") values(",B2,",",C2,",",D2,",",E2,",'",F2,"',",G2,",",K2,");")</f>
        <v>insert into question (created_at,created_by,company_id,is_active,name,content_id,order_item) values(getdate(),1,1,1,'¿Se basa en dotar al funcionamiento de las aplicaciones de un comportamiento inteligente similar al humano?',1,1);</v>
      </c>
      <c r="M2" s="1" t="s">
        <v>528</v>
      </c>
    </row>
    <row r="3" spans="1:13" x14ac:dyDescent="0.25">
      <c r="A3" s="26">
        <f>+A2+1</f>
        <v>2</v>
      </c>
      <c r="B3" s="26" t="s">
        <v>398</v>
      </c>
      <c r="C3" s="26">
        <v>2</v>
      </c>
      <c r="D3" s="27">
        <v>1</v>
      </c>
      <c r="E3" s="27">
        <v>1</v>
      </c>
      <c r="F3" s="27" t="s">
        <v>484</v>
      </c>
      <c r="G3">
        <v>1</v>
      </c>
      <c r="H3" t="str">
        <f>IF(G3&gt;0,VLOOKUP(G3,content!$A$2:$L$2000,6,FALSE),"")</f>
        <v>¿Qué es la inteligencia artificial?</v>
      </c>
      <c r="I3" t="str">
        <f>IF(G3&gt;0,VLOOKUP(G3,content!$A$2:$L$2000,8,FALSE),"")</f>
        <v>Unidad 1: Introducción</v>
      </c>
      <c r="J3" t="str">
        <f>IF(G3&gt;0,VLOOKUP(G3,content!$A$2:$L$2000,9,FALSE),"")</f>
        <v>Inteligencia Artificial</v>
      </c>
      <c r="K3" s="27">
        <f>+K2+1</f>
        <v>2</v>
      </c>
      <c r="L3" s="31" t="str">
        <f t="shared" ref="L3:L66" si="0">CONCATENATE("insert into question (",$B$1,",",$C$1,",",$D$1,",",$E$1,",",$F$1,",",$G$1,",",$K$1,") values(",B3,",",C3,",",D3,",",E3,",'",F3,"',",G3,",",K3,");")</f>
        <v>insert into question (created_at,created_by,company_id,is_active,name,content_id,order_item) values(getdate(),2,1,1,'¿Ademas del razonamiento, la IA que intenta simular?',1,2);</v>
      </c>
    </row>
    <row r="4" spans="1:13" ht="30" x14ac:dyDescent="0.25">
      <c r="A4" s="26">
        <f>+A3+1</f>
        <v>3</v>
      </c>
      <c r="B4" s="26" t="s">
        <v>398</v>
      </c>
      <c r="C4" s="26">
        <v>3</v>
      </c>
      <c r="D4" s="27">
        <v>1</v>
      </c>
      <c r="E4" s="27">
        <v>1</v>
      </c>
      <c r="F4" s="27" t="s">
        <v>485</v>
      </c>
      <c r="G4">
        <v>1</v>
      </c>
      <c r="H4" t="str">
        <f>IF(G4&gt;0,VLOOKUP(G4,content!$A$2:$L$2000,6,FALSE),"")</f>
        <v>¿Qué es la inteligencia artificial?</v>
      </c>
      <c r="I4" t="str">
        <f>IF(G4&gt;0,VLOOKUP(G4,content!$A$2:$L$2000,8,FALSE),"")</f>
        <v>Unidad 1: Introducción</v>
      </c>
      <c r="J4" t="str">
        <f>IF(G4&gt;0,VLOOKUP(G4,content!$A$2:$L$2000,9,FALSE),"")</f>
        <v>Inteligencia Artificial</v>
      </c>
      <c r="K4" s="27">
        <f>+K3+1</f>
        <v>3</v>
      </c>
      <c r="L4" s="31" t="str">
        <f t="shared" si="0"/>
        <v>insert into question (created_at,created_by,company_id,is_active,name,content_id,order_item) values(getdate(),3,1,1,'¿Son técnicas aplicadas a un problema, capaz de funcionar a pesar de los cambios del entorno?',1,3);</v>
      </c>
    </row>
    <row r="5" spans="1:13" ht="30" x14ac:dyDescent="0.25">
      <c r="A5" s="26">
        <f>+A4+1</f>
        <v>4</v>
      </c>
      <c r="B5" s="26" t="s">
        <v>398</v>
      </c>
      <c r="C5" s="26">
        <v>4</v>
      </c>
      <c r="D5" s="27">
        <v>1</v>
      </c>
      <c r="E5" s="27">
        <v>1</v>
      </c>
      <c r="F5" s="29" t="s">
        <v>486</v>
      </c>
      <c r="G5">
        <v>1</v>
      </c>
      <c r="H5" t="str">
        <f>IF(G5&gt;0,VLOOKUP(G5,content!$A$2:$L$2000,6,FALSE),"")</f>
        <v>¿Qué es la inteligencia artificial?</v>
      </c>
      <c r="I5" t="str">
        <f>IF(G5&gt;0,VLOOKUP(G5,content!$A$2:$L$2000,8,FALSE),"")</f>
        <v>Unidad 1: Introducción</v>
      </c>
      <c r="J5" t="str">
        <f>IF(G5&gt;0,VLOOKUP(G5,content!$A$2:$L$2000,9,FALSE),"")</f>
        <v>Inteligencia Artificial</v>
      </c>
      <c r="K5" s="27">
        <f>+K4+1</f>
        <v>4</v>
      </c>
      <c r="L5" s="31" t="str">
        <f t="shared" si="0"/>
        <v>insert into question (created_at,created_by,company_id,is_active,name,content_id,order_item) values(getdate(),4,1,1,'Maquinas con mentes (Haugeland, 1985) ¿Cual es su enfoque?',1,4);</v>
      </c>
    </row>
    <row r="6" spans="1:13" ht="45" x14ac:dyDescent="0.25">
      <c r="A6" s="26">
        <f>+A5+1</f>
        <v>5</v>
      </c>
      <c r="B6" s="26" t="s">
        <v>398</v>
      </c>
      <c r="C6" s="26">
        <v>5</v>
      </c>
      <c r="D6" s="27">
        <v>1</v>
      </c>
      <c r="E6" s="27">
        <v>1</v>
      </c>
      <c r="F6" s="27" t="s">
        <v>487</v>
      </c>
      <c r="G6">
        <v>1</v>
      </c>
      <c r="H6" t="str">
        <f>IF(G6&gt;0,VLOOKUP(G6,content!$A$2:$L$2000,6,FALSE),"")</f>
        <v>¿Qué es la inteligencia artificial?</v>
      </c>
      <c r="I6" t="str">
        <f>IF(G6&gt;0,VLOOKUP(G6,content!$A$2:$L$2000,8,FALSE),"")</f>
        <v>Unidad 1: Introducción</v>
      </c>
      <c r="J6" t="str">
        <f>IF(G6&gt;0,VLOOKUP(G6,content!$A$2:$L$2000,9,FALSE),"")</f>
        <v>Inteligencia Artificial</v>
      </c>
      <c r="K6" s="27">
        <f>+K5+1</f>
        <v>5</v>
      </c>
      <c r="L6" s="31" t="str">
        <f t="shared" si="0"/>
        <v>insert into question (created_at,created_by,company_id,is_active,name,content_id,order_item) values(getdate(),5,1,1,'Estudio de la facultades mentales mediante el uso de modelos computacionales (Charniak, 1985) ¿Cual es su enfoque?',1,5);</v>
      </c>
    </row>
    <row r="7" spans="1:13" ht="30" x14ac:dyDescent="0.25">
      <c r="A7" s="26">
        <f>+A6+1</f>
        <v>6</v>
      </c>
      <c r="B7" s="26" t="s">
        <v>398</v>
      </c>
      <c r="C7" s="26">
        <v>6</v>
      </c>
      <c r="D7" s="27">
        <v>1</v>
      </c>
      <c r="E7" s="27">
        <v>1</v>
      </c>
      <c r="F7" s="27" t="s">
        <v>488</v>
      </c>
      <c r="G7">
        <v>1</v>
      </c>
      <c r="H7" t="str">
        <f>IF(G7&gt;0,VLOOKUP(G7,content!$A$2:$L$2000,6,FALSE),"")</f>
        <v>¿Qué es la inteligencia artificial?</v>
      </c>
      <c r="I7" t="str">
        <f>IF(G7&gt;0,VLOOKUP(G7,content!$A$2:$L$2000,8,FALSE),"")</f>
        <v>Unidad 1: Introducción</v>
      </c>
      <c r="J7" t="str">
        <f>IF(G7&gt;0,VLOOKUP(G7,content!$A$2:$L$2000,9,FALSE),"")</f>
        <v>Inteligencia Artificial</v>
      </c>
      <c r="K7" s="27">
        <f>+K6+1</f>
        <v>6</v>
      </c>
      <c r="L7" s="31" t="str">
        <f t="shared" si="0"/>
        <v>insert into question (created_at,created_by,company_id,is_active,name,content_id,order_item) values(getdate(),6,1,1,'Las computadoras realizan tareas que los humanos hacen mejor (Rich y Knight, 1991) ¿Cual es su enfoque?',1,6);</v>
      </c>
    </row>
    <row r="8" spans="1:13" ht="30" x14ac:dyDescent="0.25">
      <c r="A8" s="26">
        <f>+A7+1</f>
        <v>7</v>
      </c>
      <c r="B8" s="26" t="s">
        <v>398</v>
      </c>
      <c r="C8" s="26">
        <v>7</v>
      </c>
      <c r="D8" s="27">
        <v>1</v>
      </c>
      <c r="E8" s="27">
        <v>1</v>
      </c>
      <c r="F8" s="27" t="s">
        <v>489</v>
      </c>
      <c r="G8">
        <v>1</v>
      </c>
      <c r="H8" t="str">
        <f>IF(G8&gt;0,VLOOKUP(G8,content!$A$2:$L$2000,6,FALSE),"")</f>
        <v>¿Qué es la inteligencia artificial?</v>
      </c>
      <c r="I8" t="str">
        <f>IF(G8&gt;0,VLOOKUP(G8,content!$A$2:$L$2000,8,FALSE),"")</f>
        <v>Unidad 1: Introducción</v>
      </c>
      <c r="J8" t="str">
        <f>IF(G8&gt;0,VLOOKUP(G8,content!$A$2:$L$2000,9,FALSE),"")</f>
        <v>Inteligencia Artificial</v>
      </c>
      <c r="K8" s="27">
        <f>+K7+1</f>
        <v>7</v>
      </c>
      <c r="L8" s="31" t="str">
        <f t="shared" si="0"/>
        <v>insert into question (created_at,created_by,company_id,is_active,name,content_id,order_item) values(getdate(),7,1,1,'Se diseñan agentes inteligentes (Poole, 1998) ¿Cual es su enfoque?',1,7);</v>
      </c>
    </row>
    <row r="9" spans="1:13" ht="30" x14ac:dyDescent="0.25">
      <c r="A9" s="26">
        <f>+A8+1</f>
        <v>8</v>
      </c>
      <c r="B9" s="26" t="s">
        <v>398</v>
      </c>
      <c r="C9" s="26">
        <v>8</v>
      </c>
      <c r="D9" s="27">
        <v>1</v>
      </c>
      <c r="E9" s="27">
        <v>1</v>
      </c>
      <c r="F9" s="27" t="s">
        <v>490</v>
      </c>
      <c r="G9">
        <v>1</v>
      </c>
      <c r="H9" t="str">
        <f>IF(G9&gt;0,VLOOKUP(G9,content!$A$2:$L$2000,6,FALSE),"")</f>
        <v>¿Qué es la inteligencia artificial?</v>
      </c>
      <c r="I9" t="str">
        <f>IF(G9&gt;0,VLOOKUP(G9,content!$A$2:$L$2000,8,FALSE),"")</f>
        <v>Unidad 1: Introducción</v>
      </c>
      <c r="J9" t="str">
        <f>IF(G9&gt;0,VLOOKUP(G9,content!$A$2:$L$2000,9,FALSE),"")</f>
        <v>Inteligencia Artificial</v>
      </c>
      <c r="K9" s="27">
        <f>+K8+1</f>
        <v>8</v>
      </c>
      <c r="L9" s="31" t="str">
        <f t="shared" si="0"/>
        <v>insert into question (created_at,created_by,company_id,is_active,name,content_id,order_item) values(getdate(),8,1,1,'¿Se diseñó para proporcionar una definición operacional y satisfactoria de inteligencia?',1,8);</v>
      </c>
    </row>
    <row r="10" spans="1:13" ht="30" x14ac:dyDescent="0.25">
      <c r="A10" s="26">
        <f>+A9+1</f>
        <v>9</v>
      </c>
      <c r="B10" s="26" t="s">
        <v>398</v>
      </c>
      <c r="C10" s="26">
        <v>9</v>
      </c>
      <c r="D10" s="27">
        <v>1</v>
      </c>
      <c r="E10" s="27">
        <v>1</v>
      </c>
      <c r="F10" s="27" t="s">
        <v>491</v>
      </c>
      <c r="G10">
        <v>1</v>
      </c>
      <c r="H10" t="str">
        <f>IF(G10&gt;0,VLOOKUP(G10,content!$A$2:$L$2000,6,FALSE),"")</f>
        <v>¿Qué es la inteligencia artificial?</v>
      </c>
      <c r="I10" t="str">
        <f>IF(G10&gt;0,VLOOKUP(G10,content!$A$2:$L$2000,8,FALSE),"")</f>
        <v>Unidad 1: Introducción</v>
      </c>
      <c r="J10" t="str">
        <f>IF(G10&gt;0,VLOOKUP(G10,content!$A$2:$L$2000,9,FALSE),"")</f>
        <v>Inteligencia Artificial</v>
      </c>
      <c r="K10" s="27">
        <f>+K9+1</f>
        <v>9</v>
      </c>
      <c r="L10" s="31" t="str">
        <f t="shared" si="0"/>
        <v>insert into question (created_at,created_by,company_id,is_active,name,content_id,order_item) values(getdate(),9,1,1,'¿Se basa en la incapacidad de diferenciar entre entidades inteligentes y seres humanos?',1,9);</v>
      </c>
    </row>
    <row r="11" spans="1:13" x14ac:dyDescent="0.25">
      <c r="A11" s="26">
        <f>+A10+1</f>
        <v>10</v>
      </c>
      <c r="B11" s="26" t="s">
        <v>398</v>
      </c>
      <c r="C11" s="26">
        <v>10</v>
      </c>
      <c r="D11" s="27">
        <v>1</v>
      </c>
      <c r="E11" s="27">
        <v>1</v>
      </c>
      <c r="F11" s="27" t="s">
        <v>492</v>
      </c>
      <c r="G11">
        <v>1</v>
      </c>
      <c r="H11" t="str">
        <f>IF(G11&gt;0,VLOOKUP(G11,content!$A$2:$L$2000,6,FALSE),"")</f>
        <v>¿Qué es la inteligencia artificial?</v>
      </c>
      <c r="I11" t="str">
        <f>IF(G11&gt;0,VLOOKUP(G11,content!$A$2:$L$2000,8,FALSE),"")</f>
        <v>Unidad 1: Introducción</v>
      </c>
      <c r="J11" t="str">
        <f>IF(G11&gt;0,VLOOKUP(G11,content!$A$2:$L$2000,9,FALSE),"")</f>
        <v>Inteligencia Artificial</v>
      </c>
      <c r="K11" s="27">
        <f>+K10+1</f>
        <v>10</v>
      </c>
      <c r="L11" s="31" t="str">
        <f t="shared" si="0"/>
        <v>insert into question (created_at,created_by,company_id,is_active,name,content_id,order_item) values(getdate(),10,1,1,'¿En que se basan los investigadores del campo de la IA?',1,10);</v>
      </c>
    </row>
    <row r="12" spans="1:13" ht="45" x14ac:dyDescent="0.25">
      <c r="A12">
        <f>+A11+1</f>
        <v>11</v>
      </c>
      <c r="B12" s="26" t="s">
        <v>398</v>
      </c>
      <c r="C12" s="26">
        <v>11</v>
      </c>
      <c r="D12" s="27">
        <v>1</v>
      </c>
      <c r="E12" s="27">
        <v>0</v>
      </c>
      <c r="F12" s="8" t="s">
        <v>209</v>
      </c>
      <c r="G12">
        <v>15</v>
      </c>
      <c r="H12" t="str">
        <f>IF(G12&gt;0,VLOOKUP(G12,content!$A$2:$L$2000,6,FALSE),"")</f>
        <v>Redes de Neuronas Artificiales - RNA</v>
      </c>
      <c r="I12" t="str">
        <f>IF(G12&gt;0,VLOOKUP(G12,content!$A$2:$L$2000,8,FALSE),"")</f>
        <v>Unidad 3: Plataformas como servicio (Azure)</v>
      </c>
      <c r="J12" t="str">
        <f>IF(G12&gt;0,VLOOKUP(G12,content!$A$2:$L$2000,9,FALSE),"")</f>
        <v>Inteligencia Artificial</v>
      </c>
      <c r="K12" s="8">
        <v>1</v>
      </c>
      <c r="L12" s="31" t="str">
        <f t="shared" si="0"/>
        <v>insert into question (created_at,created_by,company_id,is_active,name,content_id,order_item) values(getdate(),11,1,0,'¿Es una especificación estándar que define una API implementada en JavaScript para la renderización de gráficos en 3D dentro de cualquier navegador web?',15,1);</v>
      </c>
      <c r="M12" s="1" t="s">
        <v>208</v>
      </c>
    </row>
    <row r="13" spans="1:13" x14ac:dyDescent="0.25">
      <c r="A13">
        <f>+A12+1</f>
        <v>12</v>
      </c>
      <c r="B13" s="26" t="s">
        <v>398</v>
      </c>
      <c r="C13" s="26">
        <v>12</v>
      </c>
      <c r="D13" s="27">
        <v>1</v>
      </c>
      <c r="E13" s="27">
        <v>0</v>
      </c>
      <c r="F13" s="8" t="s">
        <v>210</v>
      </c>
      <c r="H13" t="str">
        <f>IF(G13&gt;0,VLOOKUP(G13,content!$A$2:$L$2000,6,FALSE),"")</f>
        <v/>
      </c>
      <c r="I13" t="str">
        <f>IF(G13&gt;0,VLOOKUP(G13,content!$A$2:$L$2000,8,FALSE),"")</f>
        <v/>
      </c>
      <c r="J13" t="str">
        <f>IF(G13&gt;0,VLOOKUP(G13,content!$A$2:$L$2000,9,FALSE),"")</f>
        <v/>
      </c>
      <c r="K13" s="8">
        <f>+K12+1</f>
        <v>2</v>
      </c>
      <c r="L13" s="31" t="str">
        <f t="shared" si="0"/>
        <v>insert into question (created_at,created_by,company_id,is_active,name,content_id,order_item) values(getdate(),12,1,0,'¿En qué dimension renderiza graficos  WebGL?',,2);</v>
      </c>
    </row>
    <row r="14" spans="1:13" x14ac:dyDescent="0.25">
      <c r="A14">
        <f>+A13+1</f>
        <v>13</v>
      </c>
      <c r="B14" s="26" t="s">
        <v>398</v>
      </c>
      <c r="C14" s="26">
        <v>13</v>
      </c>
      <c r="D14" s="27">
        <v>1</v>
      </c>
      <c r="E14" s="27">
        <v>0</v>
      </c>
      <c r="F14" s="8" t="s">
        <v>215</v>
      </c>
      <c r="H14" t="str">
        <f>IF(G14&gt;0,VLOOKUP(G14,content!$A$2:$L$2000,6,FALSE),"")</f>
        <v/>
      </c>
      <c r="I14" t="str">
        <f>IF(G14&gt;0,VLOOKUP(G14,content!$A$2:$L$2000,8,FALSE),"")</f>
        <v/>
      </c>
      <c r="J14" t="str">
        <f>IF(G14&gt;0,VLOOKUP(G14,content!$A$2:$L$2000,9,FALSE),"")</f>
        <v/>
      </c>
      <c r="K14" s="8">
        <f>+K13+1</f>
        <v>3</v>
      </c>
      <c r="L14" s="31" t="str">
        <f t="shared" si="0"/>
        <v>insert into question (created_at,created_by,company_id,is_active,name,content_id,order_item) values(getdate(),13,1,0,'¿Para usar WebGL se necesita el uso de plug-ins?',,3);</v>
      </c>
    </row>
    <row r="15" spans="1:13" ht="30" x14ac:dyDescent="0.25">
      <c r="A15">
        <f>+A14+1</f>
        <v>14</v>
      </c>
      <c r="B15" s="26" t="s">
        <v>398</v>
      </c>
      <c r="C15" s="26">
        <v>14</v>
      </c>
      <c r="D15" s="27">
        <v>1</v>
      </c>
      <c r="E15" s="27">
        <v>0</v>
      </c>
      <c r="F15" s="8" t="s">
        <v>218</v>
      </c>
      <c r="H15" t="str">
        <f>IF(G15&gt;0,VLOOKUP(G15,content!$A$2:$L$2000,6,FALSE),"")</f>
        <v/>
      </c>
      <c r="I15" t="str">
        <f>IF(G15&gt;0,VLOOKUP(G15,content!$A$2:$L$2000,8,FALSE),"")</f>
        <v/>
      </c>
      <c r="J15" t="str">
        <f>IF(G15&gt;0,VLOOKUP(G15,content!$A$2:$L$2000,9,FALSE),"")</f>
        <v/>
      </c>
      <c r="K15" s="8">
        <f>+K14+1</f>
        <v>4</v>
      </c>
      <c r="L15" s="31" t="str">
        <f t="shared" si="0"/>
        <v>insert into question (created_at,created_by,company_id,is_active,name,content_id,order_item) values(getdate(),14,1,0,'¿Web no precisa el uso de plug-ins en plataformas que soporten?',,4);</v>
      </c>
    </row>
    <row r="16" spans="1:13" ht="30" x14ac:dyDescent="0.25">
      <c r="A16">
        <f>+A15+1</f>
        <v>15</v>
      </c>
      <c r="B16" s="26" t="s">
        <v>398</v>
      </c>
      <c r="C16" s="26">
        <v>15</v>
      </c>
      <c r="D16" s="27">
        <v>1</v>
      </c>
      <c r="E16" s="27">
        <v>0</v>
      </c>
      <c r="F16" s="8" t="s">
        <v>293</v>
      </c>
      <c r="H16" t="str">
        <f>IF(G16&gt;0,VLOOKUP(G16,content!$A$2:$L$2000,6,FALSE),"")</f>
        <v/>
      </c>
      <c r="I16" t="str">
        <f>IF(G16&gt;0,VLOOKUP(G16,content!$A$2:$L$2000,8,FALSE),"")</f>
        <v/>
      </c>
      <c r="J16" t="str">
        <f>IF(G16&gt;0,VLOOKUP(G16,content!$A$2:$L$2000,9,FALSE),"")</f>
        <v/>
      </c>
      <c r="K16" s="8">
        <f>+K15+1</f>
        <v>5</v>
      </c>
      <c r="L16" s="31" t="str">
        <f t="shared" si="0"/>
        <v>insert into question (created_at,created_by,company_id,is_active,name,content_id,order_item) values(getdate(),15,1,0,'Además de la aceleración de hardware (fisica) de la GPU, ¿Qué nos permite hacer WebGL?',,5);</v>
      </c>
    </row>
    <row r="17" spans="1:12" x14ac:dyDescent="0.25">
      <c r="A17">
        <f>+A16+1</f>
        <v>16</v>
      </c>
      <c r="B17" s="26" t="s">
        <v>398</v>
      </c>
      <c r="C17" s="26">
        <v>16</v>
      </c>
      <c r="D17" s="27">
        <v>1</v>
      </c>
      <c r="E17" s="27">
        <v>0</v>
      </c>
      <c r="F17" s="8" t="s">
        <v>227</v>
      </c>
      <c r="H17" t="str">
        <f>IF(G17&gt;0,VLOOKUP(G17,content!$A$2:$L$2000,6,FALSE),"")</f>
        <v/>
      </c>
      <c r="I17" t="str">
        <f>IF(G17&gt;0,VLOOKUP(G17,content!$A$2:$L$2000,8,FALSE),"")</f>
        <v/>
      </c>
      <c r="J17" t="str">
        <f>IF(G17&gt;0,VLOOKUP(G17,content!$A$2:$L$2000,9,FALSE),"")</f>
        <v/>
      </c>
      <c r="K17" s="8">
        <f>+K16+1</f>
        <v>6</v>
      </c>
      <c r="L17" s="31" t="str">
        <f t="shared" si="0"/>
        <v>insert into question (created_at,created_by,company_id,is_active,name,content_id,order_item) values(getdate(),16,1,0,'¿Con que  elementos se puede combinar WebGL?',,6);</v>
      </c>
    </row>
    <row r="18" spans="1:12" ht="30" x14ac:dyDescent="0.25">
      <c r="A18">
        <f>+A17+1</f>
        <v>17</v>
      </c>
      <c r="B18" s="26" t="s">
        <v>398</v>
      </c>
      <c r="C18" s="26">
        <v>17</v>
      </c>
      <c r="D18" s="27">
        <v>1</v>
      </c>
      <c r="E18" s="27">
        <v>0</v>
      </c>
      <c r="F18" s="8" t="s">
        <v>231</v>
      </c>
      <c r="H18" t="str">
        <f>IF(G18&gt;0,VLOOKUP(G18,content!$A$2:$L$2000,6,FALSE),"")</f>
        <v/>
      </c>
      <c r="I18" t="str">
        <f>IF(G18&gt;0,VLOOKUP(G18,content!$A$2:$L$2000,8,FALSE),"")</f>
        <v/>
      </c>
      <c r="J18" t="str">
        <f>IF(G18&gt;0,VLOOKUP(G18,content!$A$2:$L$2000,9,FALSE),"")</f>
        <v/>
      </c>
      <c r="K18" s="8">
        <f>+K17+1</f>
        <v>7</v>
      </c>
      <c r="L18" s="31" t="str">
        <f t="shared" si="0"/>
        <v>insert into question (created_at,created_by,company_id,is_active,name,content_id,order_item) values(getdate(),17,1,0,'¿Es un consorcio de tecnología sin ánimo de lucro que da soporte a WebGL?',,7);</v>
      </c>
    </row>
    <row r="19" spans="1:12" ht="30" x14ac:dyDescent="0.25">
      <c r="A19">
        <f>+A18+1</f>
        <v>18</v>
      </c>
      <c r="B19" s="26" t="s">
        <v>398</v>
      </c>
      <c r="C19" s="26">
        <v>18</v>
      </c>
      <c r="D19" s="27">
        <v>1</v>
      </c>
      <c r="E19" s="27">
        <v>0</v>
      </c>
      <c r="F19" s="8" t="s">
        <v>238</v>
      </c>
      <c r="H19" t="str">
        <f>IF(G19&gt;0,VLOOKUP(G19,content!$A$2:$L$2000,6,FALSE),"")</f>
        <v/>
      </c>
      <c r="I19" t="str">
        <f>IF(G19&gt;0,VLOOKUP(G19,content!$A$2:$L$2000,8,FALSE),"")</f>
        <v/>
      </c>
      <c r="J19" t="str">
        <f>IF(G19&gt;0,VLOOKUP(G19,content!$A$2:$L$2000,9,FALSE),"")</f>
        <v/>
      </c>
      <c r="K19" s="8">
        <f>+K18+1</f>
        <v>8</v>
      </c>
      <c r="L19" s="31" t="str">
        <f t="shared" si="0"/>
        <v>insert into question (created_at,created_by,company_id,is_active,name,content_id,order_item) values(getdate(),18,1,0,'¿Quién inicio los experimentos de WebGL mostrando un prototipo de canvas 3D?',,8);</v>
      </c>
    </row>
    <row r="20" spans="1:12" ht="30" x14ac:dyDescent="0.25">
      <c r="A20">
        <f>+A19+1</f>
        <v>19</v>
      </c>
      <c r="B20" s="26" t="s">
        <v>398</v>
      </c>
      <c r="C20" s="26">
        <v>19</v>
      </c>
      <c r="D20" s="27">
        <v>1</v>
      </c>
      <c r="E20" s="27">
        <v>0</v>
      </c>
      <c r="F20" s="8" t="s">
        <v>241</v>
      </c>
      <c r="H20" t="str">
        <f>IF(G20&gt;0,VLOOKUP(G20,content!$A$2:$L$2000,6,FALSE),"")</f>
        <v/>
      </c>
      <c r="I20" t="str">
        <f>IF(G20&gt;0,VLOOKUP(G20,content!$A$2:$L$2000,8,FALSE),"")</f>
        <v/>
      </c>
      <c r="J20" t="str">
        <f>IF(G20&gt;0,VLOOKUP(G20,content!$A$2:$L$2000,9,FALSE),"")</f>
        <v/>
      </c>
      <c r="K20" s="8">
        <f>+K19+1</f>
        <v>9</v>
      </c>
      <c r="L20" s="31" t="str">
        <f t="shared" si="0"/>
        <v>insert into question (created_at,created_by,company_id,is_active,name,content_id,order_item) values(getdate(),19,1,0,'¿Qué elemento html utiliza WebGL para renderizar elementos en 3D?',,9);</v>
      </c>
    </row>
    <row r="21" spans="1:12" x14ac:dyDescent="0.25">
      <c r="A21">
        <f>+A20+1</f>
        <v>20</v>
      </c>
      <c r="B21" s="26" t="s">
        <v>398</v>
      </c>
      <c r="C21" s="26">
        <v>20</v>
      </c>
      <c r="D21" s="27">
        <v>1</v>
      </c>
      <c r="E21" s="27">
        <v>0</v>
      </c>
      <c r="F21" s="8" t="s">
        <v>246</v>
      </c>
      <c r="H21" t="str">
        <f>IF(G21&gt;0,VLOOKUP(G21,content!$A$2:$L$2000,6,FALSE),"")</f>
        <v/>
      </c>
      <c r="I21" t="str">
        <f>IF(G21&gt;0,VLOOKUP(G21,content!$A$2:$L$2000,8,FALSE),"")</f>
        <v/>
      </c>
      <c r="J21" t="str">
        <f>IF(G21&gt;0,VLOOKUP(G21,content!$A$2:$L$2000,9,FALSE),"")</f>
        <v/>
      </c>
      <c r="K21" s="8">
        <f>+K20+1</f>
        <v>10</v>
      </c>
      <c r="L21" s="31" t="str">
        <f t="shared" si="0"/>
        <v>insert into question (created_at,created_by,company_id,is_active,name,content_id,order_item) values(getdate(),20,1,0,'¿Cómo se accede al elemento canvas?',,10);</v>
      </c>
    </row>
    <row r="22" spans="1:12" x14ac:dyDescent="0.25">
      <c r="A22">
        <f>+A21+1</f>
        <v>21</v>
      </c>
      <c r="B22" s="26" t="s">
        <v>398</v>
      </c>
      <c r="C22" s="26">
        <v>21</v>
      </c>
      <c r="D22" s="27">
        <v>1</v>
      </c>
      <c r="E22" s="27">
        <v>0</v>
      </c>
      <c r="F22" s="8" t="s">
        <v>298</v>
      </c>
      <c r="H22" t="str">
        <f>IF(G22&gt;0,VLOOKUP(G22,content!$A$2:$L$2000,6,FALSE),"")</f>
        <v/>
      </c>
      <c r="I22" t="str">
        <f>IF(G22&gt;0,VLOOKUP(G22,content!$A$2:$L$2000,8,FALSE),"")</f>
        <v/>
      </c>
      <c r="J22" t="str">
        <f>IF(G22&gt;0,VLOOKUP(G22,content!$A$2:$L$2000,9,FALSE),"")</f>
        <v/>
      </c>
      <c r="K22" s="8">
        <f>+K21+1</f>
        <v>11</v>
      </c>
      <c r="L22" s="31" t="str">
        <f t="shared" si="0"/>
        <v>insert into question (created_at,created_by,company_id,is_active,name,content_id,order_item) values(getdate(),21,1,0,'¿Con quien trabaja directamente WebGL ?',,11);</v>
      </c>
    </row>
    <row r="23" spans="1:12" ht="30" x14ac:dyDescent="0.25">
      <c r="A23">
        <f>+A22+1</f>
        <v>22</v>
      </c>
      <c r="B23" s="26" t="s">
        <v>398</v>
      </c>
      <c r="C23" s="26">
        <v>22</v>
      </c>
      <c r="D23" s="27">
        <v>1</v>
      </c>
      <c r="E23" s="27">
        <v>0</v>
      </c>
      <c r="F23" s="8" t="s">
        <v>272</v>
      </c>
      <c r="H23" t="str">
        <f>IF(G23&gt;0,VLOOKUP(G23,content!$A$2:$L$2000,6,FALSE),"")</f>
        <v/>
      </c>
      <c r="I23" t="str">
        <f>IF(G23&gt;0,VLOOKUP(G23,content!$A$2:$L$2000,8,FALSE),"")</f>
        <v/>
      </c>
      <c r="J23" t="str">
        <f>IF(G23&gt;0,VLOOKUP(G23,content!$A$2:$L$2000,9,FALSE),"")</f>
        <v/>
      </c>
      <c r="K23" s="8">
        <f>+K22+1</f>
        <v>12</v>
      </c>
      <c r="L23" s="31" t="str">
        <f t="shared" si="0"/>
        <v>insert into question (created_at,created_by,company_id,is_active,name,content_id,order_item) values(getdate(),22,1,0,'¿Desde qué versión de Google Chrome web esta disponible WebGL?',,12);</v>
      </c>
    </row>
    <row r="24" spans="1:12" ht="30" x14ac:dyDescent="0.25">
      <c r="A24">
        <f>+A23+1</f>
        <v>23</v>
      </c>
      <c r="B24" s="26" t="s">
        <v>398</v>
      </c>
      <c r="C24" s="26">
        <v>23</v>
      </c>
      <c r="D24" s="27">
        <v>1</v>
      </c>
      <c r="E24" s="27">
        <v>0</v>
      </c>
      <c r="F24" s="8" t="s">
        <v>271</v>
      </c>
      <c r="H24" t="str">
        <f>IF(G24&gt;0,VLOOKUP(G24,content!$A$2:$L$2000,6,FALSE),"")</f>
        <v/>
      </c>
      <c r="I24" t="str">
        <f>IF(G24&gt;0,VLOOKUP(G24,content!$A$2:$L$2000,8,FALSE),"")</f>
        <v/>
      </c>
      <c r="J24" t="str">
        <f>IF(G24&gt;0,VLOOKUP(G24,content!$A$2:$L$2000,9,FALSE),"")</f>
        <v/>
      </c>
      <c r="K24" s="8">
        <f>+K23+1</f>
        <v>13</v>
      </c>
      <c r="L24" s="31" t="str">
        <f t="shared" si="0"/>
        <v>insert into question (created_at,created_by,company_id,is_active,name,content_id,order_item) values(getdate(),23,1,0,'¿Desde qué versión de Mozilla Firefox web esta disponible WebGL?',,13);</v>
      </c>
    </row>
    <row r="25" spans="1:12" ht="30" x14ac:dyDescent="0.25">
      <c r="A25">
        <f>+A24+1</f>
        <v>24</v>
      </c>
      <c r="B25" s="26" t="s">
        <v>398</v>
      </c>
      <c r="C25" s="26">
        <v>24</v>
      </c>
      <c r="D25" s="27">
        <v>1</v>
      </c>
      <c r="E25" s="27">
        <v>0</v>
      </c>
      <c r="F25" s="8" t="s">
        <v>266</v>
      </c>
      <c r="H25" t="str">
        <f>IF(G25&gt;0,VLOOKUP(G25,content!$A$2:$L$2000,6,FALSE),"")</f>
        <v/>
      </c>
      <c r="I25" t="str">
        <f>IF(G25&gt;0,VLOOKUP(G25,content!$A$2:$L$2000,8,FALSE),"")</f>
        <v/>
      </c>
      <c r="J25" t="str">
        <f>IF(G25&gt;0,VLOOKUP(G25,content!$A$2:$L$2000,9,FALSE),"")</f>
        <v/>
      </c>
      <c r="K25" s="8">
        <f>+K24+1</f>
        <v>14</v>
      </c>
      <c r="L25" s="31" t="str">
        <f t="shared" si="0"/>
        <v>insert into question (created_at,created_by,company_id,is_active,name,content_id,order_item) values(getdate(),24,1,0,'¿En qué navegador web esta parcialmente soportado WebGL?',,14);</v>
      </c>
    </row>
    <row r="26" spans="1:12" ht="30" x14ac:dyDescent="0.25">
      <c r="A26">
        <f>+A25+1</f>
        <v>25</v>
      </c>
      <c r="B26" s="26" t="s">
        <v>398</v>
      </c>
      <c r="C26" s="26">
        <v>25</v>
      </c>
      <c r="D26" s="27">
        <v>1</v>
      </c>
      <c r="E26" s="27">
        <v>0</v>
      </c>
      <c r="F26" s="8" t="s">
        <v>269</v>
      </c>
      <c r="H26" t="str">
        <f>IF(G26&gt;0,VLOOKUP(G26,content!$A$2:$L$2000,6,FALSE),"")</f>
        <v/>
      </c>
      <c r="I26" t="str">
        <f>IF(G26&gt;0,VLOOKUP(G26,content!$A$2:$L$2000,8,FALSE),"")</f>
        <v/>
      </c>
      <c r="J26" t="str">
        <f>IF(G26&gt;0,VLOOKUP(G26,content!$A$2:$L$2000,9,FALSE),"")</f>
        <v/>
      </c>
      <c r="K26" s="8">
        <f>+K25+1</f>
        <v>15</v>
      </c>
      <c r="L26" s="31" t="str">
        <f t="shared" si="0"/>
        <v>insert into question (created_at,created_by,company_id,is_active,name,content_id,order_item) values(getdate(),25,1,0,'¿Desde que versión de Google Chrome móvil esta disponible WebGL?',,15);</v>
      </c>
    </row>
    <row r="27" spans="1:12" ht="30" x14ac:dyDescent="0.25">
      <c r="A27">
        <f>+A26+1</f>
        <v>26</v>
      </c>
      <c r="B27" s="26" t="s">
        <v>398</v>
      </c>
      <c r="C27" s="26">
        <v>26</v>
      </c>
      <c r="D27" s="27">
        <v>1</v>
      </c>
      <c r="E27" s="27">
        <v>0</v>
      </c>
      <c r="F27" s="8" t="s">
        <v>270</v>
      </c>
      <c r="H27" t="str">
        <f>IF(G27&gt;0,VLOOKUP(G27,content!$A$2:$L$2000,6,FALSE),"")</f>
        <v/>
      </c>
      <c r="I27" t="str">
        <f>IF(G27&gt;0,VLOOKUP(G27,content!$A$2:$L$2000,8,FALSE),"")</f>
        <v/>
      </c>
      <c r="J27" t="str">
        <f>IF(G27&gt;0,VLOOKUP(G27,content!$A$2:$L$2000,9,FALSE),"")</f>
        <v/>
      </c>
      <c r="K27" s="8">
        <f>+K26+1</f>
        <v>16</v>
      </c>
      <c r="L27" s="31" t="str">
        <f t="shared" si="0"/>
        <v>insert into question (created_at,created_by,company_id,is_active,name,content_id,order_item) values(getdate(),26,1,0,'¿Desde qué versión de Mozilla Firefox móvil esta disponible WebGL?',,16);</v>
      </c>
    </row>
    <row r="28" spans="1:12" ht="30" x14ac:dyDescent="0.25">
      <c r="A28">
        <f>+A27+1</f>
        <v>27</v>
      </c>
      <c r="B28" s="26" t="s">
        <v>398</v>
      </c>
      <c r="C28" s="26">
        <v>27</v>
      </c>
      <c r="D28" s="27">
        <v>1</v>
      </c>
      <c r="E28" s="27">
        <v>0</v>
      </c>
      <c r="F28" s="8" t="s">
        <v>276</v>
      </c>
      <c r="H28" t="str">
        <f>IF(G28&gt;0,VLOOKUP(G28,content!$A$2:$L$2000,6,FALSE),"")</f>
        <v/>
      </c>
      <c r="I28" t="str">
        <f>IF(G28&gt;0,VLOOKUP(G28,content!$A$2:$L$2000,8,FALSE),"")</f>
        <v/>
      </c>
      <c r="J28" t="str">
        <f>IF(G28&gt;0,VLOOKUP(G28,content!$A$2:$L$2000,9,FALSE),"")</f>
        <v/>
      </c>
      <c r="K28" s="8">
        <f>+K27+1</f>
        <v>17</v>
      </c>
      <c r="L28" s="31" t="str">
        <f t="shared" si="0"/>
        <v>insert into question (created_at,created_by,company_id,is_active,name,content_id,order_item) values(getdate(),27,1,0,'¿WebGL trabaja directamente con la GPU, qué bibliotecas javascript podemos utilizar ?',,17);</v>
      </c>
    </row>
    <row r="29" spans="1:12" ht="30" x14ac:dyDescent="0.25">
      <c r="A29">
        <f>+A28+1</f>
        <v>28</v>
      </c>
      <c r="B29" s="26" t="s">
        <v>398</v>
      </c>
      <c r="C29" s="26">
        <v>28</v>
      </c>
      <c r="D29" s="27">
        <v>1</v>
      </c>
      <c r="E29" s="27">
        <v>0</v>
      </c>
      <c r="F29" s="8" t="s">
        <v>289</v>
      </c>
      <c r="H29" t="str">
        <f>IF(G29&gt;0,VLOOKUP(G29,content!$A$2:$L$2000,6,FALSE),"")</f>
        <v/>
      </c>
      <c r="I29" t="str">
        <f>IF(G29&gt;0,VLOOKUP(G29,content!$A$2:$L$2000,8,FALSE),"")</f>
        <v/>
      </c>
      <c r="J29" t="str">
        <f>IF(G29&gt;0,VLOOKUP(G29,content!$A$2:$L$2000,9,FALSE),"")</f>
        <v/>
      </c>
      <c r="K29" s="8">
        <f>+K28+1</f>
        <v>18</v>
      </c>
      <c r="L29" s="31" t="str">
        <f t="shared" si="0"/>
        <v>insert into question (created_at,created_by,company_id,is_active,name,content_id,order_item) values(getdate(),28,1,0,'Es una biblioteca de javascript para cargar escenas y crear objectos 3D desarrollada por trabajadores de Microsoft ?',,18);</v>
      </c>
    </row>
    <row r="30" spans="1:12" ht="30" x14ac:dyDescent="0.25">
      <c r="A30">
        <f>+A29+1</f>
        <v>29</v>
      </c>
      <c r="B30" s="26" t="s">
        <v>398</v>
      </c>
      <c r="C30" s="26">
        <v>29</v>
      </c>
      <c r="D30" s="27">
        <v>1</v>
      </c>
      <c r="E30" s="27">
        <v>0</v>
      </c>
      <c r="F30" s="8" t="s">
        <v>281</v>
      </c>
      <c r="H30" t="str">
        <f>IF(G30&gt;0,VLOOKUP(G30,content!$A$2:$L$2000,6,FALSE),"")</f>
        <v/>
      </c>
      <c r="I30" t="str">
        <f>IF(G30&gt;0,VLOOKUP(G30,content!$A$2:$L$2000,8,FALSE),"")</f>
        <v/>
      </c>
      <c r="J30" t="str">
        <f>IF(G30&gt;0,VLOOKUP(G30,content!$A$2:$L$2000,9,FALSE),"")</f>
        <v/>
      </c>
      <c r="K30" s="8">
        <f>+K29+1</f>
        <v>19</v>
      </c>
      <c r="L30" s="31" t="str">
        <f t="shared" si="0"/>
        <v>insert into question (created_at,created_by,company_id,is_active,name,content_id,order_item) values(getdate(),29,1,0,'¿Es un software de escritorio para crear objectos en 3D y ejectuados en WebGL?',,19);</v>
      </c>
    </row>
    <row r="31" spans="1:12" ht="30" x14ac:dyDescent="0.25">
      <c r="A31">
        <f>+A30+1</f>
        <v>30</v>
      </c>
      <c r="B31" s="26" t="s">
        <v>398</v>
      </c>
      <c r="C31" s="26">
        <v>30</v>
      </c>
      <c r="D31" s="27">
        <v>1</v>
      </c>
      <c r="E31" s="27">
        <v>0</v>
      </c>
      <c r="F31" s="8" t="s">
        <v>286</v>
      </c>
      <c r="H31" t="str">
        <f>IF(G31&gt;0,VLOOKUP(G31,content!$A$2:$L$2000,6,FALSE),"")</f>
        <v/>
      </c>
      <c r="I31" t="str">
        <f>IF(G31&gt;0,VLOOKUP(G31,content!$A$2:$L$2000,8,FALSE),"")</f>
        <v/>
      </c>
      <c r="J31" t="str">
        <f>IF(G31&gt;0,VLOOKUP(G31,content!$A$2:$L$2000,9,FALSE),"")</f>
        <v/>
      </c>
      <c r="K31" s="8">
        <f>+K30+1</f>
        <v>20</v>
      </c>
      <c r="L31" s="31" t="str">
        <f t="shared" si="0"/>
        <v>insert into question (created_at,created_by,company_id,is_active,name,content_id,order_item) values(getdate(),30,1,0,'¿Es un software que permite crear una escena de WebGL y exportarla a un navegador con un solo clic ?',,20);</v>
      </c>
    </row>
    <row r="32" spans="1:12" ht="45" x14ac:dyDescent="0.25">
      <c r="A32">
        <f>+A31+1</f>
        <v>31</v>
      </c>
      <c r="B32" s="26" t="s">
        <v>398</v>
      </c>
      <c r="C32" s="26">
        <v>31</v>
      </c>
      <c r="D32" s="27">
        <v>1</v>
      </c>
      <c r="E32" s="27">
        <v>0</v>
      </c>
      <c r="F32" s="8" t="s">
        <v>299</v>
      </c>
      <c r="G32">
        <f>+G12+1</f>
        <v>16</v>
      </c>
      <c r="H32" t="str">
        <f>IF(G32&gt;0,VLOOKUP(G32,content!$A$2:$L$2000,6,FALSE),"")</f>
        <v>Redes de Neuronas Convolucionales - CNN</v>
      </c>
      <c r="I32" t="str">
        <f>IF(G32&gt;0,VLOOKUP(G32,content!$A$2:$L$2000,8,FALSE),"")</f>
        <v>Unidad 3: Plataformas como servicio (Azure)</v>
      </c>
      <c r="J32" t="str">
        <f>IF(G32&gt;0,VLOOKUP(G32,content!$A$2:$L$2000,9,FALSE),"")</f>
        <v>Inteligencia Artificial</v>
      </c>
      <c r="K32" s="8">
        <v>1</v>
      </c>
      <c r="L32" s="31" t="str">
        <f t="shared" si="0"/>
        <v>insert into question (created_at,created_by,company_id,is_active,name,content_id,order_item) values(getdate(),31,1,0,'¿Es una biblioteca liviana escrita en JavaScript para crear y mostrar gráficos animados por ordenador en 3D en un navegador Web?',16,1);</v>
      </c>
    </row>
    <row r="33" spans="1:12" x14ac:dyDescent="0.25">
      <c r="A33">
        <f>+A32+1</f>
        <v>32</v>
      </c>
      <c r="B33" s="26" t="s">
        <v>398</v>
      </c>
      <c r="C33" s="26">
        <v>32</v>
      </c>
      <c r="D33" s="27">
        <v>1</v>
      </c>
      <c r="E33" s="27">
        <v>0</v>
      </c>
      <c r="F33" s="8" t="s">
        <v>300</v>
      </c>
      <c r="H33" t="str">
        <f>IF(G33&gt;0,VLOOKUP(G33,content!$A$2:$L$2000,6,FALSE),"")</f>
        <v/>
      </c>
      <c r="I33" t="str">
        <f>IF(G33&gt;0,VLOOKUP(G33,content!$A$2:$L$2000,8,FALSE),"")</f>
        <v/>
      </c>
      <c r="J33" t="str">
        <f>IF(G33&gt;0,VLOOKUP(G33,content!$A$2:$L$2000,9,FALSE),"")</f>
        <v/>
      </c>
      <c r="K33" s="8">
        <f>+K32+1</f>
        <v>2</v>
      </c>
      <c r="L33" s="31" t="str">
        <f t="shared" si="0"/>
        <v>insert into question (created_at,created_by,company_id,is_active,name,content_id,order_item) values(getdate(),32,1,0,'¿Three js es utilizada en conjunto con el elemento ?',,2);</v>
      </c>
    </row>
    <row r="34" spans="1:12" x14ac:dyDescent="0.25">
      <c r="A34">
        <v>23</v>
      </c>
      <c r="B34" s="26" t="s">
        <v>398</v>
      </c>
      <c r="C34" s="26">
        <v>33</v>
      </c>
      <c r="D34" s="27">
        <v>1</v>
      </c>
      <c r="E34" s="27">
        <v>0</v>
      </c>
      <c r="F34" s="8" t="s">
        <v>303</v>
      </c>
      <c r="H34" t="str">
        <f>IF(G34&gt;0,VLOOKUP(G34,content!$A$2:$L$2000,6,FALSE),"")</f>
        <v/>
      </c>
      <c r="I34" t="str">
        <f>IF(G34&gt;0,VLOOKUP(G34,content!$A$2:$L$2000,8,FALSE),"")</f>
        <v/>
      </c>
      <c r="J34" t="str">
        <f>IF(G34&gt;0,VLOOKUP(G34,content!$A$2:$L$2000,9,FALSE),"")</f>
        <v/>
      </c>
      <c r="K34" s="8">
        <f>+K33+1</f>
        <v>3</v>
      </c>
      <c r="L34" s="31" t="str">
        <f t="shared" si="0"/>
        <v>insert into question (created_at,created_by,company_id,is_active,name,content_id,order_item) values(getdate(),33,1,0,'¿Quién es el creador de la biblioteca Three.js?',,3);</v>
      </c>
    </row>
    <row r="35" spans="1:12" x14ac:dyDescent="0.25">
      <c r="A35">
        <f>+A34+1</f>
        <v>24</v>
      </c>
      <c r="B35" s="26" t="s">
        <v>398</v>
      </c>
      <c r="C35" s="26">
        <v>34</v>
      </c>
      <c r="D35" s="27">
        <v>1</v>
      </c>
      <c r="E35" s="27">
        <v>0</v>
      </c>
      <c r="F35" s="8" t="s">
        <v>308</v>
      </c>
      <c r="H35" t="str">
        <f>IF(G35&gt;0,VLOOKUP(G35,content!$A$2:$L$2000,6,FALSE),"")</f>
        <v/>
      </c>
      <c r="I35" t="str">
        <f>IF(G35&gt;0,VLOOKUP(G35,content!$A$2:$L$2000,8,FALSE),"")</f>
        <v/>
      </c>
      <c r="J35" t="str">
        <f>IF(G35&gt;0,VLOOKUP(G35,content!$A$2:$L$2000,9,FALSE),"")</f>
        <v/>
      </c>
      <c r="K35" s="8">
        <f>+K34+1</f>
        <v>4</v>
      </c>
      <c r="L35" s="31" t="str">
        <f t="shared" si="0"/>
        <v>insert into question (created_at,created_by,company_id,is_active,name,content_id,order_item) values(getdate(),34,1,0,'¿En que etapa se encuentra Three js y WebGL ?',,4);</v>
      </c>
    </row>
    <row r="36" spans="1:12" ht="30" x14ac:dyDescent="0.25">
      <c r="A36">
        <f>+A35+1</f>
        <v>25</v>
      </c>
      <c r="B36" s="26" t="s">
        <v>398</v>
      </c>
      <c r="C36" s="26">
        <v>35</v>
      </c>
      <c r="D36" s="27">
        <v>1</v>
      </c>
      <c r="E36" s="27">
        <v>0</v>
      </c>
      <c r="F36" s="8" t="s">
        <v>324</v>
      </c>
      <c r="H36" t="str">
        <f>IF(G36&gt;0,VLOOKUP(G36,content!$A$2:$L$2000,6,FALSE),"")</f>
        <v/>
      </c>
      <c r="I36" t="str">
        <f>IF(G36&gt;0,VLOOKUP(G36,content!$A$2:$L$2000,8,FALSE),"")</f>
        <v/>
      </c>
      <c r="J36" t="str">
        <f>IF(G36&gt;0,VLOOKUP(G36,content!$A$2:$L$2000,9,FALSE),"")</f>
        <v/>
      </c>
      <c r="K36" s="8">
        <f>+K35+1</f>
        <v>5</v>
      </c>
      <c r="L36" s="31" t="str">
        <f t="shared" si="0"/>
        <v>insert into question (created_at,created_by,company_id,is_active,name,content_id,order_item) values(getdate(),35,1,0,'¿ A que grupo de caracteristicas pertenecen las caracteristicas: Canvas, SVG y WebGL ?',,5);</v>
      </c>
    </row>
    <row r="37" spans="1:12" ht="30" x14ac:dyDescent="0.25">
      <c r="A37">
        <f>+A36+1</f>
        <v>26</v>
      </c>
      <c r="B37" s="26" t="s">
        <v>398</v>
      </c>
      <c r="C37" s="26">
        <v>36</v>
      </c>
      <c r="D37" s="27">
        <v>1</v>
      </c>
      <c r="E37" s="27">
        <v>0</v>
      </c>
      <c r="F37" s="8" t="s">
        <v>323</v>
      </c>
      <c r="H37" t="str">
        <f>IF(G37&gt;0,VLOOKUP(G37,content!$A$2:$L$2000,6,FALSE),"")</f>
        <v/>
      </c>
      <c r="I37" t="str">
        <f>IF(G37&gt;0,VLOOKUP(G37,content!$A$2:$L$2000,8,FALSE),"")</f>
        <v/>
      </c>
      <c r="J37" t="str">
        <f>IF(G37&gt;0,VLOOKUP(G37,content!$A$2:$L$2000,9,FALSE),"")</f>
        <v/>
      </c>
      <c r="K37" s="8">
        <f>+K36+1</f>
        <v>6</v>
      </c>
      <c r="L37" s="31" t="str">
        <f t="shared" si="0"/>
        <v>insert into question (created_at,created_by,company_id,is_active,name,content_id,order_item) values(getdate(),36,1,0,'¿ A que grupo de caracteristicas pertenecen las caracteristicas: Anaglifo, bizco y la barrera de paralaje ?',,6);</v>
      </c>
    </row>
    <row r="38" spans="1:12" ht="30" x14ac:dyDescent="0.25">
      <c r="A38">
        <f>+A37+1</f>
        <v>27</v>
      </c>
      <c r="B38" s="26" t="s">
        <v>398</v>
      </c>
      <c r="C38" s="26">
        <v>37</v>
      </c>
      <c r="D38" s="27">
        <v>1</v>
      </c>
      <c r="E38" s="27">
        <v>0</v>
      </c>
      <c r="F38" s="8" t="s">
        <v>317</v>
      </c>
      <c r="H38" t="str">
        <f>IF(G38&gt;0,VLOOKUP(G38,content!$A$2:$L$2000,6,FALSE),"")</f>
        <v/>
      </c>
      <c r="I38" t="str">
        <f>IF(G38&gt;0,VLOOKUP(G38,content!$A$2:$L$2000,8,FALSE),"")</f>
        <v/>
      </c>
      <c r="J38" t="str">
        <f>IF(G38&gt;0,VLOOKUP(G38,content!$A$2:$L$2000,9,FALSE),"")</f>
        <v/>
      </c>
      <c r="K38" s="8">
        <f>+K37+1</f>
        <v>7</v>
      </c>
      <c r="L38" s="31" t="str">
        <f t="shared" si="0"/>
        <v>insert into question (created_at,created_by,company_id,is_active,name,content_id,order_item) values(getdate(),37,1,0,'¿ Qué acciones se puede realizar a los objetos de una escena en ejecución?',,7);</v>
      </c>
    </row>
    <row r="39" spans="1:12" ht="45" x14ac:dyDescent="0.25">
      <c r="A39">
        <f>+A38+1</f>
        <v>28</v>
      </c>
      <c r="B39" s="26" t="s">
        <v>398</v>
      </c>
      <c r="C39" s="26">
        <v>38</v>
      </c>
      <c r="D39" s="27">
        <v>1</v>
      </c>
      <c r="E39" s="27">
        <v>0</v>
      </c>
      <c r="F39" s="8" t="s">
        <v>322</v>
      </c>
      <c r="H39" t="str">
        <f>IF(G39&gt;0,VLOOKUP(G39,content!$A$2:$L$2000,6,FALSE),"")</f>
        <v/>
      </c>
      <c r="I39" t="str">
        <f>IF(G39&gt;0,VLOOKUP(G39,content!$A$2:$L$2000,8,FALSE),"")</f>
        <v/>
      </c>
      <c r="J39" t="str">
        <f>IF(G39&gt;0,VLOOKUP(G39,content!$A$2:$L$2000,9,FALSE),"")</f>
        <v/>
      </c>
      <c r="K39" s="8">
        <f>+K38+1</f>
        <v>8</v>
      </c>
      <c r="L39" s="31" t="str">
        <f t="shared" si="0"/>
        <v>insert into question (created_at,created_by,company_id,is_active,name,content_id,order_item) values(getdate(),38,1,0,'¿ A que grupo de caracteristicas pertenecen las caracteristicas: erspectiva y ortográfica; controladores: trackball, FPS, trayectoria?',,8);</v>
      </c>
    </row>
    <row r="40" spans="1:12" ht="45" x14ac:dyDescent="0.25">
      <c r="A40">
        <f>+A39+1</f>
        <v>29</v>
      </c>
      <c r="B40" s="26" t="s">
        <v>398</v>
      </c>
      <c r="C40" s="26">
        <v>39</v>
      </c>
      <c r="D40" s="27">
        <v>1</v>
      </c>
      <c r="E40" s="27">
        <v>0</v>
      </c>
      <c r="F40" s="8" t="s">
        <v>326</v>
      </c>
      <c r="H40" t="str">
        <f>IF(G40&gt;0,VLOOKUP(G40,content!$A$2:$L$2000,6,FALSE),"")</f>
        <v/>
      </c>
      <c r="I40" t="str">
        <f>IF(G40&gt;0,VLOOKUP(G40,content!$A$2:$L$2000,8,FALSE),"")</f>
        <v/>
      </c>
      <c r="J40" t="str">
        <f>IF(G40&gt;0,VLOOKUP(G40,content!$A$2:$L$2000,9,FALSE),"")</f>
        <v/>
      </c>
      <c r="K40" s="8">
        <f>+K39+1</f>
        <v>9</v>
      </c>
      <c r="L40" s="31" t="str">
        <f t="shared" si="0"/>
        <v>insert into question (created_at,created_by,company_id,is_active,name,content_id,order_item) values(getdate(),39,1,0,'¿ A que grupo de caracteristicas pertenecen las caracteristicas: armaduras, cinemática directa, cinemática inversa, morphing y fotogramas clave',,9);</v>
      </c>
    </row>
    <row r="41" spans="1:12" ht="45" x14ac:dyDescent="0.25">
      <c r="A41">
        <f>+A40+1</f>
        <v>30</v>
      </c>
      <c r="B41" s="26" t="s">
        <v>398</v>
      </c>
      <c r="C41" s="26">
        <v>40</v>
      </c>
      <c r="D41" s="27">
        <v>1</v>
      </c>
      <c r="E41" s="27">
        <v>0</v>
      </c>
      <c r="F41" s="8" t="s">
        <v>329</v>
      </c>
      <c r="H41" t="str">
        <f>IF(G41&gt;0,VLOOKUP(G41,content!$A$2:$L$2000,6,FALSE),"")</f>
        <v/>
      </c>
      <c r="I41" t="str">
        <f>IF(G41&gt;0,VLOOKUP(G41,content!$A$2:$L$2000,8,FALSE),"")</f>
        <v/>
      </c>
      <c r="J41" t="str">
        <f>IF(G41&gt;0,VLOOKUP(G41,content!$A$2:$L$2000,9,FALSE),"")</f>
        <v/>
      </c>
      <c r="K41" s="8">
        <f>+K40+1</f>
        <v>10</v>
      </c>
      <c r="L41" s="31" t="str">
        <f t="shared" si="0"/>
        <v>insert into question (created_at,created_by,company_id,is_active,name,content_id,order_item) values(getdate(),40,1,0,'¿ A que grupo de caracteristicas pertenecen las caracteristicas: ambiente, dirección, luz de puntos y espacios, sombras?',,10);</v>
      </c>
    </row>
    <row r="42" spans="1:12" ht="45" x14ac:dyDescent="0.25">
      <c r="A42">
        <f>+A41+1</f>
        <v>31</v>
      </c>
      <c r="B42" s="26" t="s">
        <v>398</v>
      </c>
      <c r="C42" s="26">
        <v>41</v>
      </c>
      <c r="D42" s="27">
        <v>1</v>
      </c>
      <c r="E42" s="27">
        <v>0</v>
      </c>
      <c r="F42" s="8" t="s">
        <v>330</v>
      </c>
      <c r="H42" t="str">
        <f>IF(G42&gt;0,VLOOKUP(G42,content!$A$2:$L$2000,6,FALSE),"")</f>
        <v/>
      </c>
      <c r="I42" t="str">
        <f>IF(G42&gt;0,VLOOKUP(G42,content!$A$2:$L$2000,8,FALSE),"")</f>
        <v/>
      </c>
      <c r="J42" t="str">
        <f>IF(G42&gt;0,VLOOKUP(G42,content!$A$2:$L$2000,9,FALSE),"")</f>
        <v/>
      </c>
      <c r="K42" s="8">
        <f>+K41+1</f>
        <v>11</v>
      </c>
      <c r="L42" s="31" t="str">
        <f t="shared" si="0"/>
        <v>insert into question (created_at,created_by,company_id,is_active,name,content_id,order_item) values(getdate(),41,1,0,'¿ A que grupo de caracteristicas pertenecen las caracteristicas: Lambert, Phong, sombreado suave, texturas y otras?',,11);</v>
      </c>
    </row>
    <row r="43" spans="1:12" ht="45" x14ac:dyDescent="0.25">
      <c r="A43">
        <f>+A42+1</f>
        <v>32</v>
      </c>
      <c r="B43" s="26" t="s">
        <v>398</v>
      </c>
      <c r="C43" s="26">
        <v>42</v>
      </c>
      <c r="D43" s="27">
        <v>1</v>
      </c>
      <c r="E43" s="27">
        <v>0</v>
      </c>
      <c r="F43" s="8" t="s">
        <v>333</v>
      </c>
      <c r="H43" t="str">
        <f>IF(G43&gt;0,VLOOKUP(G43,content!$A$2:$L$2000,6,FALSE),"")</f>
        <v/>
      </c>
      <c r="I43" t="str">
        <f>IF(G43&gt;0,VLOOKUP(G43,content!$A$2:$L$2000,8,FALSE),"")</f>
        <v/>
      </c>
      <c r="J43" t="str">
        <f>IF(G43&gt;0,VLOOKUP(G43,content!$A$2:$L$2000,9,FALSE),"")</f>
        <v/>
      </c>
      <c r="K43" s="8">
        <f>+K42+1</f>
        <v>12</v>
      </c>
      <c r="L43" s="31" t="str">
        <f t="shared" si="0"/>
        <v>insert into question (created_at,created_by,company_id,is_active,name,content_id,order_item) values(getdate(),42,1,0,'¿ A que grupo de caracteristicas pertenecen las caracteristicas: el acceso a las capacidades del OpenGL Shading Language (GLSL)?',,12);</v>
      </c>
    </row>
    <row r="44" spans="1:12" ht="45" x14ac:dyDescent="0.25">
      <c r="A44">
        <f>+A43+1</f>
        <v>33</v>
      </c>
      <c r="B44" s="26" t="s">
        <v>398</v>
      </c>
      <c r="C44" s="26">
        <v>43</v>
      </c>
      <c r="D44" s="27">
        <v>1</v>
      </c>
      <c r="E44" s="27">
        <v>0</v>
      </c>
      <c r="F44" s="8" t="s">
        <v>334</v>
      </c>
      <c r="H44" t="str">
        <f>IF(G44&gt;0,VLOOKUP(G44,content!$A$2:$L$2000,6,FALSE),"")</f>
        <v/>
      </c>
      <c r="I44" t="str">
        <f>IF(G44&gt;0,VLOOKUP(G44,content!$A$2:$L$2000,8,FALSE),"")</f>
        <v/>
      </c>
      <c r="J44" t="str">
        <f>IF(G44&gt;0,VLOOKUP(G44,content!$A$2:$L$2000,9,FALSE),"")</f>
        <v/>
      </c>
      <c r="K44" s="8">
        <f>+K43+1</f>
        <v>13</v>
      </c>
      <c r="L44" s="31" t="str">
        <f t="shared" si="0"/>
        <v>insert into question (created_at,created_by,company_id,is_active,name,content_id,order_item) values(getdate(),43,1,0,'¿ A que grupo de caracteristicas pertenecen las caracteristicas: mallas, partículas, sprites, líneas, cintas, huesos y otros?',,13);</v>
      </c>
    </row>
    <row r="45" spans="1:12" ht="45" x14ac:dyDescent="0.25">
      <c r="A45">
        <f>+A44+1</f>
        <v>34</v>
      </c>
      <c r="B45" s="26" t="s">
        <v>398</v>
      </c>
      <c r="C45" s="26">
        <v>44</v>
      </c>
      <c r="D45" s="27">
        <v>1</v>
      </c>
      <c r="E45" s="27">
        <v>0</v>
      </c>
      <c r="F45" s="8" t="s">
        <v>338</v>
      </c>
      <c r="H45" t="str">
        <f>IF(G45&gt;0,VLOOKUP(G45,content!$A$2:$L$2000,6,FALSE),"")</f>
        <v/>
      </c>
      <c r="I45" t="str">
        <f>IF(G45&gt;0,VLOOKUP(G45,content!$A$2:$L$2000,8,FALSE),"")</f>
        <v/>
      </c>
      <c r="J45" t="str">
        <f>IF(G45&gt;0,VLOOKUP(G45,content!$A$2:$L$2000,9,FALSE),"")</f>
        <v/>
      </c>
      <c r="K45" s="8">
        <f>+K44+1</f>
        <v>14</v>
      </c>
      <c r="L45" s="31" t="str">
        <f t="shared" si="0"/>
        <v>insert into question (created_at,created_by,company_id,is_active,name,content_id,order_item) values(getdate(),44,1,0,'¿ A que grupo de caracteristicas pertenecen las caracteristicas: plano, cubo, esfera, toroide, texto en 3D y otras?',,14);</v>
      </c>
    </row>
    <row r="46" spans="1:12" ht="30" x14ac:dyDescent="0.25">
      <c r="A46">
        <f>+A45+1</f>
        <v>35</v>
      </c>
      <c r="B46" s="26" t="s">
        <v>398</v>
      </c>
      <c r="C46" s="26">
        <v>45</v>
      </c>
      <c r="D46" s="27">
        <v>1</v>
      </c>
      <c r="E46" s="27">
        <v>0</v>
      </c>
      <c r="F46" s="8" t="s">
        <v>340</v>
      </c>
      <c r="H46" t="str">
        <f>IF(G46&gt;0,VLOOKUP(G46,content!$A$2:$L$2000,6,FALSE),"")</f>
        <v/>
      </c>
      <c r="I46" t="str">
        <f>IF(G46&gt;0,VLOOKUP(G46,content!$A$2:$L$2000,8,FALSE),"")</f>
        <v/>
      </c>
      <c r="J46" t="str">
        <f>IF(G46&gt;0,VLOOKUP(G46,content!$A$2:$L$2000,9,FALSE),"")</f>
        <v/>
      </c>
      <c r="K46" s="8">
        <f>+K45+1</f>
        <v>15</v>
      </c>
      <c r="L46" s="31" t="str">
        <f t="shared" si="0"/>
        <v>insert into question (created_at,created_by,company_id,is_active,name,content_id,order_item) values(getdate(),45,1,0,'¿ A que grupo de caracteristicas pertenecen las caracteristicas: binario, imagen, JSON y escena.?',,15);</v>
      </c>
    </row>
    <row r="47" spans="1:12" ht="60" x14ac:dyDescent="0.25">
      <c r="A47">
        <f>+A46+1</f>
        <v>36</v>
      </c>
      <c r="B47" s="26" t="s">
        <v>398</v>
      </c>
      <c r="C47" s="26">
        <v>46</v>
      </c>
      <c r="D47" s="27">
        <v>1</v>
      </c>
      <c r="E47" s="27">
        <v>0</v>
      </c>
      <c r="F47" s="8" t="s">
        <v>341</v>
      </c>
      <c r="H47" t="str">
        <f>IF(G47&gt;0,VLOOKUP(G47,content!$A$2:$L$2000,6,FALSE),"")</f>
        <v/>
      </c>
      <c r="I47" t="str">
        <f>IF(G47&gt;0,VLOOKUP(G47,content!$A$2:$L$2000,8,FALSE),"")</f>
        <v/>
      </c>
      <c r="J47" t="str">
        <f>IF(G47&gt;0,VLOOKUP(G47,content!$A$2:$L$2000,9,FALSE),"")</f>
        <v/>
      </c>
      <c r="K47" s="8">
        <f>+K46+1</f>
        <v>16</v>
      </c>
      <c r="L47" s="31" t="str">
        <f t="shared" si="0"/>
        <v>insert into question (created_at,created_by,company_id,is_active,name,content_id,order_item) values(getdate(),46,1,0,'¿ A que grupo de caracteristicas pertenecen las caracteristicas:  utilidades para crear archivos compatibles con JSON Three.js desde: Blender, openCTM, FBX, Max, y OBJ?',,16);</v>
      </c>
    </row>
    <row r="48" spans="1:12" ht="45" x14ac:dyDescent="0.25">
      <c r="A48">
        <f>+A47+1</f>
        <v>37</v>
      </c>
      <c r="B48" s="26" t="s">
        <v>398</v>
      </c>
      <c r="C48" s="26">
        <v>47</v>
      </c>
      <c r="D48" s="27">
        <v>1</v>
      </c>
      <c r="E48" s="27">
        <v>0</v>
      </c>
      <c r="F48" s="8" t="s">
        <v>345</v>
      </c>
      <c r="H48" t="str">
        <f>IF(G48&gt;0,VLOOKUP(G48,content!$A$2:$L$2000,6,FALSE),"")</f>
        <v/>
      </c>
      <c r="I48" t="str">
        <f>IF(G48&gt;0,VLOOKUP(G48,content!$A$2:$L$2000,8,FALSE),"")</f>
        <v/>
      </c>
      <c r="J48" t="str">
        <f>IF(G48&gt;0,VLOOKUP(G48,content!$A$2:$L$2000,9,FALSE),"")</f>
        <v/>
      </c>
      <c r="K48" s="8">
        <f>+K47+1</f>
        <v>17</v>
      </c>
      <c r="L48" s="31" t="str">
        <f t="shared" si="0"/>
        <v>insert into question (created_at,created_by,company_id,is_active,name,content_id,order_item) values(getdate(),47,1,0,'¿ A que grupo de caracteristicas pertenecen las caracteristicas:  Stats.js, WebGL Inspector, Three.js Inspect?',,17);</v>
      </c>
    </row>
    <row r="49" spans="1:12" x14ac:dyDescent="0.25">
      <c r="A49">
        <f>+A48+1</f>
        <v>38</v>
      </c>
      <c r="B49" s="26" t="s">
        <v>398</v>
      </c>
      <c r="C49" s="26">
        <v>48</v>
      </c>
      <c r="D49" s="27">
        <v>1</v>
      </c>
      <c r="E49" s="27">
        <v>0</v>
      </c>
      <c r="F49" s="8" t="s">
        <v>348</v>
      </c>
      <c r="H49" t="str">
        <f>IF(G49&gt;0,VLOOKUP(G49,content!$A$2:$L$2000,6,FALSE),"")</f>
        <v/>
      </c>
      <c r="I49" t="str">
        <f>IF(G49&gt;0,VLOOKUP(G49,content!$A$2:$L$2000,8,FALSE),"")</f>
        <v/>
      </c>
      <c r="J49" t="str">
        <f>IF(G49&gt;0,VLOOKUP(G49,content!$A$2:$L$2000,9,FALSE),"")</f>
        <v/>
      </c>
      <c r="K49" s="8">
        <f>+K48+1</f>
        <v>18</v>
      </c>
      <c r="L49" s="31" t="str">
        <f t="shared" si="0"/>
        <v>insert into question (created_at,created_by,company_id,is_active,name,content_id,order_item) values(getdate(),48,1,0,'¿Cuál es el tipo de licenciamiento de Three js ?',,18);</v>
      </c>
    </row>
    <row r="50" spans="1:12" x14ac:dyDescent="0.25">
      <c r="A50">
        <f>+A49+1</f>
        <v>39</v>
      </c>
      <c r="B50" s="26" t="s">
        <v>398</v>
      </c>
      <c r="C50" s="26">
        <v>49</v>
      </c>
      <c r="D50" s="27">
        <v>1</v>
      </c>
      <c r="E50" s="27">
        <v>0</v>
      </c>
      <c r="F50" s="8" t="s">
        <v>355</v>
      </c>
      <c r="G50">
        <f>+G32+1</f>
        <v>17</v>
      </c>
      <c r="H50" t="str">
        <f>IF(G50&gt;0,VLOOKUP(G50,content!$A$2:$L$2000,6,FALSE),"")</f>
        <v>YOLO</v>
      </c>
      <c r="I50" t="str">
        <f>IF(G50&gt;0,VLOOKUP(G50,content!$A$2:$L$2000,8,FALSE),"")</f>
        <v>Unidad 4: Plataformas como servicio (Google)</v>
      </c>
      <c r="J50" t="str">
        <f>IF(G50&gt;0,VLOOKUP(G50,content!$A$2:$L$2000,9,FALSE),"")</f>
        <v>Inteligencia Artificial</v>
      </c>
      <c r="K50" s="8">
        <v>1</v>
      </c>
      <c r="L50" s="31" t="str">
        <f t="shared" si="0"/>
        <v>insert into question (created_at,created_by,company_id,is_active,name,content_id,order_item) values(getdate(),49,1,0,'¿Cómo se incluye la biblioteca three js?',17,1);</v>
      </c>
    </row>
    <row r="51" spans="1:12" ht="30" x14ac:dyDescent="0.25">
      <c r="A51">
        <f>+A50+1</f>
        <v>40</v>
      </c>
      <c r="B51" s="26" t="s">
        <v>398</v>
      </c>
      <c r="C51" s="26">
        <v>50</v>
      </c>
      <c r="D51" s="27">
        <v>1</v>
      </c>
      <c r="E51" s="27">
        <v>0</v>
      </c>
      <c r="F51" s="8" t="s">
        <v>360</v>
      </c>
      <c r="H51" t="str">
        <f>IF(G51&gt;0,VLOOKUP(G51,content!$A$2:$L$2000,6,FALSE),"")</f>
        <v/>
      </c>
      <c r="I51" t="str">
        <f>IF(G51&gt;0,VLOOKUP(G51,content!$A$2:$L$2000,8,FALSE),"")</f>
        <v/>
      </c>
      <c r="J51" t="str">
        <f>IF(G51&gt;0,VLOOKUP(G51,content!$A$2:$L$2000,9,FALSE),"")</f>
        <v/>
      </c>
      <c r="K51" s="8">
        <f>+K50+1</f>
        <v>2</v>
      </c>
      <c r="L51" s="31" t="str">
        <f t="shared" si="0"/>
        <v>insert into question (created_at,created_by,company_id,is_active,name,content_id,order_item) values(getdate(),50,1,0,'¿Se utiliza para crear una escena en donde se añadirán objectos?',,2);</v>
      </c>
    </row>
    <row r="52" spans="1:12" x14ac:dyDescent="0.25">
      <c r="A52">
        <f>+A51+1</f>
        <v>41</v>
      </c>
      <c r="B52" s="26" t="s">
        <v>398</v>
      </c>
      <c r="C52" s="26">
        <v>51</v>
      </c>
      <c r="D52" s="27">
        <v>1</v>
      </c>
      <c r="E52" s="27">
        <v>0</v>
      </c>
      <c r="F52" s="8" t="s">
        <v>365</v>
      </c>
      <c r="H52" t="str">
        <f>IF(G52&gt;0,VLOOKUP(G52,content!$A$2:$L$2000,6,FALSE),"")</f>
        <v/>
      </c>
      <c r="I52" t="str">
        <f>IF(G52&gt;0,VLOOKUP(G52,content!$A$2:$L$2000,8,FALSE),"")</f>
        <v/>
      </c>
      <c r="J52" t="str">
        <f>IF(G52&gt;0,VLOOKUP(G52,content!$A$2:$L$2000,9,FALSE),"")</f>
        <v/>
      </c>
      <c r="K52" s="8">
        <f>+K51+1</f>
        <v>3</v>
      </c>
      <c r="L52" s="31" t="str">
        <f t="shared" si="0"/>
        <v>insert into question (created_at,created_by,company_id,is_active,name,content_id,order_item) values(getdate(),51,1,0,'¿Sentencia para crear una cámara?',,3);</v>
      </c>
    </row>
    <row r="53" spans="1:12" ht="45" x14ac:dyDescent="0.25">
      <c r="A53">
        <f>+A52+1</f>
        <v>42</v>
      </c>
      <c r="B53" s="26" t="s">
        <v>398</v>
      </c>
      <c r="C53" s="26">
        <v>52</v>
      </c>
      <c r="D53" s="27">
        <v>1</v>
      </c>
      <c r="E53" s="27">
        <v>0</v>
      </c>
      <c r="F53" s="8" t="s">
        <v>371</v>
      </c>
      <c r="H53" t="str">
        <f>IF(G53&gt;0,VLOOKUP(G53,content!$A$2:$L$2000,6,FALSE),"")</f>
        <v/>
      </c>
      <c r="I53" t="str">
        <f>IF(G53&gt;0,VLOOKUP(G53,content!$A$2:$L$2000,8,FALSE),"")</f>
        <v/>
      </c>
      <c r="J53" t="str">
        <f>IF(G53&gt;0,VLOOKUP(G53,content!$A$2:$L$2000,9,FALSE),"")</f>
        <v/>
      </c>
      <c r="K53" s="8">
        <f>+K52+1</f>
        <v>4</v>
      </c>
      <c r="L53" s="31" t="str">
        <f t="shared" si="0"/>
        <v>insert into question (created_at,created_by,company_id,is_active,name,content_id,order_item) values(getdate(),52,1,0,'Qué parametro representa el ángulo de grabación de abajo hacia arraiba en grados en: var camera = new THREE.PerspectiveCamera(0,0,0,0); ?',,4);</v>
      </c>
    </row>
    <row r="54" spans="1:12" ht="45" x14ac:dyDescent="0.25">
      <c r="A54">
        <f>+A53+1</f>
        <v>43</v>
      </c>
      <c r="B54" s="26" t="s">
        <v>398</v>
      </c>
      <c r="C54" s="26">
        <v>53</v>
      </c>
      <c r="D54" s="27">
        <v>1</v>
      </c>
      <c r="E54" s="27">
        <v>0</v>
      </c>
      <c r="F54" s="8" t="s">
        <v>370</v>
      </c>
      <c r="H54" t="str">
        <f>IF(G54&gt;0,VLOOKUP(G54,content!$A$2:$L$2000,6,FALSE),"")</f>
        <v/>
      </c>
      <c r="I54" t="str">
        <f>IF(G54&gt;0,VLOOKUP(G54,content!$A$2:$L$2000,8,FALSE),"")</f>
        <v/>
      </c>
      <c r="J54" t="str">
        <f>IF(G54&gt;0,VLOOKUP(G54,content!$A$2:$L$2000,9,FALSE),"")</f>
        <v/>
      </c>
      <c r="K54" s="8">
        <f>+K53+1</f>
        <v>5</v>
      </c>
      <c r="L54" s="31" t="str">
        <f t="shared" si="0"/>
        <v>insert into question (created_at,created_by,company_id,is_active,name,content_id,order_item) values(getdate(),53,1,0,'Qué parametro representa la relación de aspecto de la ventaja de la camara (Ej. 16:9) en: var camera = new THREE.PerspectiveCamera(0,0,0,0); ?',,5);</v>
      </c>
    </row>
    <row r="55" spans="1:12" ht="45" x14ac:dyDescent="0.25">
      <c r="A55">
        <f>+A54+1</f>
        <v>44</v>
      </c>
      <c r="B55" s="26" t="s">
        <v>398</v>
      </c>
      <c r="C55" s="26">
        <v>54</v>
      </c>
      <c r="D55" s="27">
        <v>1</v>
      </c>
      <c r="E55" s="27">
        <v>0</v>
      </c>
      <c r="F55" s="8" t="s">
        <v>372</v>
      </c>
      <c r="H55" t="str">
        <f>IF(G55&gt;0,VLOOKUP(G55,content!$A$2:$L$2000,6,FALSE),"")</f>
        <v/>
      </c>
      <c r="I55" t="str">
        <f>IF(G55&gt;0,VLOOKUP(G55,content!$A$2:$L$2000,8,FALSE),"")</f>
        <v/>
      </c>
      <c r="J55" t="str">
        <f>IF(G55&gt;0,VLOOKUP(G55,content!$A$2:$L$2000,9,FALSE),"")</f>
        <v/>
      </c>
      <c r="K55" s="8">
        <f>+K54+1</f>
        <v>6</v>
      </c>
      <c r="L55" s="31" t="str">
        <f t="shared" si="0"/>
        <v>insert into question (created_at,created_by,company_id,is_active,name,content_id,order_item) values(getdate(),54,1,0,'Qué parametro representa el plano de recorte lejano (más lejos no se renderiza) en: var camera = new THREE.PerspectiveCamera(0,0,0,0); ?',,6);</v>
      </c>
    </row>
    <row r="56" spans="1:12" ht="45" x14ac:dyDescent="0.25">
      <c r="A56">
        <f>+A55+1</f>
        <v>45</v>
      </c>
      <c r="B56" s="26" t="s">
        <v>398</v>
      </c>
      <c r="C56" s="26">
        <v>55</v>
      </c>
      <c r="D56" s="27">
        <v>1</v>
      </c>
      <c r="E56" s="27">
        <v>0</v>
      </c>
      <c r="F56" s="8" t="s">
        <v>373</v>
      </c>
      <c r="H56" t="str">
        <f>IF(G56&gt;0,VLOOKUP(G56,content!$A$2:$L$2000,6,FALSE),"")</f>
        <v/>
      </c>
      <c r="I56" t="str">
        <f>IF(G56&gt;0,VLOOKUP(G56,content!$A$2:$L$2000,8,FALSE),"")</f>
        <v/>
      </c>
      <c r="J56" t="str">
        <f>IF(G56&gt;0,VLOOKUP(G56,content!$A$2:$L$2000,9,FALSE),"")</f>
        <v/>
      </c>
      <c r="K56" s="8">
        <f>+K55+1</f>
        <v>7</v>
      </c>
      <c r="L56" s="31" t="str">
        <f t="shared" si="0"/>
        <v>insert into question (created_at,created_by,company_id,is_active,name,content_id,order_item) values(getdate(),55,1,0,'Qué parametro representa el plano de recorte cercano (más cerca no se renderiza) en: var camera = new THREE.PerspectiveCamera(0,0,0,0); ?',,7);</v>
      </c>
    </row>
    <row r="57" spans="1:12" ht="30" x14ac:dyDescent="0.25">
      <c r="A57">
        <f>+A56+1</f>
        <v>46</v>
      </c>
      <c r="B57" s="26" t="s">
        <v>398</v>
      </c>
      <c r="C57" s="26">
        <v>56</v>
      </c>
      <c r="D57" s="27">
        <v>1</v>
      </c>
      <c r="E57" s="27">
        <v>0</v>
      </c>
      <c r="F57" s="8" t="s">
        <v>374</v>
      </c>
      <c r="H57" t="str">
        <f>IF(G57&gt;0,VLOOKUP(G57,content!$A$2:$L$2000,6,FALSE),"")</f>
        <v/>
      </c>
      <c r="I57" t="str">
        <f>IF(G57&gt;0,VLOOKUP(G57,content!$A$2:$L$2000,8,FALSE),"")</f>
        <v/>
      </c>
      <c r="J57" t="str">
        <f>IF(G57&gt;0,VLOOKUP(G57,content!$A$2:$L$2000,9,FALSE),"")</f>
        <v/>
      </c>
      <c r="K57" s="8">
        <f>+K56+1</f>
        <v>8</v>
      </c>
      <c r="L57" s="31" t="str">
        <f t="shared" si="0"/>
        <v>insert into question (created_at,created_by,company_id,is_active,name,content_id,order_item) values(getdate(),56,1,0,'¿Cuál es el valor mínimo del plano de recorte cercano de una camara (mas cerca no se renderiza)?',,8);</v>
      </c>
    </row>
    <row r="58" spans="1:12" ht="30" x14ac:dyDescent="0.25">
      <c r="A58">
        <f>+A57+1</f>
        <v>47</v>
      </c>
      <c r="B58" s="26" t="s">
        <v>398</v>
      </c>
      <c r="C58" s="26">
        <v>57</v>
      </c>
      <c r="D58" s="27">
        <v>1</v>
      </c>
      <c r="E58" s="27">
        <v>0</v>
      </c>
      <c r="F58" s="8" t="s">
        <v>376</v>
      </c>
      <c r="H58" t="str">
        <f>IF(G58&gt;0,VLOOKUP(G58,content!$A$2:$L$2000,6,FALSE),"")</f>
        <v/>
      </c>
      <c r="I58" t="str">
        <f>IF(G58&gt;0,VLOOKUP(G58,content!$A$2:$L$2000,8,FALSE),"")</f>
        <v/>
      </c>
      <c r="J58" t="str">
        <f>IF(G58&gt;0,VLOOKUP(G58,content!$A$2:$L$2000,9,FALSE),"")</f>
        <v/>
      </c>
      <c r="K58" s="8">
        <f>+K57+1</f>
        <v>9</v>
      </c>
      <c r="L58" s="31" t="str">
        <f t="shared" si="0"/>
        <v>insert into question (created_at,created_by,company_id,is_active,name,content_id,order_item) values(getdate(),57,1,0,'¿Cuál es el valor máximo del plano de recorte lejano de una camara (mas lejos no se renderiza)?',,9);</v>
      </c>
    </row>
    <row r="59" spans="1:12" ht="30" x14ac:dyDescent="0.25">
      <c r="A59">
        <f>+A58+1</f>
        <v>48</v>
      </c>
      <c r="B59" s="26" t="s">
        <v>398</v>
      </c>
      <c r="C59" s="26">
        <v>58</v>
      </c>
      <c r="D59" s="27">
        <v>1</v>
      </c>
      <c r="E59" s="27">
        <v>0</v>
      </c>
      <c r="F59" s="8" t="s">
        <v>377</v>
      </c>
      <c r="H59" t="str">
        <f>IF(G59&gt;0,VLOOKUP(G59,content!$A$2:$L$2000,6,FALSE),"")</f>
        <v/>
      </c>
      <c r="I59" t="str">
        <f>IF(G59&gt;0,VLOOKUP(G59,content!$A$2:$L$2000,8,FALSE),"")</f>
        <v/>
      </c>
      <c r="J59" t="str">
        <f>IF(G59&gt;0,VLOOKUP(G59,content!$A$2:$L$2000,9,FALSE),"")</f>
        <v/>
      </c>
      <c r="K59" s="8">
        <f>+K58+1</f>
        <v>10</v>
      </c>
      <c r="L59" s="31" t="str">
        <f t="shared" si="0"/>
        <v>insert into question (created_at,created_by,company_id,is_active,name,content_id,order_item) values(getdate(),58,1,0,'¿Envia la cámara hacia atrás para poder ver la geometría. Por defecto es z=0)?',,10);</v>
      </c>
    </row>
    <row r="60" spans="1:12" ht="30" x14ac:dyDescent="0.25">
      <c r="A60">
        <f>+A59+1</f>
        <v>49</v>
      </c>
      <c r="B60" s="26" t="s">
        <v>398</v>
      </c>
      <c r="C60" s="26">
        <v>59</v>
      </c>
      <c r="D60" s="27">
        <v>1</v>
      </c>
      <c r="E60" s="27">
        <v>0</v>
      </c>
      <c r="F60" s="8" t="s">
        <v>382</v>
      </c>
      <c r="H60" t="str">
        <f>IF(G60&gt;0,VLOOKUP(G60,content!$A$2:$L$2000,6,FALSE),"")</f>
        <v/>
      </c>
      <c r="I60" t="str">
        <f>IF(G60&gt;0,VLOOKUP(G60,content!$A$2:$L$2000,8,FALSE),"")</f>
        <v/>
      </c>
      <c r="J60" t="str">
        <f>IF(G60&gt;0,VLOOKUP(G60,content!$A$2:$L$2000,9,FALSE),"")</f>
        <v/>
      </c>
      <c r="K60" s="8">
        <f>+K59+1</f>
        <v>11</v>
      </c>
      <c r="L60" s="31" t="str">
        <f t="shared" si="0"/>
        <v>insert into question (created_at,created_by,company_id,is_active,name,content_id,order_item) values(getdate(),59,1,0,'¿Para que se utiliza la sentencia: var renderer = new THREE.WebGLRenderer({antialias:true});? ',,11);</v>
      </c>
    </row>
    <row r="61" spans="1:12" x14ac:dyDescent="0.25">
      <c r="B61" s="26" t="s">
        <v>398</v>
      </c>
      <c r="C61" s="26">
        <v>60</v>
      </c>
      <c r="D61" s="27">
        <v>1</v>
      </c>
      <c r="E61" s="27">
        <v>0</v>
      </c>
      <c r="H61" t="str">
        <f>IF(G61&gt;0,VLOOKUP(G61,content!$A$2:$L$2000,6,FALSE),"")</f>
        <v/>
      </c>
      <c r="I61" t="str">
        <f>IF(G61&gt;0,VLOOKUP(G61,content!$A$2:$L$2000,8,FALSE),"")</f>
        <v/>
      </c>
      <c r="J61" t="str">
        <f>IF(G61&gt;0,VLOOKUP(G61,content!$A$2:$L$2000,9,FALSE),"")</f>
        <v/>
      </c>
      <c r="L61" s="31" t="str">
        <f t="shared" si="0"/>
        <v>insert into question (created_at,created_by,company_id,is_active,name,content_id,order_item) values(getdate(),60,1,0,'',,);</v>
      </c>
    </row>
    <row r="62" spans="1:12" x14ac:dyDescent="0.25">
      <c r="B62" s="26" t="s">
        <v>398</v>
      </c>
      <c r="C62" s="26">
        <v>61</v>
      </c>
      <c r="D62" s="27">
        <v>1</v>
      </c>
      <c r="E62" s="27">
        <v>0</v>
      </c>
      <c r="H62" t="str">
        <f>IF(G62&gt;0,VLOOKUP(G62,content!$A$2:$L$2000,6,FALSE),"")</f>
        <v/>
      </c>
      <c r="I62" t="str">
        <f>IF(G62&gt;0,VLOOKUP(G62,content!$A$2:$L$2000,8,FALSE),"")</f>
        <v/>
      </c>
      <c r="J62" t="str">
        <f>IF(G62&gt;0,VLOOKUP(G62,content!$A$2:$L$2000,9,FALSE),"")</f>
        <v/>
      </c>
      <c r="L62" s="31" t="str">
        <f t="shared" si="0"/>
        <v>insert into question (created_at,created_by,company_id,is_active,name,content_id,order_item) values(getdate(),61,1,0,'',,);</v>
      </c>
    </row>
    <row r="63" spans="1:12" x14ac:dyDescent="0.25">
      <c r="B63" s="26" t="s">
        <v>398</v>
      </c>
      <c r="C63" s="26">
        <v>62</v>
      </c>
      <c r="D63" s="27">
        <v>1</v>
      </c>
      <c r="E63" s="27">
        <v>0</v>
      </c>
      <c r="H63" t="str">
        <f>IF(G63&gt;0,VLOOKUP(G63,content!$A$2:$L$2000,6,FALSE),"")</f>
        <v/>
      </c>
      <c r="I63" t="str">
        <f>IF(G63&gt;0,VLOOKUP(G63,content!$A$2:$L$2000,8,FALSE),"")</f>
        <v/>
      </c>
      <c r="J63" t="str">
        <f>IF(G63&gt;0,VLOOKUP(G63,content!$A$2:$L$2000,9,FALSE),"")</f>
        <v/>
      </c>
      <c r="L63" s="31" t="str">
        <f t="shared" si="0"/>
        <v>insert into question (created_at,created_by,company_id,is_active,name,content_id,order_item) values(getdate(),62,1,0,'',,);</v>
      </c>
    </row>
    <row r="64" spans="1:12" x14ac:dyDescent="0.25">
      <c r="B64" s="26" t="s">
        <v>398</v>
      </c>
      <c r="C64" s="26">
        <v>63</v>
      </c>
      <c r="D64" s="27">
        <v>1</v>
      </c>
      <c r="E64" s="27">
        <v>0</v>
      </c>
      <c r="H64" t="str">
        <f>IF(G64&gt;0,VLOOKUP(G64,content!$A$2:$L$2000,6,FALSE),"")</f>
        <v/>
      </c>
      <c r="I64" t="str">
        <f>IF(G64&gt;0,VLOOKUP(G64,content!$A$2:$L$2000,8,FALSE),"")</f>
        <v/>
      </c>
      <c r="J64" t="str">
        <f>IF(G64&gt;0,VLOOKUP(G64,content!$A$2:$L$2000,9,FALSE),"")</f>
        <v/>
      </c>
      <c r="L64" s="31" t="str">
        <f t="shared" si="0"/>
        <v>insert into question (created_at,created_by,company_id,is_active,name,content_id,order_item) values(getdate(),63,1,0,'',,);</v>
      </c>
    </row>
    <row r="65" spans="2:12" x14ac:dyDescent="0.25">
      <c r="B65" s="26" t="s">
        <v>398</v>
      </c>
      <c r="C65" s="26">
        <v>64</v>
      </c>
      <c r="D65" s="27">
        <v>1</v>
      </c>
      <c r="E65" s="27">
        <v>0</v>
      </c>
      <c r="H65" t="str">
        <f>IF(G65&gt;0,VLOOKUP(G65,content!$A$2:$L$2000,6,FALSE),"")</f>
        <v/>
      </c>
      <c r="I65" t="str">
        <f>IF(G65&gt;0,VLOOKUP(G65,content!$A$2:$L$2000,8,FALSE),"")</f>
        <v/>
      </c>
      <c r="J65" t="str">
        <f>IF(G65&gt;0,VLOOKUP(G65,content!$A$2:$L$2000,9,FALSE),"")</f>
        <v/>
      </c>
      <c r="L65" s="31" t="str">
        <f t="shared" si="0"/>
        <v>insert into question (created_at,created_by,company_id,is_active,name,content_id,order_item) values(getdate(),64,1,0,'',,);</v>
      </c>
    </row>
    <row r="66" spans="2:12" x14ac:dyDescent="0.25">
      <c r="B66" s="26" t="s">
        <v>398</v>
      </c>
      <c r="C66" s="26">
        <v>65</v>
      </c>
      <c r="D66" s="27">
        <v>1</v>
      </c>
      <c r="E66" s="27">
        <v>0</v>
      </c>
      <c r="H66" t="str">
        <f>IF(G66&gt;0,VLOOKUP(G66,content!$A$2:$L$2000,6,FALSE),"")</f>
        <v/>
      </c>
      <c r="I66" t="str">
        <f>IF(G66&gt;0,VLOOKUP(G66,content!$A$2:$L$2000,8,FALSE),"")</f>
        <v/>
      </c>
      <c r="J66" t="str">
        <f>IF(G66&gt;0,VLOOKUP(G66,content!$A$2:$L$2000,9,FALSE),"")</f>
        <v/>
      </c>
      <c r="L66" s="31" t="str">
        <f t="shared" si="0"/>
        <v>insert into question (created_at,created_by,company_id,is_active,name,content_id,order_item) values(getdate(),65,1,0,'',,);</v>
      </c>
    </row>
    <row r="67" spans="2:12" x14ac:dyDescent="0.25">
      <c r="B67" s="26" t="s">
        <v>398</v>
      </c>
      <c r="C67" s="26">
        <v>66</v>
      </c>
      <c r="D67" s="27">
        <v>1</v>
      </c>
      <c r="E67" s="27">
        <v>0</v>
      </c>
      <c r="H67" t="str">
        <f>IF(G67&gt;0,VLOOKUP(G67,content!$A$2:$L$2000,6,FALSE),"")</f>
        <v/>
      </c>
      <c r="I67" t="str">
        <f>IF(G67&gt;0,VLOOKUP(G67,content!$A$2:$L$2000,8,FALSE),"")</f>
        <v/>
      </c>
      <c r="J67" t="str">
        <f>IF(G67&gt;0,VLOOKUP(G67,content!$A$2:$L$2000,9,FALSE),"")</f>
        <v/>
      </c>
      <c r="L67" s="31" t="str">
        <f t="shared" ref="L67:L91" si="1">CONCATENATE("insert into question (",$B$1,",",$C$1,",",$D$1,",",$E$1,",",$F$1,",",$G$1,",",$K$1,") values(",B67,",",C67,",",D67,",",E67,",'",F67,"',",G67,",",K67,");")</f>
        <v>insert into question (created_at,created_by,company_id,is_active,name,content_id,order_item) values(getdate(),66,1,0,'',,);</v>
      </c>
    </row>
    <row r="68" spans="2:12" x14ac:dyDescent="0.25">
      <c r="B68" s="26" t="s">
        <v>398</v>
      </c>
      <c r="C68" s="26">
        <v>67</v>
      </c>
      <c r="D68" s="27">
        <v>1</v>
      </c>
      <c r="E68" s="27">
        <v>0</v>
      </c>
      <c r="H68" t="str">
        <f>IF(G68&gt;0,VLOOKUP(G68,content!$A$2:$L$2000,6,FALSE),"")</f>
        <v/>
      </c>
      <c r="I68" t="str">
        <f>IF(G68&gt;0,VLOOKUP(G68,content!$A$2:$L$2000,8,FALSE),"")</f>
        <v/>
      </c>
      <c r="J68" t="str">
        <f>IF(G68&gt;0,VLOOKUP(G68,content!$A$2:$L$2000,9,FALSE),"")</f>
        <v/>
      </c>
      <c r="L68" s="31" t="str">
        <f t="shared" si="1"/>
        <v>insert into question (created_at,created_by,company_id,is_active,name,content_id,order_item) values(getdate(),67,1,0,'',,);</v>
      </c>
    </row>
    <row r="69" spans="2:12" x14ac:dyDescent="0.25">
      <c r="B69" s="26" t="s">
        <v>398</v>
      </c>
      <c r="C69" s="26">
        <v>68</v>
      </c>
      <c r="D69" s="27">
        <v>1</v>
      </c>
      <c r="E69" s="27">
        <v>0</v>
      </c>
      <c r="H69" t="str">
        <f>IF(G69&gt;0,VLOOKUP(G69,content!$A$2:$L$2000,6,FALSE),"")</f>
        <v/>
      </c>
      <c r="I69" t="str">
        <f>IF(G69&gt;0,VLOOKUP(G69,content!$A$2:$L$2000,8,FALSE),"")</f>
        <v/>
      </c>
      <c r="J69" t="str">
        <f>IF(G69&gt;0,VLOOKUP(G69,content!$A$2:$L$2000,9,FALSE),"")</f>
        <v/>
      </c>
      <c r="L69" s="31" t="str">
        <f t="shared" si="1"/>
        <v>insert into question (created_at,created_by,company_id,is_active,name,content_id,order_item) values(getdate(),68,1,0,'',,);</v>
      </c>
    </row>
    <row r="70" spans="2:12" x14ac:dyDescent="0.25">
      <c r="B70" s="26" t="s">
        <v>398</v>
      </c>
      <c r="C70" s="26">
        <v>69</v>
      </c>
      <c r="D70" s="27">
        <v>1</v>
      </c>
      <c r="E70" s="27">
        <v>0</v>
      </c>
      <c r="H70" t="str">
        <f>IF(G70&gt;0,VLOOKUP(G70,content!$A$2:$L$2000,6,FALSE),"")</f>
        <v/>
      </c>
      <c r="I70" t="str">
        <f>IF(G70&gt;0,VLOOKUP(G70,content!$A$2:$L$2000,8,FALSE),"")</f>
        <v/>
      </c>
      <c r="J70" t="str">
        <f>IF(G70&gt;0,VLOOKUP(G70,content!$A$2:$L$2000,9,FALSE),"")</f>
        <v/>
      </c>
      <c r="L70" s="31" t="str">
        <f t="shared" si="1"/>
        <v>insert into question (created_at,created_by,company_id,is_active,name,content_id,order_item) values(getdate(),69,1,0,'',,);</v>
      </c>
    </row>
    <row r="71" spans="2:12" x14ac:dyDescent="0.25">
      <c r="B71" s="26" t="s">
        <v>398</v>
      </c>
      <c r="C71" s="26">
        <v>70</v>
      </c>
      <c r="D71" s="27">
        <v>1</v>
      </c>
      <c r="E71" s="27">
        <v>0</v>
      </c>
      <c r="H71" t="str">
        <f>IF(G71&gt;0,VLOOKUP(G71,content!$A$2:$L$2000,6,FALSE),"")</f>
        <v/>
      </c>
      <c r="I71" t="str">
        <f>IF(G71&gt;0,VLOOKUP(G71,content!$A$2:$L$2000,8,FALSE),"")</f>
        <v/>
      </c>
      <c r="J71" t="str">
        <f>IF(G71&gt;0,VLOOKUP(G71,content!$A$2:$L$2000,9,FALSE),"")</f>
        <v/>
      </c>
      <c r="L71" s="31" t="str">
        <f t="shared" si="1"/>
        <v>insert into question (created_at,created_by,company_id,is_active,name,content_id,order_item) values(getdate(),70,1,0,'',,);</v>
      </c>
    </row>
    <row r="72" spans="2:12" x14ac:dyDescent="0.25">
      <c r="B72" s="26" t="s">
        <v>398</v>
      </c>
      <c r="C72" s="26">
        <v>71</v>
      </c>
      <c r="D72" s="27">
        <v>1</v>
      </c>
      <c r="E72" s="27">
        <v>0</v>
      </c>
      <c r="H72" t="str">
        <f>IF(G72&gt;0,VLOOKUP(G72,content!$A$2:$L$2000,6,FALSE),"")</f>
        <v/>
      </c>
      <c r="I72" t="str">
        <f>IF(G72&gt;0,VLOOKUP(G72,content!$A$2:$L$2000,8,FALSE),"")</f>
        <v/>
      </c>
      <c r="J72" t="str">
        <f>IF(G72&gt;0,VLOOKUP(G72,content!$A$2:$L$2000,9,FALSE),"")</f>
        <v/>
      </c>
      <c r="L72" s="31" t="str">
        <f t="shared" si="1"/>
        <v>insert into question (created_at,created_by,company_id,is_active,name,content_id,order_item) values(getdate(),71,1,0,'',,);</v>
      </c>
    </row>
    <row r="73" spans="2:12" x14ac:dyDescent="0.25">
      <c r="B73" s="26" t="s">
        <v>398</v>
      </c>
      <c r="C73" s="26">
        <v>72</v>
      </c>
      <c r="D73" s="27">
        <v>1</v>
      </c>
      <c r="E73" s="27">
        <v>0</v>
      </c>
      <c r="H73" t="str">
        <f>IF(G73&gt;0,VLOOKUP(G73,content!$A$2:$L$2000,6,FALSE),"")</f>
        <v/>
      </c>
      <c r="I73" t="str">
        <f>IF(G73&gt;0,VLOOKUP(G73,content!$A$2:$L$2000,8,FALSE),"")</f>
        <v/>
      </c>
      <c r="J73" t="str">
        <f>IF(G73&gt;0,VLOOKUP(G73,content!$A$2:$L$2000,9,FALSE),"")</f>
        <v/>
      </c>
      <c r="L73" s="31" t="str">
        <f t="shared" si="1"/>
        <v>insert into question (created_at,created_by,company_id,is_active,name,content_id,order_item) values(getdate(),72,1,0,'',,);</v>
      </c>
    </row>
    <row r="74" spans="2:12" x14ac:dyDescent="0.25">
      <c r="B74" s="26" t="s">
        <v>398</v>
      </c>
      <c r="C74" s="26">
        <v>73</v>
      </c>
      <c r="D74" s="27">
        <v>1</v>
      </c>
      <c r="E74" s="27">
        <v>0</v>
      </c>
      <c r="H74" t="str">
        <f>IF(G74&gt;0,VLOOKUP(G74,content!$A$2:$L$2000,6,FALSE),"")</f>
        <v/>
      </c>
      <c r="I74" t="str">
        <f>IF(G74&gt;0,VLOOKUP(G74,content!$A$2:$L$2000,8,FALSE),"")</f>
        <v/>
      </c>
      <c r="J74" t="str">
        <f>IF(G74&gt;0,VLOOKUP(G74,content!$A$2:$L$2000,9,FALSE),"")</f>
        <v/>
      </c>
      <c r="L74" s="31" t="str">
        <f t="shared" si="1"/>
        <v>insert into question (created_at,created_by,company_id,is_active,name,content_id,order_item) values(getdate(),73,1,0,'',,);</v>
      </c>
    </row>
    <row r="75" spans="2:12" x14ac:dyDescent="0.25">
      <c r="B75" s="26" t="s">
        <v>398</v>
      </c>
      <c r="C75" s="26">
        <v>74</v>
      </c>
      <c r="D75" s="27">
        <v>1</v>
      </c>
      <c r="E75" s="27">
        <v>0</v>
      </c>
      <c r="H75" t="str">
        <f>IF(G75&gt;0,VLOOKUP(G75,content!$A$2:$L$2000,6,FALSE),"")</f>
        <v/>
      </c>
      <c r="I75" t="str">
        <f>IF(G75&gt;0,VLOOKUP(G75,content!$A$2:$L$2000,8,FALSE),"")</f>
        <v/>
      </c>
      <c r="J75" t="str">
        <f>IF(G75&gt;0,VLOOKUP(G75,content!$A$2:$L$2000,9,FALSE),"")</f>
        <v/>
      </c>
      <c r="L75" s="31" t="str">
        <f t="shared" si="1"/>
        <v>insert into question (created_at,created_by,company_id,is_active,name,content_id,order_item) values(getdate(),74,1,0,'',,);</v>
      </c>
    </row>
    <row r="76" spans="2:12" x14ac:dyDescent="0.25">
      <c r="B76" s="26" t="s">
        <v>398</v>
      </c>
      <c r="C76" s="26">
        <v>75</v>
      </c>
      <c r="D76" s="27">
        <v>1</v>
      </c>
      <c r="E76" s="27">
        <v>0</v>
      </c>
      <c r="H76" t="str">
        <f>IF(G76&gt;0,VLOOKUP(G76,content!$A$2:$L$2000,6,FALSE),"")</f>
        <v/>
      </c>
      <c r="I76" t="str">
        <f>IF(G76&gt;0,VLOOKUP(G76,content!$A$2:$L$2000,8,FALSE),"")</f>
        <v/>
      </c>
      <c r="J76" t="str">
        <f>IF(G76&gt;0,VLOOKUP(G76,content!$A$2:$L$2000,9,FALSE),"")</f>
        <v/>
      </c>
      <c r="L76" s="31" t="str">
        <f t="shared" si="1"/>
        <v>insert into question (created_at,created_by,company_id,is_active,name,content_id,order_item) values(getdate(),75,1,0,'',,);</v>
      </c>
    </row>
    <row r="77" spans="2:12" x14ac:dyDescent="0.25">
      <c r="B77" s="26" t="s">
        <v>398</v>
      </c>
      <c r="C77" s="26">
        <v>76</v>
      </c>
      <c r="D77" s="27">
        <v>1</v>
      </c>
      <c r="E77" s="27">
        <v>0</v>
      </c>
      <c r="H77" t="str">
        <f>IF(G77&gt;0,VLOOKUP(G77,content!$A$2:$L$2000,6,FALSE),"")</f>
        <v/>
      </c>
      <c r="I77" t="str">
        <f>IF(G77&gt;0,VLOOKUP(G77,content!$A$2:$L$2000,8,FALSE),"")</f>
        <v/>
      </c>
      <c r="J77" t="str">
        <f>IF(G77&gt;0,VLOOKUP(G77,content!$A$2:$L$2000,9,FALSE),"")</f>
        <v/>
      </c>
      <c r="L77" s="31" t="str">
        <f t="shared" si="1"/>
        <v>insert into question (created_at,created_by,company_id,is_active,name,content_id,order_item) values(getdate(),76,1,0,'',,);</v>
      </c>
    </row>
    <row r="78" spans="2:12" x14ac:dyDescent="0.25">
      <c r="B78" s="26" t="s">
        <v>398</v>
      </c>
      <c r="C78" s="26">
        <v>77</v>
      </c>
      <c r="D78" s="27">
        <v>1</v>
      </c>
      <c r="E78" s="27">
        <v>0</v>
      </c>
      <c r="H78" t="str">
        <f>IF(G78&gt;0,VLOOKUP(G78,content!$A$2:$L$2000,6,FALSE),"")</f>
        <v/>
      </c>
      <c r="I78" t="str">
        <f>IF(G78&gt;0,VLOOKUP(G78,content!$A$2:$L$2000,8,FALSE),"")</f>
        <v/>
      </c>
      <c r="J78" t="str">
        <f>IF(G78&gt;0,VLOOKUP(G78,content!$A$2:$L$2000,9,FALSE),"")</f>
        <v/>
      </c>
      <c r="L78" s="31" t="str">
        <f t="shared" si="1"/>
        <v>insert into question (created_at,created_by,company_id,is_active,name,content_id,order_item) values(getdate(),77,1,0,'',,);</v>
      </c>
    </row>
    <row r="79" spans="2:12" x14ac:dyDescent="0.25">
      <c r="B79" s="26" t="s">
        <v>398</v>
      </c>
      <c r="C79" s="26">
        <v>78</v>
      </c>
      <c r="D79" s="27">
        <v>1</v>
      </c>
      <c r="E79" s="27">
        <v>0</v>
      </c>
      <c r="H79" t="str">
        <f>IF(G79&gt;0,VLOOKUP(G79,content!$A$2:$L$2000,6,FALSE),"")</f>
        <v/>
      </c>
      <c r="I79" t="str">
        <f>IF(G79&gt;0,VLOOKUP(G79,content!$A$2:$L$2000,8,FALSE),"")</f>
        <v/>
      </c>
      <c r="J79" t="str">
        <f>IF(G79&gt;0,VLOOKUP(G79,content!$A$2:$L$2000,9,FALSE),"")</f>
        <v/>
      </c>
      <c r="L79" s="31" t="str">
        <f t="shared" si="1"/>
        <v>insert into question (created_at,created_by,company_id,is_active,name,content_id,order_item) values(getdate(),78,1,0,'',,);</v>
      </c>
    </row>
    <row r="80" spans="2:12" x14ac:dyDescent="0.25">
      <c r="B80" s="26" t="s">
        <v>398</v>
      </c>
      <c r="C80" s="26">
        <v>79</v>
      </c>
      <c r="D80" s="27">
        <v>1</v>
      </c>
      <c r="E80" s="27">
        <v>0</v>
      </c>
      <c r="H80" t="str">
        <f>IF(G80&gt;0,VLOOKUP(G80,content!$A$2:$L$2000,6,FALSE),"")</f>
        <v/>
      </c>
      <c r="I80" t="str">
        <f>IF(G80&gt;0,VLOOKUP(G80,content!$A$2:$L$2000,8,FALSE),"")</f>
        <v/>
      </c>
      <c r="J80" t="str">
        <f>IF(G80&gt;0,VLOOKUP(G80,content!$A$2:$L$2000,9,FALSE),"")</f>
        <v/>
      </c>
      <c r="L80" s="31" t="str">
        <f t="shared" si="1"/>
        <v>insert into question (created_at,created_by,company_id,is_active,name,content_id,order_item) values(getdate(),79,1,0,'',,);</v>
      </c>
    </row>
    <row r="81" spans="2:12" x14ac:dyDescent="0.25">
      <c r="B81" s="26" t="s">
        <v>398</v>
      </c>
      <c r="C81" s="26">
        <v>80</v>
      </c>
      <c r="D81" s="27">
        <v>1</v>
      </c>
      <c r="E81" s="27">
        <v>0</v>
      </c>
      <c r="H81" t="str">
        <f>IF(G81&gt;0,VLOOKUP(G81,content!$A$2:$L$2000,6,FALSE),"")</f>
        <v/>
      </c>
      <c r="I81" t="str">
        <f>IF(G81&gt;0,VLOOKUP(G81,content!$A$2:$L$2000,8,FALSE),"")</f>
        <v/>
      </c>
      <c r="J81" t="str">
        <f>IF(G81&gt;0,VLOOKUP(G81,content!$A$2:$L$2000,9,FALSE),"")</f>
        <v/>
      </c>
      <c r="L81" s="31" t="str">
        <f t="shared" si="1"/>
        <v>insert into question (created_at,created_by,company_id,is_active,name,content_id,order_item) values(getdate(),80,1,0,'',,);</v>
      </c>
    </row>
    <row r="82" spans="2:12" x14ac:dyDescent="0.25">
      <c r="B82" s="26" t="s">
        <v>398</v>
      </c>
      <c r="C82" s="26">
        <v>81</v>
      </c>
      <c r="D82" s="27">
        <v>1</v>
      </c>
      <c r="E82" s="27">
        <v>0</v>
      </c>
      <c r="H82" t="str">
        <f>IF(G82&gt;0,VLOOKUP(G82,content!$A$2:$L$2000,6,FALSE),"")</f>
        <v/>
      </c>
      <c r="I82" t="str">
        <f>IF(G82&gt;0,VLOOKUP(G82,content!$A$2:$L$2000,8,FALSE),"")</f>
        <v/>
      </c>
      <c r="J82" t="str">
        <f>IF(G82&gt;0,VLOOKUP(G82,content!$A$2:$L$2000,9,FALSE),"")</f>
        <v/>
      </c>
      <c r="L82" s="31" t="str">
        <f t="shared" si="1"/>
        <v>insert into question (created_at,created_by,company_id,is_active,name,content_id,order_item) values(getdate(),81,1,0,'',,);</v>
      </c>
    </row>
    <row r="83" spans="2:12" x14ac:dyDescent="0.25">
      <c r="B83" s="26" t="s">
        <v>398</v>
      </c>
      <c r="C83" s="26">
        <v>82</v>
      </c>
      <c r="D83" s="27">
        <v>1</v>
      </c>
      <c r="E83" s="27">
        <v>0</v>
      </c>
      <c r="H83" t="str">
        <f>IF(G83&gt;0,VLOOKUP(G83,content!$A$2:$L$2000,6,FALSE),"")</f>
        <v/>
      </c>
      <c r="I83" t="str">
        <f>IF(G83&gt;0,VLOOKUP(G83,content!$A$2:$L$2000,8,FALSE),"")</f>
        <v/>
      </c>
      <c r="J83" t="str">
        <f>IF(G83&gt;0,VLOOKUP(G83,content!$A$2:$L$2000,9,FALSE),"")</f>
        <v/>
      </c>
      <c r="L83" s="31" t="str">
        <f t="shared" si="1"/>
        <v>insert into question (created_at,created_by,company_id,is_active,name,content_id,order_item) values(getdate(),82,1,0,'',,);</v>
      </c>
    </row>
    <row r="84" spans="2:12" x14ac:dyDescent="0.25">
      <c r="B84" s="26" t="s">
        <v>398</v>
      </c>
      <c r="C84" s="26">
        <v>83</v>
      </c>
      <c r="D84" s="27">
        <v>1</v>
      </c>
      <c r="E84" s="27">
        <v>0</v>
      </c>
      <c r="H84" t="str">
        <f>IF(G84&gt;0,VLOOKUP(G84,content!$A$2:$L$2000,6,FALSE),"")</f>
        <v/>
      </c>
      <c r="I84" t="str">
        <f>IF(G84&gt;0,VLOOKUP(G84,content!$A$2:$L$2000,8,FALSE),"")</f>
        <v/>
      </c>
      <c r="J84" t="str">
        <f>IF(G84&gt;0,VLOOKUP(G84,content!$A$2:$L$2000,9,FALSE),"")</f>
        <v/>
      </c>
      <c r="L84" s="31" t="str">
        <f t="shared" si="1"/>
        <v>insert into question (created_at,created_by,company_id,is_active,name,content_id,order_item) values(getdate(),83,1,0,'',,);</v>
      </c>
    </row>
    <row r="85" spans="2:12" x14ac:dyDescent="0.25">
      <c r="B85" s="26" t="s">
        <v>398</v>
      </c>
      <c r="C85" s="26">
        <v>84</v>
      </c>
      <c r="D85" s="27">
        <v>1</v>
      </c>
      <c r="E85" s="27">
        <v>0</v>
      </c>
      <c r="H85" t="str">
        <f>IF(G85&gt;0,VLOOKUP(G85,content!$A$2:$L$2000,6,FALSE),"")</f>
        <v/>
      </c>
      <c r="I85" t="str">
        <f>IF(G85&gt;0,VLOOKUP(G85,content!$A$2:$L$2000,8,FALSE),"")</f>
        <v/>
      </c>
      <c r="J85" t="str">
        <f>IF(G85&gt;0,VLOOKUP(G85,content!$A$2:$L$2000,9,FALSE),"")</f>
        <v/>
      </c>
      <c r="L85" s="31" t="str">
        <f t="shared" si="1"/>
        <v>insert into question (created_at,created_by,company_id,is_active,name,content_id,order_item) values(getdate(),84,1,0,'',,);</v>
      </c>
    </row>
    <row r="86" spans="2:12" x14ac:dyDescent="0.25">
      <c r="B86" s="26" t="s">
        <v>398</v>
      </c>
      <c r="C86" s="26">
        <v>85</v>
      </c>
      <c r="D86" s="27">
        <v>1</v>
      </c>
      <c r="E86" s="27">
        <v>0</v>
      </c>
      <c r="H86" t="str">
        <f>IF(G86&gt;0,VLOOKUP(G86,content!$A$2:$L$2000,6,FALSE),"")</f>
        <v/>
      </c>
      <c r="I86" t="str">
        <f>IF(G86&gt;0,VLOOKUP(G86,content!$A$2:$L$2000,8,FALSE),"")</f>
        <v/>
      </c>
      <c r="J86" t="str">
        <f>IF(G86&gt;0,VLOOKUP(G86,content!$A$2:$L$2000,9,FALSE),"")</f>
        <v/>
      </c>
      <c r="L86" s="31" t="str">
        <f t="shared" si="1"/>
        <v>insert into question (created_at,created_by,company_id,is_active,name,content_id,order_item) values(getdate(),85,1,0,'',,);</v>
      </c>
    </row>
    <row r="87" spans="2:12" x14ac:dyDescent="0.25">
      <c r="B87" s="26" t="s">
        <v>398</v>
      </c>
      <c r="C87" s="26">
        <v>86</v>
      </c>
      <c r="D87" s="27">
        <v>1</v>
      </c>
      <c r="E87" s="27">
        <v>0</v>
      </c>
      <c r="H87" t="str">
        <f>IF(G87&gt;0,VLOOKUP(G87,content!$A$2:$L$2000,6,FALSE),"")</f>
        <v/>
      </c>
      <c r="I87" t="str">
        <f>IF(G87&gt;0,VLOOKUP(G87,content!$A$2:$L$2000,8,FALSE),"")</f>
        <v/>
      </c>
      <c r="J87" t="str">
        <f>IF(G87&gt;0,VLOOKUP(G87,content!$A$2:$L$2000,9,FALSE),"")</f>
        <v/>
      </c>
      <c r="L87" s="31" t="str">
        <f t="shared" si="1"/>
        <v>insert into question (created_at,created_by,company_id,is_active,name,content_id,order_item) values(getdate(),86,1,0,'',,);</v>
      </c>
    </row>
    <row r="88" spans="2:12" x14ac:dyDescent="0.25">
      <c r="B88" s="26" t="s">
        <v>398</v>
      </c>
      <c r="C88" s="26">
        <v>87</v>
      </c>
      <c r="D88" s="27">
        <v>1</v>
      </c>
      <c r="E88" s="27">
        <v>0</v>
      </c>
      <c r="H88" t="str">
        <f>IF(G88&gt;0,VLOOKUP(G88,content!$A$2:$L$2000,6,FALSE),"")</f>
        <v/>
      </c>
      <c r="I88" t="str">
        <f>IF(G88&gt;0,VLOOKUP(G88,content!$A$2:$L$2000,8,FALSE),"")</f>
        <v/>
      </c>
      <c r="J88" t="str">
        <f>IF(G88&gt;0,VLOOKUP(G88,content!$A$2:$L$2000,9,FALSE),"")</f>
        <v/>
      </c>
      <c r="L88" s="31" t="str">
        <f t="shared" si="1"/>
        <v>insert into question (created_at,created_by,company_id,is_active,name,content_id,order_item) values(getdate(),87,1,0,'',,);</v>
      </c>
    </row>
    <row r="89" spans="2:12" x14ac:dyDescent="0.25">
      <c r="B89" s="26" t="s">
        <v>398</v>
      </c>
      <c r="C89" s="26">
        <v>88</v>
      </c>
      <c r="D89" s="27">
        <v>1</v>
      </c>
      <c r="E89" s="27">
        <v>0</v>
      </c>
      <c r="H89" t="str">
        <f>IF(G89&gt;0,VLOOKUP(G89,content!$A$2:$L$2000,6,FALSE),"")</f>
        <v/>
      </c>
      <c r="I89" t="str">
        <f>IF(G89&gt;0,VLOOKUP(G89,content!$A$2:$L$2000,8,FALSE),"")</f>
        <v/>
      </c>
      <c r="J89" t="str">
        <f>IF(G89&gt;0,VLOOKUP(G89,content!$A$2:$L$2000,9,FALSE),"")</f>
        <v/>
      </c>
      <c r="L89" s="31" t="str">
        <f t="shared" si="1"/>
        <v>insert into question (created_at,created_by,company_id,is_active,name,content_id,order_item) values(getdate(),88,1,0,'',,);</v>
      </c>
    </row>
    <row r="90" spans="2:12" x14ac:dyDescent="0.25">
      <c r="B90" s="26" t="s">
        <v>398</v>
      </c>
      <c r="C90" s="26">
        <v>89</v>
      </c>
      <c r="D90" s="27">
        <v>1</v>
      </c>
      <c r="E90" s="27">
        <v>0</v>
      </c>
      <c r="H90" t="str">
        <f>IF(G90&gt;0,VLOOKUP(G90,content!$A$2:$L$2000,6,FALSE),"")</f>
        <v/>
      </c>
      <c r="I90" t="str">
        <f>IF(G90&gt;0,VLOOKUP(G90,content!$A$2:$L$2000,8,FALSE),"")</f>
        <v/>
      </c>
      <c r="J90" t="str">
        <f>IF(G90&gt;0,VLOOKUP(G90,content!$A$2:$L$2000,9,FALSE),"")</f>
        <v/>
      </c>
      <c r="L90" s="31" t="str">
        <f t="shared" si="1"/>
        <v>insert into question (created_at,created_by,company_id,is_active,name,content_id,order_item) values(getdate(),89,1,0,'',,);</v>
      </c>
    </row>
    <row r="91" spans="2:12" x14ac:dyDescent="0.25">
      <c r="B91" s="26" t="s">
        <v>398</v>
      </c>
      <c r="C91" s="26">
        <v>90</v>
      </c>
      <c r="D91" s="27">
        <v>1</v>
      </c>
      <c r="E91" s="27">
        <v>0</v>
      </c>
      <c r="H91" t="str">
        <f>IF(G91&gt;0,VLOOKUP(G91,content!$A$2:$L$2000,6,FALSE),"")</f>
        <v/>
      </c>
      <c r="I91" t="str">
        <f>IF(G91&gt;0,VLOOKUP(G91,content!$A$2:$L$2000,8,FALSE),"")</f>
        <v/>
      </c>
      <c r="J91" t="str">
        <f>IF(G91&gt;0,VLOOKUP(G91,content!$A$2:$L$2000,9,FALSE),"")</f>
        <v/>
      </c>
      <c r="L91" s="31" t="str">
        <f t="shared" si="1"/>
        <v>insert into question (created_at,created_by,company_id,is_active,name,content_id,order_item) values(getdate(),90,1,0,'',,);</v>
      </c>
    </row>
  </sheetData>
  <hyperlinks>
    <hyperlink ref="M12" r:id="rId1"/>
    <hyperlink ref="M2" r:id="rId2"/>
  </hyperlinks>
  <pageMargins left="0.7" right="0.7" top="0.75" bottom="0.75" header="0.3" footer="0.3"/>
  <pageSetup paperSize="9" orientation="portrait" horizontalDpi="300" verticalDpi="300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8"/>
  <sheetViews>
    <sheetView topLeftCell="J1" zoomScaleNormal="100" workbookViewId="0">
      <selection activeCell="M2" sqref="M2"/>
    </sheetView>
  </sheetViews>
  <sheetFormatPr defaultRowHeight="15" x14ac:dyDescent="0.25"/>
  <cols>
    <col min="2" max="2" width="12.7109375" bestFit="1" customWidth="1"/>
    <col min="3" max="3" width="13.140625" bestFit="1" customWidth="1"/>
    <col min="4" max="5" width="13.140625" customWidth="1"/>
    <col min="6" max="6" width="37.42578125" style="24" bestFit="1" customWidth="1"/>
    <col min="7" max="7" width="11.85546875" bestFit="1" customWidth="1"/>
    <col min="8" max="8" width="13.85546875" bestFit="1" customWidth="1"/>
    <col min="9" max="9" width="45.42578125" customWidth="1"/>
    <col min="10" max="12" width="38.5703125" customWidth="1"/>
    <col min="13" max="13" width="82.5703125" customWidth="1"/>
    <col min="14" max="14" width="24.42578125" customWidth="1"/>
    <col min="15" max="15" width="33.28515625" customWidth="1"/>
    <col min="16" max="16" width="15.7109375" customWidth="1"/>
  </cols>
  <sheetData>
    <row r="1" spans="1:14" s="26" customFormat="1" x14ac:dyDescent="0.25">
      <c r="A1" s="26" t="s">
        <v>202</v>
      </c>
      <c r="B1" s="27" t="s">
        <v>392</v>
      </c>
      <c r="C1" s="27" t="s">
        <v>393</v>
      </c>
      <c r="D1" s="27" t="s">
        <v>396</v>
      </c>
      <c r="E1" s="28" t="s">
        <v>388</v>
      </c>
      <c r="F1" s="28" t="s">
        <v>387</v>
      </c>
      <c r="G1" s="26" t="s">
        <v>532</v>
      </c>
      <c r="H1" s="26" t="s">
        <v>535</v>
      </c>
      <c r="I1" s="22" t="s">
        <v>536</v>
      </c>
      <c r="J1" s="22" t="s">
        <v>534</v>
      </c>
      <c r="K1" s="22" t="s">
        <v>470</v>
      </c>
      <c r="L1" s="22" t="s">
        <v>446</v>
      </c>
      <c r="M1" s="26" t="s">
        <v>397</v>
      </c>
      <c r="N1" s="26" t="s">
        <v>207</v>
      </c>
    </row>
    <row r="2" spans="1:14" ht="45" x14ac:dyDescent="0.25">
      <c r="A2">
        <v>1</v>
      </c>
      <c r="B2" s="27" t="s">
        <v>398</v>
      </c>
      <c r="C2" s="27">
        <v>1</v>
      </c>
      <c r="D2" s="27">
        <v>1</v>
      </c>
      <c r="E2" s="27">
        <v>1</v>
      </c>
      <c r="F2" s="28" t="s">
        <v>493</v>
      </c>
      <c r="G2" s="26">
        <v>0</v>
      </c>
      <c r="H2" s="26">
        <v>1</v>
      </c>
      <c r="I2" s="27" t="str">
        <f>+VLOOKUP(H2,question!$A$2:$K$5000,6,FALSE)</f>
        <v>¿Se basa en dotar al funcionamiento de las aplicaciones de un comportamiento inteligente similar al humano?</v>
      </c>
      <c r="J2" s="27" t="str">
        <f>+VLOOKUP(H2,question!$A$2:$K$5000,8,FALSE)</f>
        <v>¿Qué es la inteligencia artificial?</v>
      </c>
      <c r="K2" s="27" t="str">
        <f>+VLOOKUP(H2,question!$A$2:$K$5000,9,FALSE)</f>
        <v>Unidad 1: Introducción</v>
      </c>
      <c r="L2" s="27" t="str">
        <f>+VLOOKUP(H2,question!$A$2:$K$5000,10,FALSE)</f>
        <v>Inteligencia Artificial</v>
      </c>
      <c r="M2" s="27" t="str">
        <f>CONCATENATE("insert into question_answer (",$B$1,",",$C$1,",",$D$1,",",$E$1,",",$F$1,",",$G$1,",",$H$1,") values (",B2,",",C2,",",D2,",",E2,",'",F2,"',",G2,",",H2,");")</f>
        <v>insert into question_answer (created_at,created_by,company_id,is_active,name,is_correct,question_id) values (getdate(),1,1,1,'Machine learning',0,1);</v>
      </c>
      <c r="N2" s="1" t="s">
        <v>528</v>
      </c>
    </row>
    <row r="3" spans="1:14" ht="45" x14ac:dyDescent="0.25">
      <c r="A3">
        <f>+A2+1</f>
        <v>2</v>
      </c>
      <c r="B3" s="27" t="s">
        <v>398</v>
      </c>
      <c r="C3" s="27">
        <v>1</v>
      </c>
      <c r="D3" s="27">
        <v>1</v>
      </c>
      <c r="E3" s="27">
        <v>1</v>
      </c>
      <c r="F3" s="28" t="s">
        <v>494</v>
      </c>
      <c r="G3" s="26">
        <v>1</v>
      </c>
      <c r="H3" s="26">
        <v>1</v>
      </c>
      <c r="I3" s="27" t="str">
        <f>+VLOOKUP(H3,question!$A$2:$K$5000,6,FALSE)</f>
        <v>¿Se basa en dotar al funcionamiento de las aplicaciones de un comportamiento inteligente similar al humano?</v>
      </c>
      <c r="J3" s="27" t="str">
        <f>+VLOOKUP(H3,question!$A$2:$K$5000,8,FALSE)</f>
        <v>¿Qué es la inteligencia artificial?</v>
      </c>
      <c r="K3" s="27" t="str">
        <f>+VLOOKUP(H3,question!$A$2:$K$5000,9,FALSE)</f>
        <v>Unidad 1: Introducción</v>
      </c>
      <c r="L3" s="27" t="str">
        <f>+VLOOKUP(H3,question!$A$2:$K$5000,10,FALSE)</f>
        <v>Inteligencia Artificial</v>
      </c>
      <c r="M3" s="27" t="str">
        <f t="shared" ref="M3:M66" si="0">CONCATENATE("insert into question_answer (",$B$1,",",$C$1,",",$D$1,",",$E$1,",",$F$1,",",$G$1,",",$H$1,") values (",B3,",",C3,",",D3,",",E3,",'",F3,"',",G3,",",H3,");")</f>
        <v>insert into question_answer (created_at,created_by,company_id,is_active,name,is_correct,question_id) values (getdate(),1,1,1,'Inteligencia Artificial -AI',1,1);</v>
      </c>
      <c r="N3" s="1"/>
    </row>
    <row r="4" spans="1:14" ht="45" x14ac:dyDescent="0.25">
      <c r="A4">
        <f t="shared" ref="A4:A67" si="1">+A3+1</f>
        <v>3</v>
      </c>
      <c r="B4" s="27" t="s">
        <v>398</v>
      </c>
      <c r="C4" s="27">
        <v>1</v>
      </c>
      <c r="D4" s="27">
        <v>1</v>
      </c>
      <c r="E4" s="27">
        <v>1</v>
      </c>
      <c r="F4" s="28" t="s">
        <v>90</v>
      </c>
      <c r="G4" s="26">
        <v>0</v>
      </c>
      <c r="H4" s="26">
        <v>1</v>
      </c>
      <c r="I4" s="27" t="str">
        <f>+VLOOKUP(H4,question!$A$2:$K$5000,6,FALSE)</f>
        <v>¿Se basa en dotar al funcionamiento de las aplicaciones de un comportamiento inteligente similar al humano?</v>
      </c>
      <c r="J4" s="27" t="str">
        <f>+VLOOKUP(H4,question!$A$2:$K$5000,8,FALSE)</f>
        <v>¿Qué es la inteligencia artificial?</v>
      </c>
      <c r="K4" s="27" t="str">
        <f>+VLOOKUP(H4,question!$A$2:$K$5000,9,FALSE)</f>
        <v>Unidad 1: Introducción</v>
      </c>
      <c r="L4" s="27" t="str">
        <f>+VLOOKUP(H4,question!$A$2:$K$5000,10,FALSE)</f>
        <v>Inteligencia Artificial</v>
      </c>
      <c r="M4" s="27" t="str">
        <f t="shared" si="0"/>
        <v>insert into question_answer (created_at,created_by,company_id,is_active,name,is_correct,question_id) values (getdate(),1,1,1,'Matemáticas',0,1);</v>
      </c>
      <c r="N4" s="1"/>
    </row>
    <row r="5" spans="1:14" ht="45" x14ac:dyDescent="0.25">
      <c r="A5">
        <f t="shared" si="1"/>
        <v>4</v>
      </c>
      <c r="B5" s="27" t="s">
        <v>398</v>
      </c>
      <c r="C5" s="27">
        <v>1</v>
      </c>
      <c r="D5" s="27">
        <v>1</v>
      </c>
      <c r="E5" s="27">
        <v>1</v>
      </c>
      <c r="F5" s="28" t="s">
        <v>495</v>
      </c>
      <c r="G5" s="26">
        <v>0</v>
      </c>
      <c r="H5" s="26">
        <v>1</v>
      </c>
      <c r="I5" s="27" t="str">
        <f>+VLOOKUP(H5,question!$A$2:$K$5000,6,FALSE)</f>
        <v>¿Se basa en dotar al funcionamiento de las aplicaciones de un comportamiento inteligente similar al humano?</v>
      </c>
      <c r="J5" s="27" t="str">
        <f>+VLOOKUP(H5,question!$A$2:$K$5000,8,FALSE)</f>
        <v>¿Qué es la inteligencia artificial?</v>
      </c>
      <c r="K5" s="27" t="str">
        <f>+VLOOKUP(H5,question!$A$2:$K$5000,9,FALSE)</f>
        <v>Unidad 1: Introducción</v>
      </c>
      <c r="L5" s="27" t="str">
        <f>+VLOOKUP(H5,question!$A$2:$K$5000,10,FALSE)</f>
        <v>Inteligencia Artificial</v>
      </c>
      <c r="M5" s="27" t="str">
        <f t="shared" si="0"/>
        <v>insert into question_answer (created_at,created_by,company_id,is_active,name,is_correct,question_id) values (getdate(),1,1,1,'Algoritmo inteligente',0,1);</v>
      </c>
      <c r="N5" s="1"/>
    </row>
    <row r="6" spans="1:14" ht="45" x14ac:dyDescent="0.25">
      <c r="A6">
        <f t="shared" si="1"/>
        <v>5</v>
      </c>
      <c r="B6" s="27" t="s">
        <v>398</v>
      </c>
      <c r="C6" s="27">
        <v>1</v>
      </c>
      <c r="D6" s="27">
        <v>1</v>
      </c>
      <c r="E6" s="27">
        <v>1</v>
      </c>
      <c r="F6" s="28" t="s">
        <v>493</v>
      </c>
      <c r="G6" s="26">
        <v>0</v>
      </c>
      <c r="H6" s="26">
        <f>+H2+1</f>
        <v>2</v>
      </c>
      <c r="I6" s="27" t="str">
        <f>+VLOOKUP(H6,question!$A$2:$K$5000,6,FALSE)</f>
        <v>¿Ademas del razonamiento, la IA que intenta simular?</v>
      </c>
      <c r="J6" s="27" t="str">
        <f>+VLOOKUP(H6,question!$A$2:$K$5000,8,FALSE)</f>
        <v>¿Qué es la inteligencia artificial?</v>
      </c>
      <c r="K6" s="27" t="str">
        <f>+VLOOKUP(H6,question!$A$2:$K$5000,9,FALSE)</f>
        <v>Unidad 1: Introducción</v>
      </c>
      <c r="L6" s="27" t="str">
        <f>+VLOOKUP(H6,question!$A$2:$K$5000,10,FALSE)</f>
        <v>Inteligencia Artificial</v>
      </c>
      <c r="M6" s="27" t="str">
        <f t="shared" si="0"/>
        <v>insert into question_answer (created_at,created_by,company_id,is_active,name,is_correct,question_id) values (getdate(),1,1,1,'Machine learning',0,2);</v>
      </c>
    </row>
    <row r="7" spans="1:14" ht="45" x14ac:dyDescent="0.25">
      <c r="A7">
        <f t="shared" si="1"/>
        <v>6</v>
      </c>
      <c r="B7" s="27" t="s">
        <v>398</v>
      </c>
      <c r="C7" s="27">
        <v>1</v>
      </c>
      <c r="D7" s="27">
        <v>1</v>
      </c>
      <c r="E7" s="27">
        <v>1</v>
      </c>
      <c r="F7" s="28" t="s">
        <v>496</v>
      </c>
      <c r="G7" s="26">
        <v>0</v>
      </c>
      <c r="H7" s="26">
        <f t="shared" ref="H7:H9" si="2">+H3+1</f>
        <v>2</v>
      </c>
      <c r="I7" s="27" t="str">
        <f>+VLOOKUP(H7,question!$A$2:$K$5000,6,FALSE)</f>
        <v>¿Ademas del razonamiento, la IA que intenta simular?</v>
      </c>
      <c r="J7" s="27" t="str">
        <f>+VLOOKUP(H7,question!$A$2:$K$5000,8,FALSE)</f>
        <v>¿Qué es la inteligencia artificial?</v>
      </c>
      <c r="K7" s="27" t="str">
        <f>+VLOOKUP(H7,question!$A$2:$K$5000,9,FALSE)</f>
        <v>Unidad 1: Introducción</v>
      </c>
      <c r="L7" s="27" t="str">
        <f>+VLOOKUP(H7,question!$A$2:$K$5000,10,FALSE)</f>
        <v>Inteligencia Artificial</v>
      </c>
      <c r="M7" s="27" t="str">
        <f t="shared" si="0"/>
        <v>insert into question_answer (created_at,created_by,company_id,is_active,name,is_correct,question_id) values (getdate(),1,1,1,'Sabiduria',0,2);</v>
      </c>
    </row>
    <row r="8" spans="1:14" ht="45" x14ac:dyDescent="0.25">
      <c r="A8">
        <f t="shared" si="1"/>
        <v>7</v>
      </c>
      <c r="B8" s="27" t="s">
        <v>398</v>
      </c>
      <c r="C8" s="27">
        <v>1</v>
      </c>
      <c r="D8" s="27">
        <v>1</v>
      </c>
      <c r="E8" s="27">
        <v>1</v>
      </c>
      <c r="F8" s="28" t="s">
        <v>497</v>
      </c>
      <c r="G8" s="26">
        <v>1</v>
      </c>
      <c r="H8" s="26">
        <f t="shared" si="2"/>
        <v>2</v>
      </c>
      <c r="I8" s="27" t="str">
        <f>+VLOOKUP(H8,question!$A$2:$K$5000,6,FALSE)</f>
        <v>¿Ademas del razonamiento, la IA que intenta simular?</v>
      </c>
      <c r="J8" s="27" t="str">
        <f>+VLOOKUP(H8,question!$A$2:$K$5000,8,FALSE)</f>
        <v>¿Qué es la inteligencia artificial?</v>
      </c>
      <c r="K8" s="27" t="str">
        <f>+VLOOKUP(H8,question!$A$2:$K$5000,9,FALSE)</f>
        <v>Unidad 1: Introducción</v>
      </c>
      <c r="L8" s="27" t="str">
        <f>+VLOOKUP(H8,question!$A$2:$K$5000,10,FALSE)</f>
        <v>Inteligencia Artificial</v>
      </c>
      <c r="M8" s="27" t="str">
        <f t="shared" si="0"/>
        <v>insert into question_answer (created_at,created_by,company_id,is_active,name,is_correct,question_id) values (getdate(),1,1,1,'Creatividad',1,2);</v>
      </c>
    </row>
    <row r="9" spans="1:14" ht="45" x14ac:dyDescent="0.25">
      <c r="A9">
        <f t="shared" si="1"/>
        <v>8</v>
      </c>
      <c r="B9" s="27" t="s">
        <v>398</v>
      </c>
      <c r="C9" s="27">
        <v>1</v>
      </c>
      <c r="D9" s="27">
        <v>1</v>
      </c>
      <c r="E9" s="27">
        <v>1</v>
      </c>
      <c r="F9" s="28" t="s">
        <v>498</v>
      </c>
      <c r="G9" s="26">
        <v>0</v>
      </c>
      <c r="H9" s="26">
        <f t="shared" si="2"/>
        <v>2</v>
      </c>
      <c r="I9" s="27" t="str">
        <f>+VLOOKUP(H9,question!$A$2:$K$5000,6,FALSE)</f>
        <v>¿Ademas del razonamiento, la IA que intenta simular?</v>
      </c>
      <c r="J9" s="27" t="str">
        <f>+VLOOKUP(H9,question!$A$2:$K$5000,8,FALSE)</f>
        <v>¿Qué es la inteligencia artificial?</v>
      </c>
      <c r="K9" s="27" t="str">
        <f>+VLOOKUP(H9,question!$A$2:$K$5000,9,FALSE)</f>
        <v>Unidad 1: Introducción</v>
      </c>
      <c r="L9" s="27" t="str">
        <f>+VLOOKUP(H9,question!$A$2:$K$5000,10,FALSE)</f>
        <v>Inteligencia Artificial</v>
      </c>
      <c r="M9" s="27" t="str">
        <f t="shared" si="0"/>
        <v>insert into question_answer (created_at,created_by,company_id,is_active,name,is_correct,question_id) values (getdate(),1,1,1,'Inteligencia',0,2);</v>
      </c>
    </row>
    <row r="10" spans="1:14" ht="45" x14ac:dyDescent="0.25">
      <c r="A10">
        <f t="shared" si="1"/>
        <v>9</v>
      </c>
      <c r="B10" s="27" t="s">
        <v>398</v>
      </c>
      <c r="C10" s="27">
        <v>1</v>
      </c>
      <c r="D10" s="27">
        <v>1</v>
      </c>
      <c r="E10" s="27">
        <v>1</v>
      </c>
      <c r="F10" s="28" t="s">
        <v>499</v>
      </c>
      <c r="G10" s="26">
        <v>1</v>
      </c>
      <c r="H10" s="26">
        <f>+H6+1</f>
        <v>3</v>
      </c>
      <c r="I10" s="27" t="str">
        <f>+VLOOKUP(H10,question!$A$2:$K$5000,6,FALSE)</f>
        <v>¿Son técnicas aplicadas a un problema, capaz de funcionar a pesar de los cambios del entorno?</v>
      </c>
      <c r="J10" s="27" t="str">
        <f>+VLOOKUP(H10,question!$A$2:$K$5000,8,FALSE)</f>
        <v>¿Qué es la inteligencia artificial?</v>
      </c>
      <c r="K10" s="27" t="str">
        <f>+VLOOKUP(H10,question!$A$2:$K$5000,9,FALSE)</f>
        <v>Unidad 1: Introducción</v>
      </c>
      <c r="L10" s="27" t="str">
        <f>+VLOOKUP(H10,question!$A$2:$K$5000,10,FALSE)</f>
        <v>Inteligencia Artificial</v>
      </c>
      <c r="M10" s="27" t="str">
        <f t="shared" si="0"/>
        <v>insert into question_answer (created_at,created_by,company_id,is_active,name,is_correct,question_id) values (getdate(),1,1,1,'Adaptativas',1,3);</v>
      </c>
    </row>
    <row r="11" spans="1:14" ht="45" x14ac:dyDescent="0.25">
      <c r="A11">
        <f t="shared" si="1"/>
        <v>10</v>
      </c>
      <c r="B11" s="27" t="s">
        <v>398</v>
      </c>
      <c r="C11" s="27">
        <v>1</v>
      </c>
      <c r="D11" s="27">
        <v>1</v>
      </c>
      <c r="E11" s="27">
        <v>1</v>
      </c>
      <c r="F11" s="28" t="s">
        <v>500</v>
      </c>
      <c r="G11" s="26">
        <v>0</v>
      </c>
      <c r="H11" s="26">
        <f>+H10</f>
        <v>3</v>
      </c>
      <c r="I11" s="27" t="str">
        <f>+VLOOKUP(H11,question!$A$2:$K$5000,6,FALSE)</f>
        <v>¿Son técnicas aplicadas a un problema, capaz de funcionar a pesar de los cambios del entorno?</v>
      </c>
      <c r="J11" s="27" t="str">
        <f>+VLOOKUP(H11,question!$A$2:$K$5000,8,FALSE)</f>
        <v>¿Qué es la inteligencia artificial?</v>
      </c>
      <c r="K11" s="27" t="str">
        <f>+VLOOKUP(H11,question!$A$2:$K$5000,9,FALSE)</f>
        <v>Unidad 1: Introducción</v>
      </c>
      <c r="L11" s="27" t="str">
        <f>+VLOOKUP(H11,question!$A$2:$K$5000,10,FALSE)</f>
        <v>Inteligencia Artificial</v>
      </c>
      <c r="M11" s="27" t="str">
        <f t="shared" si="0"/>
        <v>insert into question_answer (created_at,created_by,company_id,is_active,name,is_correct,question_id) values (getdate(),1,1,1,'Redes neuronales',0,3);</v>
      </c>
    </row>
    <row r="12" spans="1:14" ht="45" x14ac:dyDescent="0.25">
      <c r="A12">
        <f t="shared" si="1"/>
        <v>11</v>
      </c>
      <c r="B12" s="27" t="s">
        <v>398</v>
      </c>
      <c r="C12" s="27">
        <v>1</v>
      </c>
      <c r="D12" s="27">
        <v>1</v>
      </c>
      <c r="E12" s="27">
        <v>1</v>
      </c>
      <c r="F12" s="28" t="s">
        <v>501</v>
      </c>
      <c r="G12" s="26">
        <v>0</v>
      </c>
      <c r="H12" s="26">
        <f>+H11</f>
        <v>3</v>
      </c>
      <c r="I12" s="27" t="str">
        <f>+VLOOKUP(H12,question!$A$2:$K$5000,6,FALSE)</f>
        <v>¿Son técnicas aplicadas a un problema, capaz de funcionar a pesar de los cambios del entorno?</v>
      </c>
      <c r="J12" s="27" t="str">
        <f>+VLOOKUP(H12,question!$A$2:$K$5000,8,FALSE)</f>
        <v>¿Qué es la inteligencia artificial?</v>
      </c>
      <c r="K12" s="27" t="str">
        <f>+VLOOKUP(H12,question!$A$2:$K$5000,9,FALSE)</f>
        <v>Unidad 1: Introducción</v>
      </c>
      <c r="L12" s="27" t="str">
        <f>+VLOOKUP(H12,question!$A$2:$K$5000,10,FALSE)</f>
        <v>Inteligencia Artificial</v>
      </c>
      <c r="M12" s="27" t="str">
        <f t="shared" si="0"/>
        <v>insert into question_answer (created_at,created_by,company_id,is_active,name,is_correct,question_id) values (getdate(),1,1,1,'Robotica',0,3);</v>
      </c>
    </row>
    <row r="13" spans="1:14" ht="45" x14ac:dyDescent="0.25">
      <c r="A13">
        <f t="shared" si="1"/>
        <v>12</v>
      </c>
      <c r="B13" s="27" t="s">
        <v>398</v>
      </c>
      <c r="C13" s="27">
        <v>1</v>
      </c>
      <c r="D13" s="27">
        <v>1</v>
      </c>
      <c r="E13" s="27">
        <v>1</v>
      </c>
      <c r="F13" s="28" t="s">
        <v>498</v>
      </c>
      <c r="G13" s="26">
        <v>0</v>
      </c>
      <c r="H13" s="26">
        <f>+H12</f>
        <v>3</v>
      </c>
      <c r="I13" s="27" t="str">
        <f>+VLOOKUP(H13,question!$A$2:$K$5000,6,FALSE)</f>
        <v>¿Son técnicas aplicadas a un problema, capaz de funcionar a pesar de los cambios del entorno?</v>
      </c>
      <c r="J13" s="27" t="str">
        <f>+VLOOKUP(H13,question!$A$2:$K$5000,8,FALSE)</f>
        <v>¿Qué es la inteligencia artificial?</v>
      </c>
      <c r="K13" s="27" t="str">
        <f>+VLOOKUP(H13,question!$A$2:$K$5000,9,FALSE)</f>
        <v>Unidad 1: Introducción</v>
      </c>
      <c r="L13" s="27" t="str">
        <f>+VLOOKUP(H13,question!$A$2:$K$5000,10,FALSE)</f>
        <v>Inteligencia Artificial</v>
      </c>
      <c r="M13" s="27" t="str">
        <f t="shared" si="0"/>
        <v>insert into question_answer (created_at,created_by,company_id,is_active,name,is_correct,question_id) values (getdate(),1,1,1,'Inteligencia',0,3);</v>
      </c>
    </row>
    <row r="14" spans="1:14" ht="45" x14ac:dyDescent="0.25">
      <c r="A14">
        <f t="shared" si="1"/>
        <v>13</v>
      </c>
      <c r="B14" s="27" t="s">
        <v>398</v>
      </c>
      <c r="C14" s="27">
        <v>1</v>
      </c>
      <c r="D14" s="27">
        <v>1</v>
      </c>
      <c r="E14" s="27">
        <v>1</v>
      </c>
      <c r="F14" s="28" t="s">
        <v>502</v>
      </c>
      <c r="G14" s="26">
        <v>0</v>
      </c>
      <c r="H14" s="26">
        <f>+H10+1</f>
        <v>4</v>
      </c>
      <c r="I14" s="27" t="str">
        <f>+VLOOKUP(H14,question!$A$2:$K$5000,6,FALSE)</f>
        <v>Maquinas con mentes (Haugeland, 1985) ¿Cual es su enfoque?</v>
      </c>
      <c r="J14" s="27" t="str">
        <f>+VLOOKUP(H14,question!$A$2:$K$5000,8,FALSE)</f>
        <v>¿Qué es la inteligencia artificial?</v>
      </c>
      <c r="K14" s="27" t="str">
        <f>+VLOOKUP(H14,question!$A$2:$K$5000,9,FALSE)</f>
        <v>Unidad 1: Introducción</v>
      </c>
      <c r="L14" s="27" t="str">
        <f>+VLOOKUP(H14,question!$A$2:$K$5000,10,FALSE)</f>
        <v>Inteligencia Artificial</v>
      </c>
      <c r="M14" s="27" t="str">
        <f t="shared" si="0"/>
        <v>insert into question_answer (created_at,created_by,company_id,is_active,name,is_correct,question_id) values (getdate(),1,1,1,'Sistemas inteligentes',0,4);</v>
      </c>
    </row>
    <row r="15" spans="1:14" ht="45" x14ac:dyDescent="0.25">
      <c r="A15">
        <f t="shared" si="1"/>
        <v>14</v>
      </c>
      <c r="B15" s="27" t="s">
        <v>398</v>
      </c>
      <c r="C15" s="27">
        <v>1</v>
      </c>
      <c r="D15" s="27">
        <v>1</v>
      </c>
      <c r="E15" s="27">
        <v>1</v>
      </c>
      <c r="F15" s="28" t="s">
        <v>503</v>
      </c>
      <c r="G15" s="26">
        <v>0</v>
      </c>
      <c r="H15" s="26">
        <f t="shared" ref="H15:H17" si="3">+H11+1</f>
        <v>4</v>
      </c>
      <c r="I15" s="27" t="str">
        <f>+VLOOKUP(H15,question!$A$2:$K$5000,6,FALSE)</f>
        <v>Maquinas con mentes (Haugeland, 1985) ¿Cual es su enfoque?</v>
      </c>
      <c r="J15" s="27" t="str">
        <f>+VLOOKUP(H15,question!$A$2:$K$5000,8,FALSE)</f>
        <v>¿Qué es la inteligencia artificial?</v>
      </c>
      <c r="K15" s="27" t="str">
        <f>+VLOOKUP(H15,question!$A$2:$K$5000,9,FALSE)</f>
        <v>Unidad 1: Introducción</v>
      </c>
      <c r="L15" s="27" t="str">
        <f>+VLOOKUP(H15,question!$A$2:$K$5000,10,FALSE)</f>
        <v>Inteligencia Artificial</v>
      </c>
      <c r="M15" s="27" t="str">
        <f t="shared" si="0"/>
        <v>insert into question_answer (created_at,created_by,company_id,is_active,name,is_correct,question_id) values (getdate(),1,1,1,'Sistemas actuan racionalmente',0,4);</v>
      </c>
    </row>
    <row r="16" spans="1:14" ht="45" x14ac:dyDescent="0.25">
      <c r="A16">
        <f t="shared" si="1"/>
        <v>15</v>
      </c>
      <c r="B16" s="27" t="s">
        <v>398</v>
      </c>
      <c r="C16" s="27">
        <v>1</v>
      </c>
      <c r="D16" s="27">
        <v>1</v>
      </c>
      <c r="E16" s="27">
        <v>1</v>
      </c>
      <c r="F16" s="28" t="s">
        <v>504</v>
      </c>
      <c r="G16" s="26">
        <v>0</v>
      </c>
      <c r="H16" s="26">
        <f t="shared" si="3"/>
        <v>4</v>
      </c>
      <c r="I16" s="27" t="str">
        <f>+VLOOKUP(H16,question!$A$2:$K$5000,6,FALSE)</f>
        <v>Maquinas con mentes (Haugeland, 1985) ¿Cual es su enfoque?</v>
      </c>
      <c r="J16" s="27" t="str">
        <f>+VLOOKUP(H16,question!$A$2:$K$5000,8,FALSE)</f>
        <v>¿Qué es la inteligencia artificial?</v>
      </c>
      <c r="K16" s="27" t="str">
        <f>+VLOOKUP(H16,question!$A$2:$K$5000,9,FALSE)</f>
        <v>Unidad 1: Introducción</v>
      </c>
      <c r="L16" s="27" t="str">
        <f>+VLOOKUP(H16,question!$A$2:$K$5000,10,FALSE)</f>
        <v>Inteligencia Artificial</v>
      </c>
      <c r="M16" s="27" t="str">
        <f t="shared" si="0"/>
        <v>insert into question_answer (created_at,created_by,company_id,is_active,name,is_correct,question_id) values (getdate(),1,1,1,'Humanos piensan como sistemas',0,4);</v>
      </c>
    </row>
    <row r="17" spans="1:13" ht="45" x14ac:dyDescent="0.25">
      <c r="A17">
        <f t="shared" si="1"/>
        <v>16</v>
      </c>
      <c r="B17" s="27" t="s">
        <v>398</v>
      </c>
      <c r="C17" s="27">
        <v>1</v>
      </c>
      <c r="D17" s="27">
        <v>1</v>
      </c>
      <c r="E17" s="27">
        <v>1</v>
      </c>
      <c r="F17" s="28" t="s">
        <v>505</v>
      </c>
      <c r="G17" s="26">
        <v>1</v>
      </c>
      <c r="H17" s="26">
        <f t="shared" si="3"/>
        <v>4</v>
      </c>
      <c r="I17" s="27" t="str">
        <f>+VLOOKUP(H17,question!$A$2:$K$5000,6,FALSE)</f>
        <v>Maquinas con mentes (Haugeland, 1985) ¿Cual es su enfoque?</v>
      </c>
      <c r="J17" s="27" t="str">
        <f>+VLOOKUP(H17,question!$A$2:$K$5000,8,FALSE)</f>
        <v>¿Qué es la inteligencia artificial?</v>
      </c>
      <c r="K17" s="27" t="str">
        <f>+VLOOKUP(H17,question!$A$2:$K$5000,9,FALSE)</f>
        <v>Unidad 1: Introducción</v>
      </c>
      <c r="L17" s="27" t="str">
        <f>+VLOOKUP(H17,question!$A$2:$K$5000,10,FALSE)</f>
        <v>Inteligencia Artificial</v>
      </c>
      <c r="M17" s="27" t="str">
        <f t="shared" si="0"/>
        <v>insert into question_answer (created_at,created_by,company_id,is_active,name,is_correct,question_id) values (getdate(),1,1,1,'Sistemas piensan como humanos',1,4);</v>
      </c>
    </row>
    <row r="18" spans="1:13" ht="45" x14ac:dyDescent="0.25">
      <c r="A18">
        <f t="shared" si="1"/>
        <v>17</v>
      </c>
      <c r="B18" s="27" t="s">
        <v>398</v>
      </c>
      <c r="C18" s="27">
        <v>1</v>
      </c>
      <c r="D18" s="27">
        <v>1</v>
      </c>
      <c r="E18" s="27">
        <v>1</v>
      </c>
      <c r="F18" s="28" t="s">
        <v>506</v>
      </c>
      <c r="G18" s="26">
        <v>0</v>
      </c>
      <c r="H18" s="26">
        <f>+H14+1</f>
        <v>5</v>
      </c>
      <c r="I18" s="27" t="str">
        <f>+VLOOKUP(H18,question!$A$2:$K$5000,6,FALSE)</f>
        <v>Estudio de la facultades mentales mediante el uso de modelos computacionales (Charniak, 1985) ¿Cual es su enfoque?</v>
      </c>
      <c r="J18" s="27" t="str">
        <f>+VLOOKUP(H18,question!$A$2:$K$5000,8,FALSE)</f>
        <v>¿Qué es la inteligencia artificial?</v>
      </c>
      <c r="K18" s="27" t="str">
        <f>+VLOOKUP(H18,question!$A$2:$K$5000,9,FALSE)</f>
        <v>Unidad 1: Introducción</v>
      </c>
      <c r="L18" s="27" t="str">
        <f>+VLOOKUP(H18,question!$A$2:$K$5000,10,FALSE)</f>
        <v>Inteligencia Artificial</v>
      </c>
      <c r="M18" s="27" t="str">
        <f t="shared" si="0"/>
        <v>insert into question_answer (created_at,created_by,company_id,is_active,name,is_correct,question_id) values (getdate(),1,1,1,'Sistemas intuitivos',0,5);</v>
      </c>
    </row>
    <row r="19" spans="1:13" ht="45" x14ac:dyDescent="0.25">
      <c r="A19">
        <f t="shared" si="1"/>
        <v>18</v>
      </c>
      <c r="B19" s="27" t="s">
        <v>398</v>
      </c>
      <c r="C19" s="27">
        <v>1</v>
      </c>
      <c r="D19" s="27">
        <v>1</v>
      </c>
      <c r="E19" s="27">
        <v>1</v>
      </c>
      <c r="F19" s="28" t="s">
        <v>507</v>
      </c>
      <c r="G19" s="26">
        <v>1</v>
      </c>
      <c r="H19" s="26">
        <f>+H18</f>
        <v>5</v>
      </c>
      <c r="I19" s="27" t="str">
        <f>+VLOOKUP(H19,question!$A$2:$K$5000,6,FALSE)</f>
        <v>Estudio de la facultades mentales mediante el uso de modelos computacionales (Charniak, 1985) ¿Cual es su enfoque?</v>
      </c>
      <c r="J19" s="27" t="str">
        <f>+VLOOKUP(H19,question!$A$2:$K$5000,8,FALSE)</f>
        <v>¿Qué es la inteligencia artificial?</v>
      </c>
      <c r="K19" s="27" t="str">
        <f>+VLOOKUP(H19,question!$A$2:$K$5000,9,FALSE)</f>
        <v>Unidad 1: Introducción</v>
      </c>
      <c r="L19" s="27" t="str">
        <f>+VLOOKUP(H19,question!$A$2:$K$5000,10,FALSE)</f>
        <v>Inteligencia Artificial</v>
      </c>
      <c r="M19" s="27" t="str">
        <f t="shared" si="0"/>
        <v>insert into question_answer (created_at,created_by,company_id,is_active,name,is_correct,question_id) values (getdate(),1,1,1,'Sistemas que piensan racionalmente',1,5);</v>
      </c>
    </row>
    <row r="20" spans="1:13" ht="45" x14ac:dyDescent="0.25">
      <c r="A20">
        <f t="shared" si="1"/>
        <v>19</v>
      </c>
      <c r="B20" s="27" t="s">
        <v>398</v>
      </c>
      <c r="C20" s="27">
        <v>1</v>
      </c>
      <c r="D20" s="27">
        <v>1</v>
      </c>
      <c r="E20" s="27">
        <v>1</v>
      </c>
      <c r="F20" s="28" t="s">
        <v>504</v>
      </c>
      <c r="G20" s="26">
        <v>0</v>
      </c>
      <c r="H20" s="26">
        <f t="shared" ref="H20:H21" si="4">+H19</f>
        <v>5</v>
      </c>
      <c r="I20" s="27" t="str">
        <f>+VLOOKUP(H20,question!$A$2:$K$5000,6,FALSE)</f>
        <v>Estudio de la facultades mentales mediante el uso de modelos computacionales (Charniak, 1985) ¿Cual es su enfoque?</v>
      </c>
      <c r="J20" s="27" t="str">
        <f>+VLOOKUP(H20,question!$A$2:$K$5000,8,FALSE)</f>
        <v>¿Qué es la inteligencia artificial?</v>
      </c>
      <c r="K20" s="27" t="str">
        <f>+VLOOKUP(H20,question!$A$2:$K$5000,9,FALSE)</f>
        <v>Unidad 1: Introducción</v>
      </c>
      <c r="L20" s="27" t="str">
        <f>+VLOOKUP(H20,question!$A$2:$K$5000,10,FALSE)</f>
        <v>Inteligencia Artificial</v>
      </c>
      <c r="M20" s="27" t="str">
        <f t="shared" si="0"/>
        <v>insert into question_answer (created_at,created_by,company_id,is_active,name,is_correct,question_id) values (getdate(),1,1,1,'Humanos piensan como sistemas',0,5);</v>
      </c>
    </row>
    <row r="21" spans="1:13" ht="45" x14ac:dyDescent="0.25">
      <c r="A21">
        <f t="shared" si="1"/>
        <v>20</v>
      </c>
      <c r="B21" s="27" t="s">
        <v>398</v>
      </c>
      <c r="C21" s="27">
        <v>1</v>
      </c>
      <c r="D21" s="27">
        <v>1</v>
      </c>
      <c r="E21" s="27">
        <v>1</v>
      </c>
      <c r="F21" s="28" t="s">
        <v>505</v>
      </c>
      <c r="G21" s="26">
        <v>0</v>
      </c>
      <c r="H21" s="26">
        <f t="shared" si="4"/>
        <v>5</v>
      </c>
      <c r="I21" s="27" t="str">
        <f>+VLOOKUP(H21,question!$A$2:$K$5000,6,FALSE)</f>
        <v>Estudio de la facultades mentales mediante el uso de modelos computacionales (Charniak, 1985) ¿Cual es su enfoque?</v>
      </c>
      <c r="J21" s="27" t="str">
        <f>+VLOOKUP(H21,question!$A$2:$K$5000,8,FALSE)</f>
        <v>¿Qué es la inteligencia artificial?</v>
      </c>
      <c r="K21" s="27" t="str">
        <f>+VLOOKUP(H21,question!$A$2:$K$5000,9,FALSE)</f>
        <v>Unidad 1: Introducción</v>
      </c>
      <c r="L21" s="27" t="str">
        <f>+VLOOKUP(H21,question!$A$2:$K$5000,10,FALSE)</f>
        <v>Inteligencia Artificial</v>
      </c>
      <c r="M21" s="27" t="str">
        <f t="shared" si="0"/>
        <v>insert into question_answer (created_at,created_by,company_id,is_active,name,is_correct,question_id) values (getdate(),1,1,1,'Sistemas piensan como humanos',0,5);</v>
      </c>
    </row>
    <row r="22" spans="1:13" ht="45" x14ac:dyDescent="0.25">
      <c r="A22">
        <f t="shared" si="1"/>
        <v>21</v>
      </c>
      <c r="B22" s="27" t="s">
        <v>398</v>
      </c>
      <c r="C22" s="27">
        <v>1</v>
      </c>
      <c r="D22" s="27">
        <v>1</v>
      </c>
      <c r="E22" s="27">
        <v>1</v>
      </c>
      <c r="F22" s="28" t="s">
        <v>508</v>
      </c>
      <c r="G22" s="26">
        <v>1</v>
      </c>
      <c r="H22" s="26">
        <f>+H18+1</f>
        <v>6</v>
      </c>
      <c r="I22" s="27" t="str">
        <f>+VLOOKUP(H22,question!$A$2:$K$5000,6,FALSE)</f>
        <v>Las computadoras realizan tareas que los humanos hacen mejor (Rich y Knight, 1991) ¿Cual es su enfoque?</v>
      </c>
      <c r="J22" s="27" t="str">
        <f>+VLOOKUP(H22,question!$A$2:$K$5000,8,FALSE)</f>
        <v>¿Qué es la inteligencia artificial?</v>
      </c>
      <c r="K22" s="27" t="str">
        <f>+VLOOKUP(H22,question!$A$2:$K$5000,9,FALSE)</f>
        <v>Unidad 1: Introducción</v>
      </c>
      <c r="L22" s="27" t="str">
        <f>+VLOOKUP(H22,question!$A$2:$K$5000,10,FALSE)</f>
        <v>Inteligencia Artificial</v>
      </c>
      <c r="M22" s="27" t="str">
        <f t="shared" si="0"/>
        <v>insert into question_answer (created_at,created_by,company_id,is_active,name,is_correct,question_id) values (getdate(),1,1,1,'Sistemas que actuan como humanos',1,6);</v>
      </c>
    </row>
    <row r="23" spans="1:13" ht="45" x14ac:dyDescent="0.25">
      <c r="A23">
        <f t="shared" si="1"/>
        <v>22</v>
      </c>
      <c r="B23" s="27" t="s">
        <v>398</v>
      </c>
      <c r="C23" s="27">
        <v>1</v>
      </c>
      <c r="D23" s="27">
        <v>1</v>
      </c>
      <c r="E23" s="27">
        <v>1</v>
      </c>
      <c r="F23" s="28" t="s">
        <v>507</v>
      </c>
      <c r="G23" s="26">
        <v>0</v>
      </c>
      <c r="H23" s="26">
        <f>+H22</f>
        <v>6</v>
      </c>
      <c r="I23" s="27" t="str">
        <f>+VLOOKUP(H23,question!$A$2:$K$5000,6,FALSE)</f>
        <v>Las computadoras realizan tareas que los humanos hacen mejor (Rich y Knight, 1991) ¿Cual es su enfoque?</v>
      </c>
      <c r="J23" s="27" t="str">
        <f>+VLOOKUP(H23,question!$A$2:$K$5000,8,FALSE)</f>
        <v>¿Qué es la inteligencia artificial?</v>
      </c>
      <c r="K23" s="27" t="str">
        <f>+VLOOKUP(H23,question!$A$2:$K$5000,9,FALSE)</f>
        <v>Unidad 1: Introducción</v>
      </c>
      <c r="L23" s="27" t="str">
        <f>+VLOOKUP(H23,question!$A$2:$K$5000,10,FALSE)</f>
        <v>Inteligencia Artificial</v>
      </c>
      <c r="M23" s="27" t="str">
        <f t="shared" si="0"/>
        <v>insert into question_answer (created_at,created_by,company_id,is_active,name,is_correct,question_id) values (getdate(),1,1,1,'Sistemas que piensan racionalmente',0,6);</v>
      </c>
    </row>
    <row r="24" spans="1:13" ht="45" x14ac:dyDescent="0.25">
      <c r="A24">
        <f t="shared" si="1"/>
        <v>23</v>
      </c>
      <c r="B24" s="27" t="s">
        <v>398</v>
      </c>
      <c r="C24" s="27">
        <v>1</v>
      </c>
      <c r="D24" s="27">
        <v>1</v>
      </c>
      <c r="E24" s="27">
        <v>1</v>
      </c>
      <c r="F24" s="28" t="s">
        <v>504</v>
      </c>
      <c r="G24" s="26">
        <v>0</v>
      </c>
      <c r="H24" s="26">
        <f>+H23</f>
        <v>6</v>
      </c>
      <c r="I24" s="27" t="str">
        <f>+VLOOKUP(H24,question!$A$2:$K$5000,6,FALSE)</f>
        <v>Las computadoras realizan tareas que los humanos hacen mejor (Rich y Knight, 1991) ¿Cual es su enfoque?</v>
      </c>
      <c r="J24" s="27" t="str">
        <f>+VLOOKUP(H24,question!$A$2:$K$5000,8,FALSE)</f>
        <v>¿Qué es la inteligencia artificial?</v>
      </c>
      <c r="K24" s="27" t="str">
        <f>+VLOOKUP(H24,question!$A$2:$K$5000,9,FALSE)</f>
        <v>Unidad 1: Introducción</v>
      </c>
      <c r="L24" s="27" t="str">
        <f>+VLOOKUP(H24,question!$A$2:$K$5000,10,FALSE)</f>
        <v>Inteligencia Artificial</v>
      </c>
      <c r="M24" s="27" t="str">
        <f t="shared" si="0"/>
        <v>insert into question_answer (created_at,created_by,company_id,is_active,name,is_correct,question_id) values (getdate(),1,1,1,'Humanos piensan como sistemas',0,6);</v>
      </c>
    </row>
    <row r="25" spans="1:13" ht="45" x14ac:dyDescent="0.25">
      <c r="A25">
        <f t="shared" si="1"/>
        <v>24</v>
      </c>
      <c r="B25" s="27" t="s">
        <v>398</v>
      </c>
      <c r="C25" s="27">
        <v>1</v>
      </c>
      <c r="D25" s="27">
        <v>1</v>
      </c>
      <c r="E25" s="27">
        <v>1</v>
      </c>
      <c r="F25" s="28" t="s">
        <v>505</v>
      </c>
      <c r="G25" s="26">
        <v>0</v>
      </c>
      <c r="H25" s="26">
        <f>+H24</f>
        <v>6</v>
      </c>
      <c r="I25" s="27" t="str">
        <f>+VLOOKUP(H25,question!$A$2:$K$5000,6,FALSE)</f>
        <v>Las computadoras realizan tareas que los humanos hacen mejor (Rich y Knight, 1991) ¿Cual es su enfoque?</v>
      </c>
      <c r="J25" s="27" t="str">
        <f>+VLOOKUP(H25,question!$A$2:$K$5000,8,FALSE)</f>
        <v>¿Qué es la inteligencia artificial?</v>
      </c>
      <c r="K25" s="27" t="str">
        <f>+VLOOKUP(H25,question!$A$2:$K$5000,9,FALSE)</f>
        <v>Unidad 1: Introducción</v>
      </c>
      <c r="L25" s="27" t="str">
        <f>+VLOOKUP(H25,question!$A$2:$K$5000,10,FALSE)</f>
        <v>Inteligencia Artificial</v>
      </c>
      <c r="M25" s="27" t="str">
        <f t="shared" si="0"/>
        <v>insert into question_answer (created_at,created_by,company_id,is_active,name,is_correct,question_id) values (getdate(),1,1,1,'Sistemas piensan como humanos',0,6);</v>
      </c>
    </row>
    <row r="26" spans="1:13" ht="45" x14ac:dyDescent="0.25">
      <c r="A26">
        <f t="shared" si="1"/>
        <v>25</v>
      </c>
      <c r="B26" s="27" t="s">
        <v>398</v>
      </c>
      <c r="C26" s="27">
        <v>1</v>
      </c>
      <c r="D26" s="27">
        <v>1</v>
      </c>
      <c r="E26" s="27">
        <v>1</v>
      </c>
      <c r="F26" s="28" t="s">
        <v>508</v>
      </c>
      <c r="G26" s="26">
        <v>0</v>
      </c>
      <c r="H26" s="26">
        <f>+H22+1</f>
        <v>7</v>
      </c>
      <c r="I26" s="27" t="str">
        <f>+VLOOKUP(H26,question!$A$2:$K$5000,6,FALSE)</f>
        <v>Se diseñan agentes inteligentes (Poole, 1998) ¿Cual es su enfoque?</v>
      </c>
      <c r="J26" s="27" t="str">
        <f>+VLOOKUP(H26,question!$A$2:$K$5000,8,FALSE)</f>
        <v>¿Qué es la inteligencia artificial?</v>
      </c>
      <c r="K26" s="27" t="str">
        <f>+VLOOKUP(H26,question!$A$2:$K$5000,9,FALSE)</f>
        <v>Unidad 1: Introducción</v>
      </c>
      <c r="L26" s="27" t="str">
        <f>+VLOOKUP(H26,question!$A$2:$K$5000,10,FALSE)</f>
        <v>Inteligencia Artificial</v>
      </c>
      <c r="M26" s="27" t="str">
        <f t="shared" si="0"/>
        <v>insert into question_answer (created_at,created_by,company_id,is_active,name,is_correct,question_id) values (getdate(),1,1,1,'Sistemas que actuan como humanos',0,7);</v>
      </c>
    </row>
    <row r="27" spans="1:13" ht="45" x14ac:dyDescent="0.25">
      <c r="A27">
        <f t="shared" si="1"/>
        <v>26</v>
      </c>
      <c r="B27" s="27" t="s">
        <v>398</v>
      </c>
      <c r="C27" s="27">
        <v>1</v>
      </c>
      <c r="D27" s="27">
        <v>1</v>
      </c>
      <c r="E27" s="27">
        <v>1</v>
      </c>
      <c r="F27" s="28" t="s">
        <v>509</v>
      </c>
      <c r="G27" s="26">
        <v>1</v>
      </c>
      <c r="H27" s="26">
        <f>+H26</f>
        <v>7</v>
      </c>
      <c r="I27" s="27" t="str">
        <f>+VLOOKUP(H27,question!$A$2:$K$5000,6,FALSE)</f>
        <v>Se diseñan agentes inteligentes (Poole, 1998) ¿Cual es su enfoque?</v>
      </c>
      <c r="J27" s="27" t="str">
        <f>+VLOOKUP(H27,question!$A$2:$K$5000,8,FALSE)</f>
        <v>¿Qué es la inteligencia artificial?</v>
      </c>
      <c r="K27" s="27" t="str">
        <f>+VLOOKUP(H27,question!$A$2:$K$5000,9,FALSE)</f>
        <v>Unidad 1: Introducción</v>
      </c>
      <c r="L27" s="27" t="str">
        <f>+VLOOKUP(H27,question!$A$2:$K$5000,10,FALSE)</f>
        <v>Inteligencia Artificial</v>
      </c>
      <c r="M27" s="27" t="str">
        <f t="shared" si="0"/>
        <v>insert into question_answer (created_at,created_by,company_id,is_active,name,is_correct,question_id) values (getdate(),1,1,1,'Sistemas que actuan racionalmente',1,7);</v>
      </c>
    </row>
    <row r="28" spans="1:13" ht="45" x14ac:dyDescent="0.25">
      <c r="A28">
        <f t="shared" si="1"/>
        <v>27</v>
      </c>
      <c r="B28" s="27" t="s">
        <v>398</v>
      </c>
      <c r="C28" s="27">
        <v>1</v>
      </c>
      <c r="D28" s="27">
        <v>1</v>
      </c>
      <c r="E28" s="27">
        <v>1</v>
      </c>
      <c r="F28" s="28" t="s">
        <v>504</v>
      </c>
      <c r="G28" s="26">
        <v>0</v>
      </c>
      <c r="H28" s="26">
        <f>+H27</f>
        <v>7</v>
      </c>
      <c r="I28" s="27" t="str">
        <f>+VLOOKUP(H28,question!$A$2:$K$5000,6,FALSE)</f>
        <v>Se diseñan agentes inteligentes (Poole, 1998) ¿Cual es su enfoque?</v>
      </c>
      <c r="J28" s="27" t="str">
        <f>+VLOOKUP(H28,question!$A$2:$K$5000,8,FALSE)</f>
        <v>¿Qué es la inteligencia artificial?</v>
      </c>
      <c r="K28" s="27" t="str">
        <f>+VLOOKUP(H28,question!$A$2:$K$5000,9,FALSE)</f>
        <v>Unidad 1: Introducción</v>
      </c>
      <c r="L28" s="27" t="str">
        <f>+VLOOKUP(H28,question!$A$2:$K$5000,10,FALSE)</f>
        <v>Inteligencia Artificial</v>
      </c>
      <c r="M28" s="27" t="str">
        <f t="shared" si="0"/>
        <v>insert into question_answer (created_at,created_by,company_id,is_active,name,is_correct,question_id) values (getdate(),1,1,1,'Humanos piensan como sistemas',0,7);</v>
      </c>
    </row>
    <row r="29" spans="1:13" ht="45" x14ac:dyDescent="0.25">
      <c r="A29">
        <f t="shared" si="1"/>
        <v>28</v>
      </c>
      <c r="B29" s="27" t="s">
        <v>398</v>
      </c>
      <c r="C29" s="27">
        <v>1</v>
      </c>
      <c r="D29" s="27">
        <v>1</v>
      </c>
      <c r="E29" s="27">
        <v>1</v>
      </c>
      <c r="F29" s="28" t="s">
        <v>505</v>
      </c>
      <c r="G29" s="26">
        <v>0</v>
      </c>
      <c r="H29" s="26">
        <f>+H28</f>
        <v>7</v>
      </c>
      <c r="I29" s="27" t="str">
        <f>+VLOOKUP(H29,question!$A$2:$K$5000,6,FALSE)</f>
        <v>Se diseñan agentes inteligentes (Poole, 1998) ¿Cual es su enfoque?</v>
      </c>
      <c r="J29" s="27" t="str">
        <f>+VLOOKUP(H29,question!$A$2:$K$5000,8,FALSE)</f>
        <v>¿Qué es la inteligencia artificial?</v>
      </c>
      <c r="K29" s="27" t="str">
        <f>+VLOOKUP(H29,question!$A$2:$K$5000,9,FALSE)</f>
        <v>Unidad 1: Introducción</v>
      </c>
      <c r="L29" s="27" t="str">
        <f>+VLOOKUP(H29,question!$A$2:$K$5000,10,FALSE)</f>
        <v>Inteligencia Artificial</v>
      </c>
      <c r="M29" s="27" t="str">
        <f t="shared" si="0"/>
        <v>insert into question_answer (created_at,created_by,company_id,is_active,name,is_correct,question_id) values (getdate(),1,1,1,'Sistemas piensan como humanos',0,7);</v>
      </c>
    </row>
    <row r="30" spans="1:13" ht="45" x14ac:dyDescent="0.25">
      <c r="A30">
        <f t="shared" si="1"/>
        <v>29</v>
      </c>
      <c r="B30" s="27" t="s">
        <v>398</v>
      </c>
      <c r="C30" s="27">
        <v>1</v>
      </c>
      <c r="D30" s="27">
        <v>1</v>
      </c>
      <c r="E30" s="27">
        <v>1</v>
      </c>
      <c r="F30" s="28" t="s">
        <v>510</v>
      </c>
      <c r="G30" s="26">
        <v>0</v>
      </c>
      <c r="H30" s="26">
        <f>+H26+1</f>
        <v>8</v>
      </c>
      <c r="I30" s="27" t="str">
        <f>+VLOOKUP(H30,question!$A$2:$K$5000,6,FALSE)</f>
        <v>¿Se diseñó para proporcionar una definición operacional y satisfactoria de inteligencia?</v>
      </c>
      <c r="J30" s="27" t="str">
        <f>+VLOOKUP(H30,question!$A$2:$K$5000,8,FALSE)</f>
        <v>¿Qué es la inteligencia artificial?</v>
      </c>
      <c r="K30" s="27" t="str">
        <f>+VLOOKUP(H30,question!$A$2:$K$5000,9,FALSE)</f>
        <v>Unidad 1: Introducción</v>
      </c>
      <c r="L30" s="27" t="str">
        <f>+VLOOKUP(H30,question!$A$2:$K$5000,10,FALSE)</f>
        <v>Inteligencia Artificial</v>
      </c>
      <c r="M30" s="27" t="str">
        <f t="shared" si="0"/>
        <v>insert into question_answer (created_at,created_by,company_id,is_active,name,is_correct,question_id) values (getdate(),1,1,1,'Machine Learning',0,8);</v>
      </c>
    </row>
    <row r="31" spans="1:13" ht="45" x14ac:dyDescent="0.25">
      <c r="A31">
        <f t="shared" si="1"/>
        <v>30</v>
      </c>
      <c r="B31" s="27" t="s">
        <v>398</v>
      </c>
      <c r="C31" s="27">
        <v>1</v>
      </c>
      <c r="D31" s="27">
        <v>1</v>
      </c>
      <c r="E31" s="27">
        <v>1</v>
      </c>
      <c r="F31" s="28" t="s">
        <v>511</v>
      </c>
      <c r="G31" s="26">
        <v>0</v>
      </c>
      <c r="H31" s="26">
        <f>+H30</f>
        <v>8</v>
      </c>
      <c r="I31" s="27" t="str">
        <f>+VLOOKUP(H31,question!$A$2:$K$5000,6,FALSE)</f>
        <v>¿Se diseñó para proporcionar una definición operacional y satisfactoria de inteligencia?</v>
      </c>
      <c r="J31" s="27" t="str">
        <f>+VLOOKUP(H31,question!$A$2:$K$5000,8,FALSE)</f>
        <v>¿Qué es la inteligencia artificial?</v>
      </c>
      <c r="K31" s="27" t="str">
        <f>+VLOOKUP(H31,question!$A$2:$K$5000,9,FALSE)</f>
        <v>Unidad 1: Introducción</v>
      </c>
      <c r="L31" s="27" t="str">
        <f>+VLOOKUP(H31,question!$A$2:$K$5000,10,FALSE)</f>
        <v>Inteligencia Artificial</v>
      </c>
      <c r="M31" s="27" t="str">
        <f t="shared" si="0"/>
        <v>insert into question_answer (created_at,created_by,company_id,is_active,name,is_correct,question_id) values (getdate(),1,1,1,'Test informático',0,8);</v>
      </c>
    </row>
    <row r="32" spans="1:13" ht="45" x14ac:dyDescent="0.25">
      <c r="A32">
        <f t="shared" si="1"/>
        <v>31</v>
      </c>
      <c r="B32" s="27" t="s">
        <v>398</v>
      </c>
      <c r="C32" s="27">
        <v>1</v>
      </c>
      <c r="D32" s="27">
        <v>1</v>
      </c>
      <c r="E32" s="27">
        <v>1</v>
      </c>
      <c r="F32" s="28" t="s">
        <v>512</v>
      </c>
      <c r="G32" s="26">
        <v>1</v>
      </c>
      <c r="H32" s="26">
        <f>+H31</f>
        <v>8</v>
      </c>
      <c r="I32" s="27" t="str">
        <f>+VLOOKUP(H32,question!$A$2:$K$5000,6,FALSE)</f>
        <v>¿Se diseñó para proporcionar una definición operacional y satisfactoria de inteligencia?</v>
      </c>
      <c r="J32" s="27" t="str">
        <f>+VLOOKUP(H32,question!$A$2:$K$5000,8,FALSE)</f>
        <v>¿Qué es la inteligencia artificial?</v>
      </c>
      <c r="K32" s="27" t="str">
        <f>+VLOOKUP(H32,question!$A$2:$K$5000,9,FALSE)</f>
        <v>Unidad 1: Introducción</v>
      </c>
      <c r="L32" s="27" t="str">
        <f>+VLOOKUP(H32,question!$A$2:$K$5000,10,FALSE)</f>
        <v>Inteligencia Artificial</v>
      </c>
      <c r="M32" s="27" t="str">
        <f t="shared" si="0"/>
        <v>insert into question_answer (created_at,created_by,company_id,is_active,name,is_correct,question_id) values (getdate(),1,1,1,'Prueba de turing',1,8);</v>
      </c>
    </row>
    <row r="33" spans="1:14" ht="45" x14ac:dyDescent="0.25">
      <c r="A33">
        <f t="shared" si="1"/>
        <v>32</v>
      </c>
      <c r="B33" s="27" t="s">
        <v>398</v>
      </c>
      <c r="C33" s="27">
        <v>1</v>
      </c>
      <c r="D33" s="27">
        <v>1</v>
      </c>
      <c r="E33" s="27">
        <v>1</v>
      </c>
      <c r="F33" s="28" t="s">
        <v>513</v>
      </c>
      <c r="G33" s="26">
        <v>0</v>
      </c>
      <c r="H33" s="26">
        <f>+H32</f>
        <v>8</v>
      </c>
      <c r="I33" s="27" t="str">
        <f>+VLOOKUP(H33,question!$A$2:$K$5000,6,FALSE)</f>
        <v>¿Se diseñó para proporcionar una definición operacional y satisfactoria de inteligencia?</v>
      </c>
      <c r="J33" s="27" t="str">
        <f>+VLOOKUP(H33,question!$A$2:$K$5000,8,FALSE)</f>
        <v>¿Qué es la inteligencia artificial?</v>
      </c>
      <c r="K33" s="27" t="str">
        <f>+VLOOKUP(H33,question!$A$2:$K$5000,9,FALSE)</f>
        <v>Unidad 1: Introducción</v>
      </c>
      <c r="L33" s="27" t="str">
        <f>+VLOOKUP(H33,question!$A$2:$K$5000,10,FALSE)</f>
        <v>Inteligencia Artificial</v>
      </c>
      <c r="M33" s="27" t="str">
        <f t="shared" si="0"/>
        <v>insert into question_answer (created_at,created_by,company_id,is_active,name,is_correct,question_id) values (getdate(),1,1,1,'Inteligencia artificial',0,8);</v>
      </c>
    </row>
    <row r="34" spans="1:14" ht="45" x14ac:dyDescent="0.25">
      <c r="A34">
        <f t="shared" si="1"/>
        <v>33</v>
      </c>
      <c r="B34" s="27" t="s">
        <v>398</v>
      </c>
      <c r="C34" s="27">
        <v>1</v>
      </c>
      <c r="D34" s="27">
        <v>1</v>
      </c>
      <c r="E34" s="27">
        <v>1</v>
      </c>
      <c r="F34" s="28" t="s">
        <v>512</v>
      </c>
      <c r="G34" s="26">
        <v>1</v>
      </c>
      <c r="H34" s="26">
        <f>+H30+1</f>
        <v>9</v>
      </c>
      <c r="I34" s="27" t="str">
        <f>+VLOOKUP(H34,question!$A$2:$K$5000,6,FALSE)</f>
        <v>¿Se basa en la incapacidad de diferenciar entre entidades inteligentes y seres humanos?</v>
      </c>
      <c r="J34" s="27" t="str">
        <f>+VLOOKUP(H34,question!$A$2:$K$5000,8,FALSE)</f>
        <v>¿Qué es la inteligencia artificial?</v>
      </c>
      <c r="K34" s="27" t="str">
        <f>+VLOOKUP(H34,question!$A$2:$K$5000,9,FALSE)</f>
        <v>Unidad 1: Introducción</v>
      </c>
      <c r="L34" s="27" t="str">
        <f>+VLOOKUP(H34,question!$A$2:$K$5000,10,FALSE)</f>
        <v>Inteligencia Artificial</v>
      </c>
      <c r="M34" s="27" t="str">
        <f t="shared" si="0"/>
        <v>insert into question_answer (created_at,created_by,company_id,is_active,name,is_correct,question_id) values (getdate(),1,1,1,'Prueba de turing',1,9);</v>
      </c>
    </row>
    <row r="35" spans="1:14" ht="45" x14ac:dyDescent="0.25">
      <c r="A35">
        <f t="shared" si="1"/>
        <v>34</v>
      </c>
      <c r="B35" s="27" t="s">
        <v>398</v>
      </c>
      <c r="C35" s="27">
        <v>1</v>
      </c>
      <c r="D35" s="27">
        <v>1</v>
      </c>
      <c r="E35" s="27">
        <v>1</v>
      </c>
      <c r="F35" s="28" t="s">
        <v>510</v>
      </c>
      <c r="G35" s="26">
        <v>0</v>
      </c>
      <c r="H35" s="26">
        <f>+H34</f>
        <v>9</v>
      </c>
      <c r="I35" s="27" t="str">
        <f>+VLOOKUP(H35,question!$A$2:$K$5000,6,FALSE)</f>
        <v>¿Se basa en la incapacidad de diferenciar entre entidades inteligentes y seres humanos?</v>
      </c>
      <c r="J35" s="27" t="str">
        <f>+VLOOKUP(H35,question!$A$2:$K$5000,8,FALSE)</f>
        <v>¿Qué es la inteligencia artificial?</v>
      </c>
      <c r="K35" s="27" t="str">
        <f>+VLOOKUP(H35,question!$A$2:$K$5000,9,FALSE)</f>
        <v>Unidad 1: Introducción</v>
      </c>
      <c r="L35" s="27" t="str">
        <f>+VLOOKUP(H35,question!$A$2:$K$5000,10,FALSE)</f>
        <v>Inteligencia Artificial</v>
      </c>
      <c r="M35" s="27" t="str">
        <f t="shared" si="0"/>
        <v>insert into question_answer (created_at,created_by,company_id,is_active,name,is_correct,question_id) values (getdate(),1,1,1,'Machine Learning',0,9);</v>
      </c>
    </row>
    <row r="36" spans="1:14" ht="45" x14ac:dyDescent="0.25">
      <c r="A36">
        <f t="shared" si="1"/>
        <v>35</v>
      </c>
      <c r="B36" s="27" t="s">
        <v>398</v>
      </c>
      <c r="C36" s="27">
        <v>1</v>
      </c>
      <c r="D36" s="27">
        <v>1</v>
      </c>
      <c r="E36" s="27">
        <v>1</v>
      </c>
      <c r="F36" s="28" t="s">
        <v>501</v>
      </c>
      <c r="G36" s="26">
        <v>0</v>
      </c>
      <c r="H36" s="26">
        <f>+H35</f>
        <v>9</v>
      </c>
      <c r="I36" s="27" t="str">
        <f>+VLOOKUP(H36,question!$A$2:$K$5000,6,FALSE)</f>
        <v>¿Se basa en la incapacidad de diferenciar entre entidades inteligentes y seres humanos?</v>
      </c>
      <c r="J36" s="27" t="str">
        <f>+VLOOKUP(H36,question!$A$2:$K$5000,8,FALSE)</f>
        <v>¿Qué es la inteligencia artificial?</v>
      </c>
      <c r="K36" s="27" t="str">
        <f>+VLOOKUP(H36,question!$A$2:$K$5000,9,FALSE)</f>
        <v>Unidad 1: Introducción</v>
      </c>
      <c r="L36" s="27" t="str">
        <f>+VLOOKUP(H36,question!$A$2:$K$5000,10,FALSE)</f>
        <v>Inteligencia Artificial</v>
      </c>
      <c r="M36" s="27" t="str">
        <f t="shared" si="0"/>
        <v>insert into question_answer (created_at,created_by,company_id,is_active,name,is_correct,question_id) values (getdate(),1,1,1,'Robotica',0,9);</v>
      </c>
    </row>
    <row r="37" spans="1:14" ht="45" x14ac:dyDescent="0.25">
      <c r="A37">
        <f t="shared" si="1"/>
        <v>36</v>
      </c>
      <c r="B37" s="27" t="s">
        <v>398</v>
      </c>
      <c r="C37" s="27">
        <v>1</v>
      </c>
      <c r="D37" s="27">
        <v>1</v>
      </c>
      <c r="E37" s="27">
        <v>1</v>
      </c>
      <c r="F37" s="28" t="s">
        <v>513</v>
      </c>
      <c r="G37" s="26">
        <v>0</v>
      </c>
      <c r="H37" s="26">
        <f>+H36</f>
        <v>9</v>
      </c>
      <c r="I37" s="27" t="str">
        <f>+VLOOKUP(H37,question!$A$2:$K$5000,6,FALSE)</f>
        <v>¿Se basa en la incapacidad de diferenciar entre entidades inteligentes y seres humanos?</v>
      </c>
      <c r="J37" s="27" t="str">
        <f>+VLOOKUP(H37,question!$A$2:$K$5000,8,FALSE)</f>
        <v>¿Qué es la inteligencia artificial?</v>
      </c>
      <c r="K37" s="27" t="str">
        <f>+VLOOKUP(H37,question!$A$2:$K$5000,9,FALSE)</f>
        <v>Unidad 1: Introducción</v>
      </c>
      <c r="L37" s="27" t="str">
        <f>+VLOOKUP(H37,question!$A$2:$K$5000,10,FALSE)</f>
        <v>Inteligencia Artificial</v>
      </c>
      <c r="M37" s="27" t="str">
        <f t="shared" si="0"/>
        <v>insert into question_answer (created_at,created_by,company_id,is_active,name,is_correct,question_id) values (getdate(),1,1,1,'Inteligencia artificial',0,9);</v>
      </c>
    </row>
    <row r="38" spans="1:14" ht="45" x14ac:dyDescent="0.25">
      <c r="A38">
        <f t="shared" si="1"/>
        <v>37</v>
      </c>
      <c r="B38" s="27" t="s">
        <v>398</v>
      </c>
      <c r="C38" s="27">
        <v>1</v>
      </c>
      <c r="D38" s="27">
        <v>1</v>
      </c>
      <c r="E38" s="27">
        <v>1</v>
      </c>
      <c r="F38" s="28" t="s">
        <v>514</v>
      </c>
      <c r="G38" s="26">
        <v>0</v>
      </c>
      <c r="H38" s="26">
        <f>+H34+1</f>
        <v>10</v>
      </c>
      <c r="I38" s="27" t="str">
        <f>+VLOOKUP(H38,question!$A$2:$K$5000,6,FALSE)</f>
        <v>¿En que se basan los investigadores del campo de la IA?</v>
      </c>
      <c r="J38" s="27" t="str">
        <f>+VLOOKUP(H38,question!$A$2:$K$5000,8,FALSE)</f>
        <v>¿Qué es la inteligencia artificial?</v>
      </c>
      <c r="K38" s="27" t="str">
        <f>+VLOOKUP(H38,question!$A$2:$K$5000,9,FALSE)</f>
        <v>Unidad 1: Introducción</v>
      </c>
      <c r="L38" s="27" t="str">
        <f>+VLOOKUP(H38,question!$A$2:$K$5000,10,FALSE)</f>
        <v>Inteligencia Artificial</v>
      </c>
      <c r="M38" s="27" t="str">
        <f t="shared" si="0"/>
        <v>insert into question_answer (created_at,created_by,company_id,is_active,name,is_correct,question_id) values (getdate(),1,1,1,'Evaluar un sistema con Prueba de Turing',0,10);</v>
      </c>
    </row>
    <row r="39" spans="1:14" ht="45" x14ac:dyDescent="0.25">
      <c r="A39">
        <f t="shared" si="1"/>
        <v>38</v>
      </c>
      <c r="B39" s="27" t="s">
        <v>398</v>
      </c>
      <c r="C39" s="27">
        <v>1</v>
      </c>
      <c r="D39" s="27">
        <v>1</v>
      </c>
      <c r="E39" s="27">
        <v>1</v>
      </c>
      <c r="F39" s="28" t="s">
        <v>515</v>
      </c>
      <c r="G39" s="26">
        <v>1</v>
      </c>
      <c r="H39" s="26">
        <f>+H38</f>
        <v>10</v>
      </c>
      <c r="I39" s="27" t="str">
        <f>+VLOOKUP(H39,question!$A$2:$K$5000,6,FALSE)</f>
        <v>¿En que se basan los investigadores del campo de la IA?</v>
      </c>
      <c r="J39" s="27" t="str">
        <f>+VLOOKUP(H39,question!$A$2:$K$5000,8,FALSE)</f>
        <v>¿Qué es la inteligencia artificial?</v>
      </c>
      <c r="K39" s="27" t="str">
        <f>+VLOOKUP(H39,question!$A$2:$K$5000,9,FALSE)</f>
        <v>Unidad 1: Introducción</v>
      </c>
      <c r="L39" s="27" t="str">
        <f>+VLOOKUP(H39,question!$A$2:$K$5000,10,FALSE)</f>
        <v>Inteligencia Artificial</v>
      </c>
      <c r="M39" s="27" t="str">
        <f t="shared" si="0"/>
        <v>insert into question_answer (created_at,created_by,company_id,is_active,name,is_correct,question_id) values (getdate(),1,1,1,'Estudio de los principios',1,10);</v>
      </c>
    </row>
    <row r="40" spans="1:14" ht="60" x14ac:dyDescent="0.25">
      <c r="A40">
        <f t="shared" si="1"/>
        <v>39</v>
      </c>
      <c r="B40" s="27" t="s">
        <v>398</v>
      </c>
      <c r="C40" s="27">
        <v>1</v>
      </c>
      <c r="D40" s="27">
        <v>1</v>
      </c>
      <c r="E40" s="27">
        <v>1</v>
      </c>
      <c r="F40" s="24" t="s">
        <v>204</v>
      </c>
      <c r="G40">
        <v>0</v>
      </c>
      <c r="H40">
        <f>+H38+1</f>
        <v>11</v>
      </c>
      <c r="I40" s="27" t="str">
        <f>+VLOOKUP(H40,question!$A$2:$K$5000,6,FALSE)</f>
        <v>¿Es una especificación estándar que define una API implementada en JavaScript para la renderización de gráficos en 3D dentro de cualquier navegador web?</v>
      </c>
      <c r="J40" s="27" t="str">
        <f>+VLOOKUP(H40,question!$A$2:$K$5000,8,FALSE)</f>
        <v>Redes de Neuronas Artificiales - RNA</v>
      </c>
      <c r="K40" s="27" t="str">
        <f>+VLOOKUP(H40,question!$A$2:$K$5000,9,FALSE)</f>
        <v>Unidad 3: Plataformas como servicio (Azure)</v>
      </c>
      <c r="L40" s="27" t="str">
        <f>+VLOOKUP(H40,question!$A$2:$K$5000,10,FALSE)</f>
        <v>Inteligencia Artificial</v>
      </c>
      <c r="M40" s="27" t="str">
        <f t="shared" si="0"/>
        <v>insert into question_answer (created_at,created_by,company_id,is_active,name,is_correct,question_id) values (getdate(),1,1,1,'Three js',0,11);</v>
      </c>
      <c r="N40" s="1" t="s">
        <v>208</v>
      </c>
    </row>
    <row r="41" spans="1:14" ht="45" x14ac:dyDescent="0.25">
      <c r="A41">
        <f t="shared" si="1"/>
        <v>40</v>
      </c>
      <c r="B41" s="27" t="s">
        <v>398</v>
      </c>
      <c r="C41" s="27">
        <v>1</v>
      </c>
      <c r="D41" s="27">
        <v>1</v>
      </c>
      <c r="E41" s="27">
        <v>1</v>
      </c>
      <c r="F41" s="24" t="s">
        <v>203</v>
      </c>
      <c r="G41">
        <v>1</v>
      </c>
      <c r="I41" s="27" t="e">
        <f>+VLOOKUP(H41,question!$A$2:$K$5000,6,FALSE)</f>
        <v>#N/A</v>
      </c>
      <c r="J41" s="27" t="e">
        <f>+VLOOKUP(H41,question!$A$2:$K$5000,8,FALSE)</f>
        <v>#N/A</v>
      </c>
      <c r="K41" s="27" t="e">
        <f>+VLOOKUP(H41,question!$A$2:$K$5000,9,FALSE)</f>
        <v>#N/A</v>
      </c>
      <c r="L41" s="27" t="e">
        <f>+VLOOKUP(H41,question!$A$2:$K$5000,10,FALSE)</f>
        <v>#N/A</v>
      </c>
      <c r="M41" s="27" t="str">
        <f t="shared" si="0"/>
        <v>insert into question_answer (created_at,created_by,company_id,is_active,name,is_correct,question_id) values (getdate(),1,1,1,'WebGL',1,);</v>
      </c>
      <c r="N41" s="1" t="s">
        <v>353</v>
      </c>
    </row>
    <row r="42" spans="1:14" ht="45" x14ac:dyDescent="0.25">
      <c r="A42">
        <f t="shared" si="1"/>
        <v>41</v>
      </c>
      <c r="B42" s="27" t="s">
        <v>398</v>
      </c>
      <c r="C42" s="27">
        <v>1</v>
      </c>
      <c r="D42" s="27">
        <v>1</v>
      </c>
      <c r="E42" s="27">
        <v>1</v>
      </c>
      <c r="F42" s="24" t="s">
        <v>205</v>
      </c>
      <c r="G42">
        <v>0</v>
      </c>
      <c r="I42" s="27" t="e">
        <f>+VLOOKUP(H42,question!$A$2:$K$5000,6,FALSE)</f>
        <v>#N/A</v>
      </c>
      <c r="J42" s="27" t="e">
        <f>+VLOOKUP(H42,question!$A$2:$K$5000,8,FALSE)</f>
        <v>#N/A</v>
      </c>
      <c r="K42" s="27" t="e">
        <f>+VLOOKUP(H42,question!$A$2:$K$5000,9,FALSE)</f>
        <v>#N/A</v>
      </c>
      <c r="L42" s="27" t="e">
        <f>+VLOOKUP(H42,question!$A$2:$K$5000,10,FALSE)</f>
        <v>#N/A</v>
      </c>
      <c r="M42" s="27" t="str">
        <f t="shared" si="0"/>
        <v>insert into question_answer (created_at,created_by,company_id,is_active,name,is_correct,question_id) values (getdate(),1,1,1,'Spark Ar',0,);</v>
      </c>
      <c r="N42" s="1" t="s">
        <v>354</v>
      </c>
    </row>
    <row r="43" spans="1:14" ht="45" x14ac:dyDescent="0.25">
      <c r="A43">
        <f t="shared" si="1"/>
        <v>42</v>
      </c>
      <c r="B43" s="27" t="s">
        <v>398</v>
      </c>
      <c r="C43" s="27">
        <v>1</v>
      </c>
      <c r="D43" s="27">
        <v>1</v>
      </c>
      <c r="E43" s="27">
        <v>1</v>
      </c>
      <c r="F43" s="24" t="s">
        <v>206</v>
      </c>
      <c r="G43">
        <v>0</v>
      </c>
      <c r="I43" s="27" t="e">
        <f>+VLOOKUP(H43,question!$A$2:$K$5000,6,FALSE)</f>
        <v>#N/A</v>
      </c>
      <c r="J43" s="27" t="e">
        <f>+VLOOKUP(H43,question!$A$2:$K$5000,8,FALSE)</f>
        <v>#N/A</v>
      </c>
      <c r="K43" s="27" t="e">
        <f>+VLOOKUP(H43,question!$A$2:$K$5000,9,FALSE)</f>
        <v>#N/A</v>
      </c>
      <c r="L43" s="27" t="e">
        <f>+VLOOKUP(H43,question!$A$2:$K$5000,10,FALSE)</f>
        <v>#N/A</v>
      </c>
      <c r="M43" s="27" t="str">
        <f t="shared" si="0"/>
        <v>insert into question_answer (created_at,created_by,company_id,is_active,name,is_correct,question_id) values (getdate(),1,1,1,'AR',0,);</v>
      </c>
    </row>
    <row r="44" spans="1:14" ht="45" x14ac:dyDescent="0.25">
      <c r="A44">
        <f t="shared" si="1"/>
        <v>43</v>
      </c>
      <c r="B44" s="27" t="s">
        <v>398</v>
      </c>
      <c r="C44" s="27">
        <v>1</v>
      </c>
      <c r="D44" s="27">
        <v>1</v>
      </c>
      <c r="E44" s="27">
        <v>1</v>
      </c>
      <c r="F44" s="24" t="s">
        <v>212</v>
      </c>
      <c r="G44">
        <v>0</v>
      </c>
      <c r="H44">
        <f>+H40+1</f>
        <v>12</v>
      </c>
      <c r="I44" s="27" t="str">
        <f>+VLOOKUP(H44,question!$A$2:$K$5000,6,FALSE)</f>
        <v>¿En qué dimension renderiza graficos  WebGL?</v>
      </c>
      <c r="J44" s="27" t="str">
        <f>+VLOOKUP(H44,question!$A$2:$K$5000,8,FALSE)</f>
        <v/>
      </c>
      <c r="K44" s="27" t="str">
        <f>+VLOOKUP(H44,question!$A$2:$K$5000,9,FALSE)</f>
        <v/>
      </c>
      <c r="L44" s="27" t="str">
        <f>+VLOOKUP(H44,question!$A$2:$K$5000,10,FALSE)</f>
        <v/>
      </c>
      <c r="M44" s="27" t="str">
        <f t="shared" si="0"/>
        <v>insert into question_answer (created_at,created_by,company_id,is_active,name,is_correct,question_id) values (getdate(),1,1,1,'1D',0,12);</v>
      </c>
    </row>
    <row r="45" spans="1:14" ht="45" x14ac:dyDescent="0.25">
      <c r="A45">
        <f t="shared" si="1"/>
        <v>44</v>
      </c>
      <c r="B45" s="27" t="s">
        <v>398</v>
      </c>
      <c r="C45" s="27">
        <v>1</v>
      </c>
      <c r="D45" s="27">
        <v>1</v>
      </c>
      <c r="E45" s="27">
        <v>1</v>
      </c>
      <c r="F45" s="24" t="s">
        <v>211</v>
      </c>
      <c r="G45">
        <v>0</v>
      </c>
      <c r="I45" s="27" t="e">
        <f>+VLOOKUP(H45,question!$A$2:$K$5000,6,FALSE)</f>
        <v>#N/A</v>
      </c>
      <c r="J45" s="27" t="e">
        <f>+VLOOKUP(H45,question!$A$2:$K$5000,8,FALSE)</f>
        <v>#N/A</v>
      </c>
      <c r="K45" s="27" t="e">
        <f>+VLOOKUP(H45,question!$A$2:$K$5000,9,FALSE)</f>
        <v>#N/A</v>
      </c>
      <c r="L45" s="27" t="e">
        <f>+VLOOKUP(H45,question!$A$2:$K$5000,10,FALSE)</f>
        <v>#N/A</v>
      </c>
      <c r="M45" s="27" t="str">
        <f t="shared" si="0"/>
        <v>insert into question_answer (created_at,created_by,company_id,is_active,name,is_correct,question_id) values (getdate(),1,1,1,'2D',0,);</v>
      </c>
    </row>
    <row r="46" spans="1:14" ht="45" x14ac:dyDescent="0.25">
      <c r="A46">
        <f t="shared" si="1"/>
        <v>45</v>
      </c>
      <c r="B46" s="27" t="s">
        <v>398</v>
      </c>
      <c r="C46" s="27">
        <v>1</v>
      </c>
      <c r="D46" s="27">
        <v>1</v>
      </c>
      <c r="E46" s="27">
        <v>1</v>
      </c>
      <c r="F46" s="24" t="s">
        <v>213</v>
      </c>
      <c r="G46">
        <v>1</v>
      </c>
      <c r="I46" s="27" t="e">
        <f>+VLOOKUP(H46,question!$A$2:$K$5000,6,FALSE)</f>
        <v>#N/A</v>
      </c>
      <c r="J46" s="27" t="e">
        <f>+VLOOKUP(H46,question!$A$2:$K$5000,8,FALSE)</f>
        <v>#N/A</v>
      </c>
      <c r="K46" s="27" t="e">
        <f>+VLOOKUP(H46,question!$A$2:$K$5000,9,FALSE)</f>
        <v>#N/A</v>
      </c>
      <c r="L46" s="27" t="e">
        <f>+VLOOKUP(H46,question!$A$2:$K$5000,10,FALSE)</f>
        <v>#N/A</v>
      </c>
      <c r="M46" s="27" t="str">
        <f t="shared" si="0"/>
        <v>insert into question_answer (created_at,created_by,company_id,is_active,name,is_correct,question_id) values (getdate(),1,1,1,'3D',1,);</v>
      </c>
    </row>
    <row r="47" spans="1:14" ht="45" x14ac:dyDescent="0.25">
      <c r="A47">
        <f t="shared" si="1"/>
        <v>46</v>
      </c>
      <c r="B47" s="27" t="s">
        <v>398</v>
      </c>
      <c r="C47" s="27">
        <v>1</v>
      </c>
      <c r="D47" s="27">
        <v>1</v>
      </c>
      <c r="E47" s="27">
        <v>1</v>
      </c>
      <c r="F47" s="24" t="s">
        <v>214</v>
      </c>
      <c r="G47">
        <v>0</v>
      </c>
      <c r="I47" s="27" t="e">
        <f>+VLOOKUP(H47,question!$A$2:$K$5000,6,FALSE)</f>
        <v>#N/A</v>
      </c>
      <c r="J47" s="27" t="e">
        <f>+VLOOKUP(H47,question!$A$2:$K$5000,8,FALSE)</f>
        <v>#N/A</v>
      </c>
      <c r="K47" s="27" t="e">
        <f>+VLOOKUP(H47,question!$A$2:$K$5000,9,FALSE)</f>
        <v>#N/A</v>
      </c>
      <c r="L47" s="27" t="e">
        <f>+VLOOKUP(H47,question!$A$2:$K$5000,10,FALSE)</f>
        <v>#N/A</v>
      </c>
      <c r="M47" s="27" t="str">
        <f t="shared" si="0"/>
        <v>insert into question_answer (created_at,created_by,company_id,is_active,name,is_correct,question_id) values (getdate(),1,1,1,'4D',0,);</v>
      </c>
    </row>
    <row r="48" spans="1:14" ht="45" x14ac:dyDescent="0.25">
      <c r="A48">
        <f t="shared" si="1"/>
        <v>47</v>
      </c>
      <c r="B48" s="27" t="s">
        <v>398</v>
      </c>
      <c r="C48" s="27">
        <v>1</v>
      </c>
      <c r="D48" s="27">
        <v>1</v>
      </c>
      <c r="E48" s="27">
        <v>1</v>
      </c>
      <c r="F48" s="24" t="s">
        <v>216</v>
      </c>
      <c r="G48">
        <v>0</v>
      </c>
      <c r="H48">
        <f>+H44+1</f>
        <v>13</v>
      </c>
      <c r="I48" s="27" t="str">
        <f>+VLOOKUP(H48,question!$A$2:$K$5000,6,FALSE)</f>
        <v>¿Para usar WebGL se necesita el uso de plug-ins?</v>
      </c>
      <c r="J48" s="27" t="str">
        <f>+VLOOKUP(H48,question!$A$2:$K$5000,8,FALSE)</f>
        <v/>
      </c>
      <c r="K48" s="27" t="str">
        <f>+VLOOKUP(H48,question!$A$2:$K$5000,9,FALSE)</f>
        <v/>
      </c>
      <c r="L48" s="27" t="str">
        <f>+VLOOKUP(H48,question!$A$2:$K$5000,10,FALSE)</f>
        <v/>
      </c>
      <c r="M48" s="27" t="str">
        <f t="shared" si="0"/>
        <v>insert into question_answer (created_at,created_by,company_id,is_active,name,is_correct,question_id) values (getdate(),1,1,1,'SI',0,13);</v>
      </c>
    </row>
    <row r="49" spans="1:13" ht="45" x14ac:dyDescent="0.25">
      <c r="A49">
        <f t="shared" si="1"/>
        <v>48</v>
      </c>
      <c r="B49" s="27" t="s">
        <v>398</v>
      </c>
      <c r="C49" s="27">
        <v>1</v>
      </c>
      <c r="D49" s="27">
        <v>1</v>
      </c>
      <c r="E49" s="27">
        <v>1</v>
      </c>
      <c r="F49" s="24" t="s">
        <v>217</v>
      </c>
      <c r="G49">
        <v>1</v>
      </c>
      <c r="I49" s="27" t="e">
        <f>+VLOOKUP(H49,question!$A$2:$K$5000,6,FALSE)</f>
        <v>#N/A</v>
      </c>
      <c r="J49" s="27" t="e">
        <f>+VLOOKUP(H49,question!$A$2:$K$5000,8,FALSE)</f>
        <v>#N/A</v>
      </c>
      <c r="K49" s="27" t="e">
        <f>+VLOOKUP(H49,question!$A$2:$K$5000,9,FALSE)</f>
        <v>#N/A</v>
      </c>
      <c r="L49" s="27" t="e">
        <f>+VLOOKUP(H49,question!$A$2:$K$5000,10,FALSE)</f>
        <v>#N/A</v>
      </c>
      <c r="M49" s="27" t="str">
        <f t="shared" si="0"/>
        <v>insert into question_answer (created_at,created_by,company_id,is_active,name,is_correct,question_id) values (getdate(),1,1,1,'NO',1,);</v>
      </c>
    </row>
    <row r="50" spans="1:13" ht="45" x14ac:dyDescent="0.25">
      <c r="A50">
        <f t="shared" si="1"/>
        <v>49</v>
      </c>
      <c r="B50" s="27" t="s">
        <v>398</v>
      </c>
      <c r="C50" s="27">
        <v>1</v>
      </c>
      <c r="D50" s="27">
        <v>1</v>
      </c>
      <c r="E50" s="27">
        <v>1</v>
      </c>
      <c r="F50" s="24" t="s">
        <v>222</v>
      </c>
      <c r="G50">
        <v>1</v>
      </c>
      <c r="H50">
        <f>+H48+1</f>
        <v>14</v>
      </c>
      <c r="I50" s="27" t="str">
        <f>+VLOOKUP(H50,question!$A$2:$K$5000,6,FALSE)</f>
        <v>¿Web no precisa el uso de plug-ins en plataformas que soporten?</v>
      </c>
      <c r="J50" s="27" t="str">
        <f>+VLOOKUP(H50,question!$A$2:$K$5000,8,FALSE)</f>
        <v/>
      </c>
      <c r="K50" s="27" t="str">
        <f>+VLOOKUP(H50,question!$A$2:$K$5000,9,FALSE)</f>
        <v/>
      </c>
      <c r="L50" s="27" t="str">
        <f>+VLOOKUP(H50,question!$A$2:$K$5000,10,FALSE)</f>
        <v/>
      </c>
      <c r="M50" s="27" t="str">
        <f t="shared" si="0"/>
        <v>insert into question_answer (created_at,created_by,company_id,is_active,name,is_correct,question_id) values (getdate(),1,1,1,'OpenGL 2.0',1,14);</v>
      </c>
    </row>
    <row r="51" spans="1:13" ht="45" x14ac:dyDescent="0.25">
      <c r="A51">
        <f t="shared" si="1"/>
        <v>50</v>
      </c>
      <c r="B51" s="27" t="s">
        <v>398</v>
      </c>
      <c r="C51" s="27">
        <v>1</v>
      </c>
      <c r="D51" s="27">
        <v>1</v>
      </c>
      <c r="E51" s="27">
        <v>1</v>
      </c>
      <c r="F51" s="24" t="s">
        <v>219</v>
      </c>
      <c r="G51">
        <v>0</v>
      </c>
      <c r="I51" s="27" t="e">
        <f>+VLOOKUP(H51,question!$A$2:$K$5000,6,FALSE)</f>
        <v>#N/A</v>
      </c>
      <c r="J51" s="27" t="e">
        <f>+VLOOKUP(H51,question!$A$2:$K$5000,8,FALSE)</f>
        <v>#N/A</v>
      </c>
      <c r="K51" s="27" t="e">
        <f>+VLOOKUP(H51,question!$A$2:$K$5000,9,FALSE)</f>
        <v>#N/A</v>
      </c>
      <c r="L51" s="27" t="e">
        <f>+VLOOKUP(H51,question!$A$2:$K$5000,10,FALSE)</f>
        <v>#N/A</v>
      </c>
      <c r="M51" s="27" t="str">
        <f t="shared" si="0"/>
        <v>insert into question_answer (created_at,created_by,company_id,is_active,name,is_correct,question_id) values (getdate(),1,1,1,'HTML',0,);</v>
      </c>
    </row>
    <row r="52" spans="1:13" ht="45" x14ac:dyDescent="0.25">
      <c r="A52">
        <f t="shared" si="1"/>
        <v>51</v>
      </c>
      <c r="B52" s="27" t="s">
        <v>398</v>
      </c>
      <c r="C52" s="27">
        <v>1</v>
      </c>
      <c r="D52" s="27">
        <v>1</v>
      </c>
      <c r="E52" s="27">
        <v>1</v>
      </c>
      <c r="F52" s="24" t="s">
        <v>220</v>
      </c>
      <c r="G52">
        <v>0</v>
      </c>
      <c r="I52" s="27" t="e">
        <f>+VLOOKUP(H52,question!$A$2:$K$5000,6,FALSE)</f>
        <v>#N/A</v>
      </c>
      <c r="J52" s="27" t="e">
        <f>+VLOOKUP(H52,question!$A$2:$K$5000,8,FALSE)</f>
        <v>#N/A</v>
      </c>
      <c r="K52" s="27" t="e">
        <f>+VLOOKUP(H52,question!$A$2:$K$5000,9,FALSE)</f>
        <v>#N/A</v>
      </c>
      <c r="L52" s="27" t="e">
        <f>+VLOOKUP(H52,question!$A$2:$K$5000,10,FALSE)</f>
        <v>#N/A</v>
      </c>
      <c r="M52" s="27" t="str">
        <f t="shared" si="0"/>
        <v>insert into question_answer (created_at,created_by,company_id,is_active,name,is_correct,question_id) values (getdate(),1,1,1,'CSS',0,);</v>
      </c>
    </row>
    <row r="53" spans="1:13" ht="45" x14ac:dyDescent="0.25">
      <c r="A53">
        <f t="shared" si="1"/>
        <v>52</v>
      </c>
      <c r="B53" s="27" t="s">
        <v>398</v>
      </c>
      <c r="C53" s="27">
        <v>1</v>
      </c>
      <c r="D53" s="27">
        <v>1</v>
      </c>
      <c r="E53" s="27">
        <v>1</v>
      </c>
      <c r="F53" s="24" t="s">
        <v>221</v>
      </c>
      <c r="G53">
        <v>1</v>
      </c>
      <c r="I53" s="27" t="e">
        <f>+VLOOKUP(H53,question!$A$2:$K$5000,6,FALSE)</f>
        <v>#N/A</v>
      </c>
      <c r="J53" s="27" t="e">
        <f>+VLOOKUP(H53,question!$A$2:$K$5000,8,FALSE)</f>
        <v>#N/A</v>
      </c>
      <c r="K53" s="27" t="e">
        <f>+VLOOKUP(H53,question!$A$2:$K$5000,9,FALSE)</f>
        <v>#N/A</v>
      </c>
      <c r="L53" s="27" t="e">
        <f>+VLOOKUP(H53,question!$A$2:$K$5000,10,FALSE)</f>
        <v>#N/A</v>
      </c>
      <c r="M53" s="27" t="str">
        <f t="shared" si="0"/>
        <v>insert into question_answer (created_at,created_by,company_id,is_active,name,is_correct,question_id) values (getdate(),1,1,1,'OpenGL ES 2.0',1,);</v>
      </c>
    </row>
    <row r="54" spans="1:13" ht="45" x14ac:dyDescent="0.25">
      <c r="A54">
        <f t="shared" si="1"/>
        <v>53</v>
      </c>
      <c r="B54" s="27" t="s">
        <v>398</v>
      </c>
      <c r="C54" s="27">
        <v>1</v>
      </c>
      <c r="D54" s="27">
        <v>1</v>
      </c>
      <c r="E54" s="27">
        <v>1</v>
      </c>
      <c r="F54" s="24" t="s">
        <v>223</v>
      </c>
      <c r="G54">
        <v>1</v>
      </c>
      <c r="H54">
        <f>+H50+1</f>
        <v>15</v>
      </c>
      <c r="I54" s="27" t="str">
        <f>+VLOOKUP(H54,question!$A$2:$K$5000,6,FALSE)</f>
        <v>Además de la aceleración de hardware (fisica) de la GPU, ¿Qué nos permite hacer WebGL?</v>
      </c>
      <c r="J54" s="27" t="str">
        <f>+VLOOKUP(H54,question!$A$2:$K$5000,8,FALSE)</f>
        <v/>
      </c>
      <c r="K54" s="27" t="str">
        <f>+VLOOKUP(H54,question!$A$2:$K$5000,9,FALSE)</f>
        <v/>
      </c>
      <c r="L54" s="27" t="str">
        <f>+VLOOKUP(H54,question!$A$2:$K$5000,10,FALSE)</f>
        <v/>
      </c>
      <c r="M54" s="27" t="str">
        <f t="shared" si="0"/>
        <v>insert into question_answer (created_at,created_by,company_id,is_active,name,is_correct,question_id) values (getdate(),1,1,1,'Procesamiento de imágenes',1,15);</v>
      </c>
    </row>
    <row r="55" spans="1:13" ht="45" x14ac:dyDescent="0.25">
      <c r="A55">
        <f t="shared" si="1"/>
        <v>54</v>
      </c>
      <c r="B55" s="27" t="s">
        <v>398</v>
      </c>
      <c r="C55" s="27">
        <v>1</v>
      </c>
      <c r="D55" s="27">
        <v>1</v>
      </c>
      <c r="E55" s="27">
        <v>1</v>
      </c>
      <c r="F55" s="24" t="s">
        <v>225</v>
      </c>
      <c r="G55">
        <v>0</v>
      </c>
      <c r="I55" s="27" t="e">
        <f>+VLOOKUP(H55,question!$A$2:$K$5000,6,FALSE)</f>
        <v>#N/A</v>
      </c>
      <c r="J55" s="27" t="e">
        <f>+VLOOKUP(H55,question!$A$2:$K$5000,8,FALSE)</f>
        <v>#N/A</v>
      </c>
      <c r="K55" s="27" t="e">
        <f>+VLOOKUP(H55,question!$A$2:$K$5000,9,FALSE)</f>
        <v>#N/A</v>
      </c>
      <c r="L55" s="27" t="e">
        <f>+VLOOKUP(H55,question!$A$2:$K$5000,10,FALSE)</f>
        <v>#N/A</v>
      </c>
      <c r="M55" s="27" t="str">
        <f t="shared" si="0"/>
        <v>insert into question_answer (created_at,created_by,company_id,is_active,name,is_correct,question_id) values (getdate(),1,1,1,'Procesar operaciones',0,);</v>
      </c>
    </row>
    <row r="56" spans="1:13" ht="45" x14ac:dyDescent="0.25">
      <c r="A56">
        <f t="shared" si="1"/>
        <v>55</v>
      </c>
      <c r="B56" s="27" t="s">
        <v>398</v>
      </c>
      <c r="C56" s="27">
        <v>1</v>
      </c>
      <c r="D56" s="27">
        <v>1</v>
      </c>
      <c r="E56" s="27">
        <v>1</v>
      </c>
      <c r="F56" s="24" t="s">
        <v>224</v>
      </c>
      <c r="G56">
        <v>1</v>
      </c>
      <c r="I56" s="27" t="e">
        <f>+VLOOKUP(H56,question!$A$2:$K$5000,6,FALSE)</f>
        <v>#N/A</v>
      </c>
      <c r="J56" s="27" t="e">
        <f>+VLOOKUP(H56,question!$A$2:$K$5000,8,FALSE)</f>
        <v>#N/A</v>
      </c>
      <c r="K56" s="27" t="e">
        <f>+VLOOKUP(H56,question!$A$2:$K$5000,9,FALSE)</f>
        <v>#N/A</v>
      </c>
      <c r="L56" s="27" t="e">
        <f>+VLOOKUP(H56,question!$A$2:$K$5000,10,FALSE)</f>
        <v>#N/A</v>
      </c>
      <c r="M56" s="27" t="str">
        <f t="shared" si="0"/>
        <v>insert into question_answer (created_at,created_by,company_id,is_active,name,is_correct,question_id) values (getdate(),1,1,1,'Efectos como parte del lienzo (canvas)',1,);</v>
      </c>
    </row>
    <row r="57" spans="1:13" ht="45" x14ac:dyDescent="0.25">
      <c r="A57">
        <f t="shared" si="1"/>
        <v>56</v>
      </c>
      <c r="B57" s="27" t="s">
        <v>398</v>
      </c>
      <c r="C57" s="27">
        <v>1</v>
      </c>
      <c r="D57" s="27">
        <v>1</v>
      </c>
      <c r="E57" s="27">
        <v>1</v>
      </c>
      <c r="F57" s="24" t="s">
        <v>226</v>
      </c>
      <c r="G57">
        <v>0</v>
      </c>
      <c r="I57" s="27" t="e">
        <f>+VLOOKUP(H57,question!$A$2:$K$5000,6,FALSE)</f>
        <v>#N/A</v>
      </c>
      <c r="J57" s="27" t="e">
        <f>+VLOOKUP(H57,question!$A$2:$K$5000,8,FALSE)</f>
        <v>#N/A</v>
      </c>
      <c r="K57" s="27" t="e">
        <f>+VLOOKUP(H57,question!$A$2:$K$5000,9,FALSE)</f>
        <v>#N/A</v>
      </c>
      <c r="L57" s="27" t="e">
        <f>+VLOOKUP(H57,question!$A$2:$K$5000,10,FALSE)</f>
        <v>#N/A</v>
      </c>
      <c r="M57" s="27" t="str">
        <f t="shared" si="0"/>
        <v>insert into question_answer (created_at,created_by,company_id,is_active,name,is_correct,question_id) values (getdate(),1,1,1,'Procesar datos',0,);</v>
      </c>
    </row>
    <row r="58" spans="1:13" ht="45" x14ac:dyDescent="0.25">
      <c r="A58">
        <f t="shared" si="1"/>
        <v>57</v>
      </c>
      <c r="B58" s="27" t="s">
        <v>398</v>
      </c>
      <c r="C58" s="27">
        <v>1</v>
      </c>
      <c r="D58" s="27">
        <v>1</v>
      </c>
      <c r="E58" s="27">
        <v>1</v>
      </c>
      <c r="F58" s="24" t="s">
        <v>228</v>
      </c>
      <c r="G58">
        <v>0</v>
      </c>
      <c r="H58">
        <f>+H54+1</f>
        <v>16</v>
      </c>
      <c r="I58" s="27" t="str">
        <f>+VLOOKUP(H58,question!$A$2:$K$5000,6,FALSE)</f>
        <v>¿Con que  elementos se puede combinar WebGL?</v>
      </c>
      <c r="J58" s="27" t="str">
        <f>+VLOOKUP(H58,question!$A$2:$K$5000,8,FALSE)</f>
        <v/>
      </c>
      <c r="K58" s="27" t="str">
        <f>+VLOOKUP(H58,question!$A$2:$K$5000,9,FALSE)</f>
        <v/>
      </c>
      <c r="L58" s="27" t="str">
        <f>+VLOOKUP(H58,question!$A$2:$K$5000,10,FALSE)</f>
        <v/>
      </c>
      <c r="M58" s="27" t="str">
        <f t="shared" si="0"/>
        <v>insert into question_answer (created_at,created_by,company_id,is_active,name,is_correct,question_id) values (getdate(),1,1,1,'Sitios web',0,16);</v>
      </c>
    </row>
    <row r="59" spans="1:13" ht="45" x14ac:dyDescent="0.25">
      <c r="A59">
        <f t="shared" si="1"/>
        <v>58</v>
      </c>
      <c r="B59" s="27" t="s">
        <v>398</v>
      </c>
      <c r="C59" s="27">
        <v>1</v>
      </c>
      <c r="D59" s="27">
        <v>1</v>
      </c>
      <c r="E59" s="27">
        <v>1</v>
      </c>
      <c r="F59" s="24" t="s">
        <v>219</v>
      </c>
      <c r="G59">
        <v>1</v>
      </c>
      <c r="I59" s="27" t="e">
        <f>+VLOOKUP(H59,question!$A$2:$K$5000,6,FALSE)</f>
        <v>#N/A</v>
      </c>
      <c r="J59" s="27" t="e">
        <f>+VLOOKUP(H59,question!$A$2:$K$5000,8,FALSE)</f>
        <v>#N/A</v>
      </c>
      <c r="K59" s="27" t="e">
        <f>+VLOOKUP(H59,question!$A$2:$K$5000,9,FALSE)</f>
        <v>#N/A</v>
      </c>
      <c r="L59" s="27" t="e">
        <f>+VLOOKUP(H59,question!$A$2:$K$5000,10,FALSE)</f>
        <v>#N/A</v>
      </c>
      <c r="M59" s="27" t="str">
        <f t="shared" si="0"/>
        <v>insert into question_answer (created_at,created_by,company_id,is_active,name,is_correct,question_id) values (getdate(),1,1,1,'HTML',1,);</v>
      </c>
    </row>
    <row r="60" spans="1:13" ht="45" x14ac:dyDescent="0.25">
      <c r="A60">
        <f t="shared" si="1"/>
        <v>59</v>
      </c>
      <c r="B60" s="27" t="s">
        <v>398</v>
      </c>
      <c r="C60" s="27">
        <v>1</v>
      </c>
      <c r="D60" s="27">
        <v>1</v>
      </c>
      <c r="E60" s="27">
        <v>1</v>
      </c>
      <c r="F60" s="24" t="s">
        <v>229</v>
      </c>
      <c r="G60">
        <v>0</v>
      </c>
      <c r="I60" s="27" t="e">
        <f>+VLOOKUP(H60,question!$A$2:$K$5000,6,FALSE)</f>
        <v>#N/A</v>
      </c>
      <c r="J60" s="27" t="e">
        <f>+VLOOKUP(H60,question!$A$2:$K$5000,8,FALSE)</f>
        <v>#N/A</v>
      </c>
      <c r="K60" s="27" t="e">
        <f>+VLOOKUP(H60,question!$A$2:$K$5000,9,FALSE)</f>
        <v>#N/A</v>
      </c>
      <c r="L60" s="27" t="e">
        <f>+VLOOKUP(H60,question!$A$2:$K$5000,10,FALSE)</f>
        <v>#N/A</v>
      </c>
      <c r="M60" s="27" t="str">
        <f t="shared" si="0"/>
        <v>insert into question_answer (created_at,created_by,company_id,is_active,name,is_correct,question_id) values (getdate(),1,1,1,'APIs',0,);</v>
      </c>
    </row>
    <row r="61" spans="1:13" ht="45" x14ac:dyDescent="0.25">
      <c r="A61">
        <f t="shared" si="1"/>
        <v>60</v>
      </c>
      <c r="B61" s="27" t="s">
        <v>398</v>
      </c>
      <c r="C61" s="27">
        <v>1</v>
      </c>
      <c r="D61" s="27">
        <v>1</v>
      </c>
      <c r="E61" s="27">
        <v>1</v>
      </c>
      <c r="F61" s="24" t="s">
        <v>230</v>
      </c>
      <c r="G61">
        <v>0</v>
      </c>
      <c r="I61" s="27" t="e">
        <f>+VLOOKUP(H61,question!$A$2:$K$5000,6,FALSE)</f>
        <v>#N/A</v>
      </c>
      <c r="J61" s="27" t="e">
        <f>+VLOOKUP(H61,question!$A$2:$K$5000,8,FALSE)</f>
        <v>#N/A</v>
      </c>
      <c r="K61" s="27" t="e">
        <f>+VLOOKUP(H61,question!$A$2:$K$5000,9,FALSE)</f>
        <v>#N/A</v>
      </c>
      <c r="L61" s="27" t="e">
        <f>+VLOOKUP(H61,question!$A$2:$K$5000,10,FALSE)</f>
        <v>#N/A</v>
      </c>
      <c r="M61" s="27" t="str">
        <f t="shared" si="0"/>
        <v>insert into question_answer (created_at,created_by,company_id,is_active,name,is_correct,question_id) values (getdate(),1,1,1,'Base de datos',0,);</v>
      </c>
    </row>
    <row r="62" spans="1:13" ht="45" x14ac:dyDescent="0.25">
      <c r="A62">
        <f t="shared" si="1"/>
        <v>61</v>
      </c>
      <c r="B62" s="27" t="s">
        <v>398</v>
      </c>
      <c r="C62" s="27">
        <v>1</v>
      </c>
      <c r="D62" s="27">
        <v>1</v>
      </c>
      <c r="E62" s="27">
        <v>1</v>
      </c>
      <c r="F62" s="24" t="s">
        <v>232</v>
      </c>
      <c r="G62">
        <v>1</v>
      </c>
      <c r="H62">
        <f>+H58+1</f>
        <v>17</v>
      </c>
      <c r="I62" s="27" t="str">
        <f>+VLOOKUP(H62,question!$A$2:$K$5000,6,FALSE)</f>
        <v>¿Es un consorcio de tecnología sin ánimo de lucro que da soporte a WebGL?</v>
      </c>
      <c r="J62" s="27" t="str">
        <f>+VLOOKUP(H62,question!$A$2:$K$5000,8,FALSE)</f>
        <v/>
      </c>
      <c r="K62" s="27" t="str">
        <f>+VLOOKUP(H62,question!$A$2:$K$5000,9,FALSE)</f>
        <v/>
      </c>
      <c r="L62" s="27" t="str">
        <f>+VLOOKUP(H62,question!$A$2:$K$5000,10,FALSE)</f>
        <v/>
      </c>
      <c r="M62" s="27" t="str">
        <f t="shared" si="0"/>
        <v>insert into question_answer (created_at,created_by,company_id,is_active,name,is_correct,question_id) values (getdate(),1,1,1,'Khronos Group',1,17);</v>
      </c>
    </row>
    <row r="63" spans="1:13" ht="45" x14ac:dyDescent="0.25">
      <c r="A63">
        <f t="shared" si="1"/>
        <v>62</v>
      </c>
      <c r="B63" s="27" t="s">
        <v>398</v>
      </c>
      <c r="C63" s="27">
        <v>1</v>
      </c>
      <c r="D63" s="27">
        <v>1</v>
      </c>
      <c r="E63" s="27">
        <v>1</v>
      </c>
      <c r="F63" s="24" t="s">
        <v>233</v>
      </c>
      <c r="G63">
        <v>0</v>
      </c>
      <c r="I63" s="27" t="e">
        <f>+VLOOKUP(H63,question!$A$2:$K$5000,6,FALSE)</f>
        <v>#N/A</v>
      </c>
      <c r="J63" s="27" t="e">
        <f>+VLOOKUP(H63,question!$A$2:$K$5000,8,FALSE)</f>
        <v>#N/A</v>
      </c>
      <c r="K63" s="27" t="e">
        <f>+VLOOKUP(H63,question!$A$2:$K$5000,9,FALSE)</f>
        <v>#N/A</v>
      </c>
      <c r="L63" s="27" t="e">
        <f>+VLOOKUP(H63,question!$A$2:$K$5000,10,FALSE)</f>
        <v>#N/A</v>
      </c>
      <c r="M63" s="27" t="str">
        <f t="shared" si="0"/>
        <v>insert into question_answer (created_at,created_by,company_id,is_active,name,is_correct,question_id) values (getdate(),1,1,1,'Facebook',0,);</v>
      </c>
    </row>
    <row r="64" spans="1:13" ht="45" x14ac:dyDescent="0.25">
      <c r="A64">
        <f t="shared" si="1"/>
        <v>63</v>
      </c>
      <c r="B64" s="27" t="s">
        <v>398</v>
      </c>
      <c r="C64" s="27">
        <v>1</v>
      </c>
      <c r="D64" s="27">
        <v>1</v>
      </c>
      <c r="E64" s="27">
        <v>1</v>
      </c>
      <c r="F64" s="24" t="s">
        <v>234</v>
      </c>
      <c r="G64">
        <v>0</v>
      </c>
      <c r="I64" s="27" t="e">
        <f>+VLOOKUP(H64,question!$A$2:$K$5000,6,FALSE)</f>
        <v>#N/A</v>
      </c>
      <c r="J64" s="27" t="e">
        <f>+VLOOKUP(H64,question!$A$2:$K$5000,8,FALSE)</f>
        <v>#N/A</v>
      </c>
      <c r="K64" s="27" t="e">
        <f>+VLOOKUP(H64,question!$A$2:$K$5000,9,FALSE)</f>
        <v>#N/A</v>
      </c>
      <c r="L64" s="27" t="e">
        <f>+VLOOKUP(H64,question!$A$2:$K$5000,10,FALSE)</f>
        <v>#N/A</v>
      </c>
      <c r="M64" s="27" t="str">
        <f t="shared" si="0"/>
        <v>insert into question_answer (created_at,created_by,company_id,is_active,name,is_correct,question_id) values (getdate(),1,1,1,'React Js',0,);</v>
      </c>
    </row>
    <row r="65" spans="1:13" ht="45" x14ac:dyDescent="0.25">
      <c r="A65">
        <f t="shared" si="1"/>
        <v>64</v>
      </c>
      <c r="B65" s="27" t="s">
        <v>398</v>
      </c>
      <c r="C65" s="27">
        <v>1</v>
      </c>
      <c r="D65" s="27">
        <v>1</v>
      </c>
      <c r="E65" s="27">
        <v>1</v>
      </c>
      <c r="F65" s="24" t="s">
        <v>235</v>
      </c>
      <c r="G65">
        <v>0</v>
      </c>
      <c r="I65" s="27" t="e">
        <f>+VLOOKUP(H65,question!$A$2:$K$5000,6,FALSE)</f>
        <v>#N/A</v>
      </c>
      <c r="J65" s="27" t="e">
        <f>+VLOOKUP(H65,question!$A$2:$K$5000,8,FALSE)</f>
        <v>#N/A</v>
      </c>
      <c r="K65" s="27" t="e">
        <f>+VLOOKUP(H65,question!$A$2:$K$5000,9,FALSE)</f>
        <v>#N/A</v>
      </c>
      <c r="L65" s="27" t="e">
        <f>+VLOOKUP(H65,question!$A$2:$K$5000,10,FALSE)</f>
        <v>#N/A</v>
      </c>
      <c r="M65" s="27" t="str">
        <f t="shared" si="0"/>
        <v>insert into question_answer (created_at,created_by,company_id,is_active,name,is_correct,question_id) values (getdate(),1,1,1,'Ubuntu',0,);</v>
      </c>
    </row>
    <row r="66" spans="1:13" ht="45" x14ac:dyDescent="0.25">
      <c r="A66">
        <f t="shared" si="1"/>
        <v>65</v>
      </c>
      <c r="B66" s="27" t="s">
        <v>398</v>
      </c>
      <c r="C66" s="27">
        <v>1</v>
      </c>
      <c r="D66" s="27">
        <v>1</v>
      </c>
      <c r="E66" s="27">
        <v>1</v>
      </c>
      <c r="F66" s="24" t="s">
        <v>239</v>
      </c>
      <c r="G66">
        <v>0</v>
      </c>
      <c r="H66">
        <f>+H62+1</f>
        <v>18</v>
      </c>
      <c r="I66" s="27" t="str">
        <f>+VLOOKUP(H66,question!$A$2:$K$5000,6,FALSE)</f>
        <v>¿Quién inicio los experimentos de WebGL mostrando un prototipo de canvas 3D?</v>
      </c>
      <c r="J66" s="27" t="str">
        <f>+VLOOKUP(H66,question!$A$2:$K$5000,8,FALSE)</f>
        <v/>
      </c>
      <c r="K66" s="27" t="str">
        <f>+VLOOKUP(H66,question!$A$2:$K$5000,9,FALSE)</f>
        <v/>
      </c>
      <c r="L66" s="27" t="str">
        <f>+VLOOKUP(H66,question!$A$2:$K$5000,10,FALSE)</f>
        <v/>
      </c>
      <c r="M66" s="27" t="str">
        <f t="shared" si="0"/>
        <v>insert into question_answer (created_at,created_by,company_id,is_active,name,is_correct,question_id) values (getdate(),1,1,1,'Jeff Bezos (Amazon)',0,18);</v>
      </c>
    </row>
    <row r="67" spans="1:13" ht="45" x14ac:dyDescent="0.25">
      <c r="A67">
        <f t="shared" si="1"/>
        <v>66</v>
      </c>
      <c r="B67" s="27" t="s">
        <v>398</v>
      </c>
      <c r="C67" s="27">
        <v>1</v>
      </c>
      <c r="D67" s="27">
        <v>1</v>
      </c>
      <c r="E67" s="27">
        <v>1</v>
      </c>
      <c r="F67" s="24" t="s">
        <v>236</v>
      </c>
      <c r="G67">
        <v>1</v>
      </c>
      <c r="I67" s="27" t="e">
        <f>+VLOOKUP(H67,question!$A$2:$K$5000,6,FALSE)</f>
        <v>#N/A</v>
      </c>
      <c r="J67" s="27" t="e">
        <f>+VLOOKUP(H67,question!$A$2:$K$5000,8,FALSE)</f>
        <v>#N/A</v>
      </c>
      <c r="K67" s="27" t="e">
        <f>+VLOOKUP(H67,question!$A$2:$K$5000,9,FALSE)</f>
        <v>#N/A</v>
      </c>
      <c r="L67" s="27" t="e">
        <f>+VLOOKUP(H67,question!$A$2:$K$5000,10,FALSE)</f>
        <v>#N/A</v>
      </c>
      <c r="M67" s="27" t="str">
        <f t="shared" ref="M67:M130" si="5">CONCATENATE("insert into question_answer (",$B$1,",",$C$1,",",$D$1,",",$E$1,",",$F$1,",",$G$1,",",$H$1,") values (",B67,",",C67,",",D67,",",E67,",'",F67,"',",G67,",",H67,");")</f>
        <v>insert into question_answer (created_at,created_by,company_id,is_active,name,is_correct,question_id) values (getdate(),1,1,1,'Vladimir Vukićević en Mozilla (2006)',1,);</v>
      </c>
    </row>
    <row r="68" spans="1:13" ht="45" x14ac:dyDescent="0.25">
      <c r="A68">
        <f t="shared" ref="A68:A131" si="6">+A67+1</f>
        <v>67</v>
      </c>
      <c r="B68" s="27" t="s">
        <v>398</v>
      </c>
      <c r="C68" s="27">
        <v>1</v>
      </c>
      <c r="D68" s="27">
        <v>1</v>
      </c>
      <c r="E68" s="27">
        <v>1</v>
      </c>
      <c r="F68" s="24" t="s">
        <v>237</v>
      </c>
      <c r="G68">
        <v>0</v>
      </c>
      <c r="I68" s="27" t="e">
        <f>+VLOOKUP(H68,question!$A$2:$K$5000,6,FALSE)</f>
        <v>#N/A</v>
      </c>
      <c r="J68" s="27" t="e">
        <f>+VLOOKUP(H68,question!$A$2:$K$5000,8,FALSE)</f>
        <v>#N/A</v>
      </c>
      <c r="K68" s="27" t="e">
        <f>+VLOOKUP(H68,question!$A$2:$K$5000,9,FALSE)</f>
        <v>#N/A</v>
      </c>
      <c r="L68" s="27" t="e">
        <f>+VLOOKUP(H68,question!$A$2:$K$5000,10,FALSE)</f>
        <v>#N/A</v>
      </c>
      <c r="M68" s="27" t="str">
        <f t="shared" si="5"/>
        <v>insert into question_answer (created_at,created_by,company_id,is_active,name,is_correct,question_id) values (getdate(),1,1,1,'Elon Musk (2000)',0,);</v>
      </c>
    </row>
    <row r="69" spans="1:13" ht="45" x14ac:dyDescent="0.25">
      <c r="A69">
        <f t="shared" si="6"/>
        <v>68</v>
      </c>
      <c r="B69" s="27" t="s">
        <v>398</v>
      </c>
      <c r="C69" s="27">
        <v>1</v>
      </c>
      <c r="D69" s="27">
        <v>1</v>
      </c>
      <c r="E69" s="27">
        <v>1</v>
      </c>
      <c r="F69" s="24" t="s">
        <v>240</v>
      </c>
      <c r="G69">
        <v>0</v>
      </c>
      <c r="I69" s="27" t="e">
        <f>+VLOOKUP(H69,question!$A$2:$K$5000,6,FALSE)</f>
        <v>#N/A</v>
      </c>
      <c r="J69" s="27" t="e">
        <f>+VLOOKUP(H69,question!$A$2:$K$5000,8,FALSE)</f>
        <v>#N/A</v>
      </c>
      <c r="K69" s="27" t="e">
        <f>+VLOOKUP(H69,question!$A$2:$K$5000,9,FALSE)</f>
        <v>#N/A</v>
      </c>
      <c r="L69" s="27" t="e">
        <f>+VLOOKUP(H69,question!$A$2:$K$5000,10,FALSE)</f>
        <v>#N/A</v>
      </c>
      <c r="M69" s="27" t="str">
        <f t="shared" si="5"/>
        <v>insert into question_answer (created_at,created_by,company_id,is_active,name,is_correct,question_id) values (getdate(),1,1,1,'Larry Page (Google)',0,);</v>
      </c>
    </row>
    <row r="70" spans="1:13" ht="45" x14ac:dyDescent="0.25">
      <c r="A70">
        <f t="shared" si="6"/>
        <v>69</v>
      </c>
      <c r="B70" s="27" t="s">
        <v>398</v>
      </c>
      <c r="C70" s="27">
        <v>1</v>
      </c>
      <c r="D70" s="27">
        <v>1</v>
      </c>
      <c r="E70" s="27">
        <v>1</v>
      </c>
      <c r="F70" s="24" t="s">
        <v>242</v>
      </c>
      <c r="G70">
        <v>0</v>
      </c>
      <c r="H70">
        <f>+H66+1</f>
        <v>19</v>
      </c>
      <c r="I70" s="27" t="str">
        <f>+VLOOKUP(H70,question!$A$2:$K$5000,6,FALSE)</f>
        <v>¿Qué elemento html utiliza WebGL para renderizar elementos en 3D?</v>
      </c>
      <c r="J70" s="27" t="str">
        <f>+VLOOKUP(H70,question!$A$2:$K$5000,8,FALSE)</f>
        <v/>
      </c>
      <c r="K70" s="27" t="str">
        <f>+VLOOKUP(H70,question!$A$2:$K$5000,9,FALSE)</f>
        <v/>
      </c>
      <c r="L70" s="27" t="str">
        <f>+VLOOKUP(H70,question!$A$2:$K$5000,10,FALSE)</f>
        <v/>
      </c>
      <c r="M70" s="27" t="str">
        <f t="shared" si="5"/>
        <v>insert into question_answer (created_at,created_by,company_id,is_active,name,is_correct,question_id) values (getdate(),1,1,1,'Video',0,19);</v>
      </c>
    </row>
    <row r="71" spans="1:13" ht="45" x14ac:dyDescent="0.25">
      <c r="A71">
        <f t="shared" si="6"/>
        <v>70</v>
      </c>
      <c r="B71" s="27" t="s">
        <v>398</v>
      </c>
      <c r="C71" s="27">
        <v>1</v>
      </c>
      <c r="D71" s="27">
        <v>1</v>
      </c>
      <c r="E71" s="27">
        <v>1</v>
      </c>
      <c r="F71" s="24" t="s">
        <v>243</v>
      </c>
      <c r="G71">
        <v>0</v>
      </c>
      <c r="I71" s="27" t="e">
        <f>+VLOOKUP(H71,question!$A$2:$K$5000,6,FALSE)</f>
        <v>#N/A</v>
      </c>
      <c r="J71" s="27" t="e">
        <f>+VLOOKUP(H71,question!$A$2:$K$5000,8,FALSE)</f>
        <v>#N/A</v>
      </c>
      <c r="K71" s="27" t="e">
        <f>+VLOOKUP(H71,question!$A$2:$K$5000,9,FALSE)</f>
        <v>#N/A</v>
      </c>
      <c r="L71" s="27" t="e">
        <f>+VLOOKUP(H71,question!$A$2:$K$5000,10,FALSE)</f>
        <v>#N/A</v>
      </c>
      <c r="M71" s="27" t="str">
        <f t="shared" si="5"/>
        <v>insert into question_answer (created_at,created_by,company_id,is_active,name,is_correct,question_id) values (getdate(),1,1,1,'Imagen',0,);</v>
      </c>
    </row>
    <row r="72" spans="1:13" ht="45" x14ac:dyDescent="0.25">
      <c r="A72">
        <f t="shared" si="6"/>
        <v>71</v>
      </c>
      <c r="B72" s="27" t="s">
        <v>398</v>
      </c>
      <c r="C72" s="27">
        <v>1</v>
      </c>
      <c r="D72" s="27">
        <v>1</v>
      </c>
      <c r="E72" s="27">
        <v>1</v>
      </c>
      <c r="F72" s="24" t="s">
        <v>245</v>
      </c>
      <c r="G72">
        <v>1</v>
      </c>
      <c r="I72" s="27" t="e">
        <f>+VLOOKUP(H72,question!$A$2:$K$5000,6,FALSE)</f>
        <v>#N/A</v>
      </c>
      <c r="J72" s="27" t="e">
        <f>+VLOOKUP(H72,question!$A$2:$K$5000,8,FALSE)</f>
        <v>#N/A</v>
      </c>
      <c r="K72" s="27" t="e">
        <f>+VLOOKUP(H72,question!$A$2:$K$5000,9,FALSE)</f>
        <v>#N/A</v>
      </c>
      <c r="L72" s="27" t="e">
        <f>+VLOOKUP(H72,question!$A$2:$K$5000,10,FALSE)</f>
        <v>#N/A</v>
      </c>
      <c r="M72" s="27" t="str">
        <f t="shared" si="5"/>
        <v>insert into question_answer (created_at,created_by,company_id,is_active,name,is_correct,question_id) values (getdate(),1,1,1,'Canvas',1,);</v>
      </c>
    </row>
    <row r="73" spans="1:13" ht="45" x14ac:dyDescent="0.25">
      <c r="A73">
        <f t="shared" si="6"/>
        <v>72</v>
      </c>
      <c r="B73" s="27" t="s">
        <v>398</v>
      </c>
      <c r="C73" s="27">
        <v>1</v>
      </c>
      <c r="D73" s="27">
        <v>1</v>
      </c>
      <c r="E73" s="27">
        <v>1</v>
      </c>
      <c r="F73" s="24" t="s">
        <v>244</v>
      </c>
      <c r="G73">
        <v>0</v>
      </c>
      <c r="I73" s="27" t="e">
        <f>+VLOOKUP(H73,question!$A$2:$K$5000,6,FALSE)</f>
        <v>#N/A</v>
      </c>
      <c r="J73" s="27" t="e">
        <f>+VLOOKUP(H73,question!$A$2:$K$5000,8,FALSE)</f>
        <v>#N/A</v>
      </c>
      <c r="K73" s="27" t="e">
        <f>+VLOOKUP(H73,question!$A$2:$K$5000,9,FALSE)</f>
        <v>#N/A</v>
      </c>
      <c r="L73" s="27" t="e">
        <f>+VLOOKUP(H73,question!$A$2:$K$5000,10,FALSE)</f>
        <v>#N/A</v>
      </c>
      <c r="M73" s="27" t="str">
        <f t="shared" si="5"/>
        <v>insert into question_answer (created_at,created_by,company_id,is_active,name,is_correct,question_id) values (getdate(),1,1,1,'Source',0,);</v>
      </c>
    </row>
    <row r="74" spans="1:13" ht="45" x14ac:dyDescent="0.25">
      <c r="A74">
        <f t="shared" si="6"/>
        <v>73</v>
      </c>
      <c r="B74" s="27" t="s">
        <v>398</v>
      </c>
      <c r="C74" s="27">
        <v>1</v>
      </c>
      <c r="D74" s="27">
        <v>1</v>
      </c>
      <c r="E74" s="27">
        <v>1</v>
      </c>
      <c r="F74" s="24" t="s">
        <v>249</v>
      </c>
      <c r="G74">
        <v>0</v>
      </c>
      <c r="H74">
        <f>+H70+1</f>
        <v>20</v>
      </c>
      <c r="I74" s="27" t="str">
        <f>+VLOOKUP(H74,question!$A$2:$K$5000,6,FALSE)</f>
        <v>¿Cómo se accede al elemento canvas?</v>
      </c>
      <c r="J74" s="27" t="str">
        <f>+VLOOKUP(H74,question!$A$2:$K$5000,8,FALSE)</f>
        <v/>
      </c>
      <c r="K74" s="27" t="str">
        <f>+VLOOKUP(H74,question!$A$2:$K$5000,9,FALSE)</f>
        <v/>
      </c>
      <c r="L74" s="27" t="str">
        <f>+VLOOKUP(H74,question!$A$2:$K$5000,10,FALSE)</f>
        <v/>
      </c>
      <c r="M74" s="27" t="str">
        <f t="shared" si="5"/>
        <v>insert into question_answer (created_at,created_by,company_id,is_active,name,is_correct,question_id) values (getdate(),1,1,1,'Componente',0,20);</v>
      </c>
    </row>
    <row r="75" spans="1:13" ht="45" x14ac:dyDescent="0.25">
      <c r="A75">
        <f t="shared" si="6"/>
        <v>74</v>
      </c>
      <c r="B75" s="27" t="s">
        <v>398</v>
      </c>
      <c r="C75" s="27">
        <v>1</v>
      </c>
      <c r="D75" s="27">
        <v>1</v>
      </c>
      <c r="E75" s="27">
        <v>1</v>
      </c>
      <c r="F75" s="24" t="s">
        <v>248</v>
      </c>
      <c r="G75">
        <v>0</v>
      </c>
      <c r="I75" s="27" t="e">
        <f>+VLOOKUP(H75,question!$A$2:$K$5000,6,FALSE)</f>
        <v>#N/A</v>
      </c>
      <c r="J75" s="27" t="e">
        <f>+VLOOKUP(H75,question!$A$2:$K$5000,8,FALSE)</f>
        <v>#N/A</v>
      </c>
      <c r="K75" s="27" t="e">
        <f>+VLOOKUP(H75,question!$A$2:$K$5000,9,FALSE)</f>
        <v>#N/A</v>
      </c>
      <c r="L75" s="27" t="e">
        <f>+VLOOKUP(H75,question!$A$2:$K$5000,10,FALSE)</f>
        <v>#N/A</v>
      </c>
      <c r="M75" s="27" t="str">
        <f t="shared" si="5"/>
        <v>insert into question_answer (created_at,created_by,company_id,is_active,name,is_correct,question_id) values (getdate(),1,1,1,'Referencias',0,);</v>
      </c>
    </row>
    <row r="76" spans="1:13" ht="45" x14ac:dyDescent="0.25">
      <c r="A76">
        <f t="shared" si="6"/>
        <v>75</v>
      </c>
      <c r="B76" s="27" t="s">
        <v>398</v>
      </c>
      <c r="C76" s="27">
        <v>1</v>
      </c>
      <c r="D76" s="27">
        <v>1</v>
      </c>
      <c r="E76" s="27">
        <v>1</v>
      </c>
      <c r="F76" s="24" t="s">
        <v>247</v>
      </c>
      <c r="G76">
        <v>1</v>
      </c>
      <c r="I76" s="27" t="e">
        <f>+VLOOKUP(H76,question!$A$2:$K$5000,6,FALSE)</f>
        <v>#N/A</v>
      </c>
      <c r="J76" s="27" t="e">
        <f>+VLOOKUP(H76,question!$A$2:$K$5000,8,FALSE)</f>
        <v>#N/A</v>
      </c>
      <c r="K76" s="27" t="e">
        <f>+VLOOKUP(H76,question!$A$2:$K$5000,9,FALSE)</f>
        <v>#N/A</v>
      </c>
      <c r="L76" s="27" t="e">
        <f>+VLOOKUP(H76,question!$A$2:$K$5000,10,FALSE)</f>
        <v>#N/A</v>
      </c>
      <c r="M76" s="27" t="str">
        <f t="shared" si="5"/>
        <v>insert into question_answer (created_at,created_by,company_id,is_active,name,is_correct,question_id) values (getdate(),1,1,1,'Document Object Model (DOM)',1,);</v>
      </c>
    </row>
    <row r="77" spans="1:13" ht="45" x14ac:dyDescent="0.25">
      <c r="A77">
        <f t="shared" si="6"/>
        <v>76</v>
      </c>
      <c r="B77" s="27" t="s">
        <v>398</v>
      </c>
      <c r="C77" s="27">
        <v>1</v>
      </c>
      <c r="D77" s="27">
        <v>1</v>
      </c>
      <c r="E77" s="27">
        <v>1</v>
      </c>
      <c r="F77" s="24" t="s">
        <v>250</v>
      </c>
      <c r="G77">
        <v>0</v>
      </c>
      <c r="I77" s="27" t="e">
        <f>+VLOOKUP(H77,question!$A$2:$K$5000,6,FALSE)</f>
        <v>#N/A</v>
      </c>
      <c r="J77" s="27" t="e">
        <f>+VLOOKUP(H77,question!$A$2:$K$5000,8,FALSE)</f>
        <v>#N/A</v>
      </c>
      <c r="K77" s="27" t="e">
        <f>+VLOOKUP(H77,question!$A$2:$K$5000,9,FALSE)</f>
        <v>#N/A</v>
      </c>
      <c r="L77" s="27" t="e">
        <f>+VLOOKUP(H77,question!$A$2:$K$5000,10,FALSE)</f>
        <v>#N/A</v>
      </c>
      <c r="M77" s="27" t="str">
        <f t="shared" si="5"/>
        <v>insert into question_answer (created_at,created_by,company_id,is_active,name,is_correct,question_id) values (getdate(),1,1,1,'JavaScript',0,);</v>
      </c>
    </row>
    <row r="78" spans="1:13" ht="45" x14ac:dyDescent="0.25">
      <c r="A78">
        <f t="shared" si="6"/>
        <v>77</v>
      </c>
      <c r="B78" s="27" t="s">
        <v>398</v>
      </c>
      <c r="C78" s="27">
        <v>1</v>
      </c>
      <c r="D78" s="27">
        <v>1</v>
      </c>
      <c r="E78" s="27">
        <v>1</v>
      </c>
      <c r="F78" s="24" t="s">
        <v>294</v>
      </c>
      <c r="G78">
        <v>1</v>
      </c>
      <c r="H78">
        <f>+H74+1</f>
        <v>21</v>
      </c>
      <c r="I78" s="27" t="str">
        <f>+VLOOKUP(H78,question!$A$2:$K$5000,6,FALSE)</f>
        <v>¿Con quien trabaja directamente WebGL ?</v>
      </c>
      <c r="J78" s="27" t="str">
        <f>+VLOOKUP(H78,question!$A$2:$K$5000,8,FALSE)</f>
        <v/>
      </c>
      <c r="K78" s="27" t="str">
        <f>+VLOOKUP(H78,question!$A$2:$K$5000,9,FALSE)</f>
        <v/>
      </c>
      <c r="L78" s="27" t="str">
        <f>+VLOOKUP(H78,question!$A$2:$K$5000,10,FALSE)</f>
        <v/>
      </c>
      <c r="M78" s="27" t="str">
        <f t="shared" si="5"/>
        <v>insert into question_answer (created_at,created_by,company_id,is_active,name,is_correct,question_id) values (getdate(),1,1,1,'GPU',1,21);</v>
      </c>
    </row>
    <row r="79" spans="1:13" ht="45" x14ac:dyDescent="0.25">
      <c r="A79">
        <f t="shared" si="6"/>
        <v>78</v>
      </c>
      <c r="B79" s="27" t="s">
        <v>398</v>
      </c>
      <c r="C79" s="27">
        <v>1</v>
      </c>
      <c r="D79" s="27">
        <v>1</v>
      </c>
      <c r="E79" s="27">
        <v>1</v>
      </c>
      <c r="F79" s="24" t="s">
        <v>295</v>
      </c>
      <c r="G79">
        <v>0</v>
      </c>
      <c r="I79" s="27" t="e">
        <f>+VLOOKUP(H79,question!$A$2:$K$5000,6,FALSE)</f>
        <v>#N/A</v>
      </c>
      <c r="J79" s="27" t="e">
        <f>+VLOOKUP(H79,question!$A$2:$K$5000,8,FALSE)</f>
        <v>#N/A</v>
      </c>
      <c r="K79" s="27" t="e">
        <f>+VLOOKUP(H79,question!$A$2:$K$5000,9,FALSE)</f>
        <v>#N/A</v>
      </c>
      <c r="L79" s="27" t="e">
        <f>+VLOOKUP(H79,question!$A$2:$K$5000,10,FALSE)</f>
        <v>#N/A</v>
      </c>
      <c r="M79" s="27" t="str">
        <f t="shared" si="5"/>
        <v>insert into question_answer (created_at,created_by,company_id,is_active,name,is_correct,question_id) values (getdate(),1,1,1,'Memoria ',0,);</v>
      </c>
    </row>
    <row r="80" spans="1:13" ht="45" x14ac:dyDescent="0.25">
      <c r="A80">
        <f t="shared" si="6"/>
        <v>79</v>
      </c>
      <c r="B80" s="27" t="s">
        <v>398</v>
      </c>
      <c r="C80" s="27">
        <v>1</v>
      </c>
      <c r="D80" s="27">
        <v>1</v>
      </c>
      <c r="E80" s="27">
        <v>1</v>
      </c>
      <c r="F80" s="24" t="s">
        <v>296</v>
      </c>
      <c r="G80">
        <v>0</v>
      </c>
      <c r="I80" s="27" t="e">
        <f>+VLOOKUP(H80,question!$A$2:$K$5000,6,FALSE)</f>
        <v>#N/A</v>
      </c>
      <c r="J80" s="27" t="e">
        <f>+VLOOKUP(H80,question!$A$2:$K$5000,8,FALSE)</f>
        <v>#N/A</v>
      </c>
      <c r="K80" s="27" t="e">
        <f>+VLOOKUP(H80,question!$A$2:$K$5000,9,FALSE)</f>
        <v>#N/A</v>
      </c>
      <c r="L80" s="27" t="e">
        <f>+VLOOKUP(H80,question!$A$2:$K$5000,10,FALSE)</f>
        <v>#N/A</v>
      </c>
      <c r="M80" s="27" t="str">
        <f t="shared" si="5"/>
        <v>insert into question_answer (created_at,created_by,company_id,is_active,name,is_correct,question_id) values (getdate(),1,1,1,'Tarjeta de Video',0,);</v>
      </c>
    </row>
    <row r="81" spans="1:13" ht="45" x14ac:dyDescent="0.25">
      <c r="A81">
        <f t="shared" si="6"/>
        <v>80</v>
      </c>
      <c r="B81" s="27" t="s">
        <v>398</v>
      </c>
      <c r="C81" s="27">
        <v>1</v>
      </c>
      <c r="D81" s="27">
        <v>1</v>
      </c>
      <c r="E81" s="27">
        <v>1</v>
      </c>
      <c r="F81" s="24" t="s">
        <v>297</v>
      </c>
      <c r="G81">
        <v>0</v>
      </c>
      <c r="I81" s="27" t="e">
        <f>+VLOOKUP(H81,question!$A$2:$K$5000,6,FALSE)</f>
        <v>#N/A</v>
      </c>
      <c r="J81" s="27" t="e">
        <f>+VLOOKUP(H81,question!$A$2:$K$5000,8,FALSE)</f>
        <v>#N/A</v>
      </c>
      <c r="K81" s="27" t="e">
        <f>+VLOOKUP(H81,question!$A$2:$K$5000,9,FALSE)</f>
        <v>#N/A</v>
      </c>
      <c r="L81" s="27" t="e">
        <f>+VLOOKUP(H81,question!$A$2:$K$5000,10,FALSE)</f>
        <v>#N/A</v>
      </c>
      <c r="M81" s="27" t="str">
        <f t="shared" si="5"/>
        <v>insert into question_answer (created_at,created_by,company_id,is_active,name,is_correct,question_id) values (getdate(),1,1,1,'Bibliotecas',0,);</v>
      </c>
    </row>
    <row r="82" spans="1:13" ht="45" x14ac:dyDescent="0.25">
      <c r="A82">
        <f t="shared" si="6"/>
        <v>81</v>
      </c>
      <c r="B82" s="27" t="s">
        <v>398</v>
      </c>
      <c r="C82" s="27">
        <v>1</v>
      </c>
      <c r="D82" s="27">
        <v>1</v>
      </c>
      <c r="E82" s="27">
        <v>1</v>
      </c>
      <c r="F82" s="24" t="s">
        <v>251</v>
      </c>
      <c r="G82">
        <v>1</v>
      </c>
      <c r="H82">
        <f>+H78+1</f>
        <v>22</v>
      </c>
      <c r="I82" s="27" t="str">
        <f>+VLOOKUP(H82,question!$A$2:$K$5000,6,FALSE)</f>
        <v>¿Desde qué versión de Google Chrome web esta disponible WebGL?</v>
      </c>
      <c r="J82" s="27" t="str">
        <f>+VLOOKUP(H82,question!$A$2:$K$5000,8,FALSE)</f>
        <v/>
      </c>
      <c r="K82" s="27" t="str">
        <f>+VLOOKUP(H82,question!$A$2:$K$5000,9,FALSE)</f>
        <v/>
      </c>
      <c r="L82" s="27" t="str">
        <f>+VLOOKUP(H82,question!$A$2:$K$5000,10,FALSE)</f>
        <v/>
      </c>
      <c r="M82" s="27" t="str">
        <f t="shared" si="5"/>
        <v>insert into question_answer (created_at,created_by,company_id,is_active,name,is_correct,question_id) values (getdate(),1,1,1,'Versión 9 (feb 2011)',1,22);</v>
      </c>
    </row>
    <row r="83" spans="1:13" ht="45" x14ac:dyDescent="0.25">
      <c r="A83">
        <f t="shared" si="6"/>
        <v>82</v>
      </c>
      <c r="B83" s="27" t="s">
        <v>398</v>
      </c>
      <c r="C83" s="27">
        <v>1</v>
      </c>
      <c r="D83" s="27">
        <v>1</v>
      </c>
      <c r="E83" s="27">
        <v>1</v>
      </c>
      <c r="F83" s="24" t="s">
        <v>253</v>
      </c>
      <c r="G83">
        <v>0</v>
      </c>
      <c r="I83" s="27" t="e">
        <f>+VLOOKUP(H83,question!$A$2:$K$5000,6,FALSE)</f>
        <v>#N/A</v>
      </c>
      <c r="J83" s="27" t="e">
        <f>+VLOOKUP(H83,question!$A$2:$K$5000,8,FALSE)</f>
        <v>#N/A</v>
      </c>
      <c r="K83" s="27" t="e">
        <f>+VLOOKUP(H83,question!$A$2:$K$5000,9,FALSE)</f>
        <v>#N/A</v>
      </c>
      <c r="L83" s="27" t="e">
        <f>+VLOOKUP(H83,question!$A$2:$K$5000,10,FALSE)</f>
        <v>#N/A</v>
      </c>
      <c r="M83" s="27" t="str">
        <f t="shared" si="5"/>
        <v>insert into question_answer (created_at,created_by,company_id,is_active,name,is_correct,question_id) values (getdate(),1,1,1,'Versión 8 ( feb 2010)',0,);</v>
      </c>
    </row>
    <row r="84" spans="1:13" ht="45" x14ac:dyDescent="0.25">
      <c r="A84">
        <f t="shared" si="6"/>
        <v>83</v>
      </c>
      <c r="B84" s="27" t="s">
        <v>398</v>
      </c>
      <c r="C84" s="27">
        <v>1</v>
      </c>
      <c r="D84" s="27">
        <v>1</v>
      </c>
      <c r="E84" s="27">
        <v>1</v>
      </c>
      <c r="F84" s="24" t="s">
        <v>255</v>
      </c>
      <c r="G84">
        <v>0</v>
      </c>
      <c r="I84" s="27" t="e">
        <f>+VLOOKUP(H84,question!$A$2:$K$5000,6,FALSE)</f>
        <v>#N/A</v>
      </c>
      <c r="J84" s="27" t="e">
        <f>+VLOOKUP(H84,question!$A$2:$K$5000,8,FALSE)</f>
        <v>#N/A</v>
      </c>
      <c r="K84" s="27" t="e">
        <f>+VLOOKUP(H84,question!$A$2:$K$5000,9,FALSE)</f>
        <v>#N/A</v>
      </c>
      <c r="L84" s="27" t="e">
        <f>+VLOOKUP(H84,question!$A$2:$K$5000,10,FALSE)</f>
        <v>#N/A</v>
      </c>
      <c r="M84" s="27" t="str">
        <f t="shared" si="5"/>
        <v>insert into question_answer (created_at,created_by,company_id,is_active,name,is_correct,question_id) values (getdate(),1,1,1,'Versión 7 (ene 2006)',0,);</v>
      </c>
    </row>
    <row r="85" spans="1:13" ht="45" x14ac:dyDescent="0.25">
      <c r="A85">
        <f t="shared" si="6"/>
        <v>84</v>
      </c>
      <c r="B85" s="27" t="s">
        <v>398</v>
      </c>
      <c r="C85" s="27">
        <v>1</v>
      </c>
      <c r="D85" s="27">
        <v>1</v>
      </c>
      <c r="E85" s="27">
        <v>1</v>
      </c>
      <c r="F85" s="24" t="s">
        <v>254</v>
      </c>
      <c r="G85">
        <v>0</v>
      </c>
      <c r="I85" s="27" t="e">
        <f>+VLOOKUP(H85,question!$A$2:$K$5000,6,FALSE)</f>
        <v>#N/A</v>
      </c>
      <c r="J85" s="27" t="e">
        <f>+VLOOKUP(H85,question!$A$2:$K$5000,8,FALSE)</f>
        <v>#N/A</v>
      </c>
      <c r="K85" s="27" t="e">
        <f>+VLOOKUP(H85,question!$A$2:$K$5000,9,FALSE)</f>
        <v>#N/A</v>
      </c>
      <c r="L85" s="27" t="e">
        <f>+VLOOKUP(H85,question!$A$2:$K$5000,10,FALSE)</f>
        <v>#N/A</v>
      </c>
      <c r="M85" s="27" t="str">
        <f t="shared" si="5"/>
        <v>insert into question_answer (created_at,created_by,company_id,is_active,name,is_correct,question_id) values (getdate(),1,1,1,'Versión 2 (ene 2001)',0,);</v>
      </c>
    </row>
    <row r="86" spans="1:13" ht="45" x14ac:dyDescent="0.25">
      <c r="A86">
        <f t="shared" si="6"/>
        <v>85</v>
      </c>
      <c r="B86" s="27" t="s">
        <v>398</v>
      </c>
      <c r="C86" s="27">
        <v>1</v>
      </c>
      <c r="D86" s="27">
        <v>1</v>
      </c>
      <c r="E86" s="27">
        <v>1</v>
      </c>
      <c r="F86" s="24" t="s">
        <v>258</v>
      </c>
      <c r="G86">
        <v>0</v>
      </c>
      <c r="H86">
        <f>+H82+1</f>
        <v>23</v>
      </c>
      <c r="I86" s="27" t="str">
        <f>+VLOOKUP(H86,question!$A$2:$K$5000,6,FALSE)</f>
        <v>¿Desde qué versión de Mozilla Firefox web esta disponible WebGL?</v>
      </c>
      <c r="J86" s="27" t="str">
        <f>+VLOOKUP(H86,question!$A$2:$K$5000,8,FALSE)</f>
        <v/>
      </c>
      <c r="K86" s="27" t="str">
        <f>+VLOOKUP(H86,question!$A$2:$K$5000,9,FALSE)</f>
        <v/>
      </c>
      <c r="L86" s="27" t="str">
        <f>+VLOOKUP(H86,question!$A$2:$K$5000,10,FALSE)</f>
        <v/>
      </c>
      <c r="M86" s="27" t="str">
        <f t="shared" si="5"/>
        <v>insert into question_answer (created_at,created_by,company_id,is_active,name,is_correct,question_id) values (getdate(),1,1,1,'Versión 1 (2000)',0,23);</v>
      </c>
    </row>
    <row r="87" spans="1:13" ht="45" x14ac:dyDescent="0.25">
      <c r="A87">
        <f t="shared" si="6"/>
        <v>86</v>
      </c>
      <c r="B87" s="27" t="s">
        <v>398</v>
      </c>
      <c r="C87" s="27">
        <v>1</v>
      </c>
      <c r="D87" s="27">
        <v>1</v>
      </c>
      <c r="E87" s="27">
        <v>1</v>
      </c>
      <c r="F87" s="24" t="s">
        <v>259</v>
      </c>
      <c r="G87">
        <v>0</v>
      </c>
      <c r="I87" s="27" t="e">
        <f>+VLOOKUP(H87,question!$A$2:$K$5000,6,FALSE)</f>
        <v>#N/A</v>
      </c>
      <c r="J87" s="27" t="e">
        <f>+VLOOKUP(H87,question!$A$2:$K$5000,8,FALSE)</f>
        <v>#N/A</v>
      </c>
      <c r="K87" s="27" t="e">
        <f>+VLOOKUP(H87,question!$A$2:$K$5000,9,FALSE)</f>
        <v>#N/A</v>
      </c>
      <c r="L87" s="27" t="e">
        <f>+VLOOKUP(H87,question!$A$2:$K$5000,10,FALSE)</f>
        <v>#N/A</v>
      </c>
      <c r="M87" s="27" t="str">
        <f t="shared" si="5"/>
        <v>insert into question_answer (created_at,created_by,company_id,is_active,name,is_correct,question_id) values (getdate(),1,1,1,'Versión 2 (2010)',0,);</v>
      </c>
    </row>
    <row r="88" spans="1:13" ht="45" x14ac:dyDescent="0.25">
      <c r="A88">
        <f t="shared" si="6"/>
        <v>87</v>
      </c>
      <c r="B88" s="27" t="s">
        <v>398</v>
      </c>
      <c r="C88" s="27">
        <v>1</v>
      </c>
      <c r="D88" s="27">
        <v>1</v>
      </c>
      <c r="E88" s="27">
        <v>1</v>
      </c>
      <c r="F88" s="24" t="s">
        <v>260</v>
      </c>
      <c r="G88">
        <v>0</v>
      </c>
      <c r="I88" s="27" t="e">
        <f>+VLOOKUP(H88,question!$A$2:$K$5000,6,FALSE)</f>
        <v>#N/A</v>
      </c>
      <c r="J88" s="27" t="e">
        <f>+VLOOKUP(H88,question!$A$2:$K$5000,8,FALSE)</f>
        <v>#N/A</v>
      </c>
      <c r="K88" s="27" t="e">
        <f>+VLOOKUP(H88,question!$A$2:$K$5000,9,FALSE)</f>
        <v>#N/A</v>
      </c>
      <c r="L88" s="27" t="e">
        <f>+VLOOKUP(H88,question!$A$2:$K$5000,10,FALSE)</f>
        <v>#N/A</v>
      </c>
      <c r="M88" s="27" t="str">
        <f t="shared" si="5"/>
        <v>insert into question_answer (created_at,created_by,company_id,is_active,name,is_correct,question_id) values (getdate(),1,1,1,'Versión 3 (2010)',0,);</v>
      </c>
    </row>
    <row r="89" spans="1:13" ht="45" x14ac:dyDescent="0.25">
      <c r="A89">
        <f t="shared" si="6"/>
        <v>88</v>
      </c>
      <c r="B89" s="27" t="s">
        <v>398</v>
      </c>
      <c r="C89" s="27">
        <v>1</v>
      </c>
      <c r="D89" s="27">
        <v>1</v>
      </c>
      <c r="E89" s="27">
        <v>1</v>
      </c>
      <c r="F89" s="24" t="s">
        <v>261</v>
      </c>
      <c r="G89">
        <v>1</v>
      </c>
      <c r="I89" s="27" t="e">
        <f>+VLOOKUP(H89,question!$A$2:$K$5000,6,FALSE)</f>
        <v>#N/A</v>
      </c>
      <c r="J89" s="27" t="e">
        <f>+VLOOKUP(H89,question!$A$2:$K$5000,8,FALSE)</f>
        <v>#N/A</v>
      </c>
      <c r="K89" s="27" t="e">
        <f>+VLOOKUP(H89,question!$A$2:$K$5000,9,FALSE)</f>
        <v>#N/A</v>
      </c>
      <c r="L89" s="27" t="e">
        <f>+VLOOKUP(H89,question!$A$2:$K$5000,10,FALSE)</f>
        <v>#N/A</v>
      </c>
      <c r="M89" s="27" t="str">
        <f t="shared" si="5"/>
        <v>insert into question_answer (created_at,created_by,company_id,is_active,name,is_correct,question_id) values (getdate(),1,1,1,'Versión 4 (2011)',1,);</v>
      </c>
    </row>
    <row r="90" spans="1:13" ht="45" x14ac:dyDescent="0.25">
      <c r="A90">
        <f t="shared" si="6"/>
        <v>89</v>
      </c>
      <c r="B90" s="27" t="s">
        <v>398</v>
      </c>
      <c r="C90" s="27">
        <v>1</v>
      </c>
      <c r="D90" s="27">
        <v>1</v>
      </c>
      <c r="E90" s="27">
        <v>1</v>
      </c>
      <c r="F90" s="24" t="s">
        <v>262</v>
      </c>
      <c r="G90">
        <v>0</v>
      </c>
      <c r="H90">
        <f>+H86+1</f>
        <v>24</v>
      </c>
      <c r="I90" s="27" t="str">
        <f>+VLOOKUP(H90,question!$A$2:$K$5000,6,FALSE)</f>
        <v>¿En qué navegador web esta parcialmente soportado WebGL?</v>
      </c>
      <c r="J90" s="27" t="str">
        <f>+VLOOKUP(H90,question!$A$2:$K$5000,8,FALSE)</f>
        <v/>
      </c>
      <c r="K90" s="27" t="str">
        <f>+VLOOKUP(H90,question!$A$2:$K$5000,9,FALSE)</f>
        <v/>
      </c>
      <c r="L90" s="27" t="str">
        <f>+VLOOKUP(H90,question!$A$2:$K$5000,10,FALSE)</f>
        <v/>
      </c>
      <c r="M90" s="27" t="str">
        <f t="shared" si="5"/>
        <v>insert into question_answer (created_at,created_by,company_id,is_active,name,is_correct,question_id) values (getdate(),1,1,1,'Opera',0,24);</v>
      </c>
    </row>
    <row r="91" spans="1:13" ht="45" x14ac:dyDescent="0.25">
      <c r="A91">
        <f t="shared" si="6"/>
        <v>90</v>
      </c>
      <c r="B91" s="27" t="s">
        <v>398</v>
      </c>
      <c r="C91" s="27">
        <v>1</v>
      </c>
      <c r="D91" s="27">
        <v>1</v>
      </c>
      <c r="E91" s="27">
        <v>1</v>
      </c>
      <c r="F91" s="24" t="s">
        <v>263</v>
      </c>
      <c r="G91">
        <v>1</v>
      </c>
      <c r="I91" s="27" t="e">
        <f>+VLOOKUP(H91,question!$A$2:$K$5000,6,FALSE)</f>
        <v>#N/A</v>
      </c>
      <c r="J91" s="27" t="e">
        <f>+VLOOKUP(H91,question!$A$2:$K$5000,8,FALSE)</f>
        <v>#N/A</v>
      </c>
      <c r="K91" s="27" t="e">
        <f>+VLOOKUP(H91,question!$A$2:$K$5000,9,FALSE)</f>
        <v>#N/A</v>
      </c>
      <c r="L91" s="27" t="e">
        <f>+VLOOKUP(H91,question!$A$2:$K$5000,10,FALSE)</f>
        <v>#N/A</v>
      </c>
      <c r="M91" s="27" t="str">
        <f t="shared" si="5"/>
        <v>insert into question_answer (created_at,created_by,company_id,is_active,name,is_correct,question_id) values (getdate(),1,1,1,'Internet Explorer',1,);</v>
      </c>
    </row>
    <row r="92" spans="1:13" ht="45" x14ac:dyDescent="0.25">
      <c r="A92">
        <f t="shared" si="6"/>
        <v>91</v>
      </c>
      <c r="B92" s="27" t="s">
        <v>398</v>
      </c>
      <c r="C92" s="27">
        <v>1</v>
      </c>
      <c r="D92" s="27">
        <v>1</v>
      </c>
      <c r="E92" s="27">
        <v>1</v>
      </c>
      <c r="F92" s="24" t="s">
        <v>264</v>
      </c>
      <c r="G92">
        <v>0</v>
      </c>
      <c r="I92" s="27" t="e">
        <f>+VLOOKUP(H92,question!$A$2:$K$5000,6,FALSE)</f>
        <v>#N/A</v>
      </c>
      <c r="J92" s="27" t="e">
        <f>+VLOOKUP(H92,question!$A$2:$K$5000,8,FALSE)</f>
        <v>#N/A</v>
      </c>
      <c r="K92" s="27" t="e">
        <f>+VLOOKUP(H92,question!$A$2:$K$5000,9,FALSE)</f>
        <v>#N/A</v>
      </c>
      <c r="L92" s="27" t="e">
        <f>+VLOOKUP(H92,question!$A$2:$K$5000,10,FALSE)</f>
        <v>#N/A</v>
      </c>
      <c r="M92" s="27" t="str">
        <f t="shared" si="5"/>
        <v>insert into question_answer (created_at,created_by,company_id,is_active,name,is_correct,question_id) values (getdate(),1,1,1,'Microsoft Edge',0,);</v>
      </c>
    </row>
    <row r="93" spans="1:13" ht="45" x14ac:dyDescent="0.25">
      <c r="A93">
        <f t="shared" si="6"/>
        <v>92</v>
      </c>
      <c r="B93" s="27" t="s">
        <v>398</v>
      </c>
      <c r="C93" s="27">
        <v>1</v>
      </c>
      <c r="D93" s="27">
        <v>1</v>
      </c>
      <c r="E93" s="27">
        <v>1</v>
      </c>
      <c r="F93" s="24" t="s">
        <v>265</v>
      </c>
      <c r="G93">
        <v>0</v>
      </c>
      <c r="I93" s="27" t="e">
        <f>+VLOOKUP(H93,question!$A$2:$K$5000,6,FALSE)</f>
        <v>#N/A</v>
      </c>
      <c r="J93" s="27" t="e">
        <f>+VLOOKUP(H93,question!$A$2:$K$5000,8,FALSE)</f>
        <v>#N/A</v>
      </c>
      <c r="K93" s="27" t="e">
        <f>+VLOOKUP(H93,question!$A$2:$K$5000,9,FALSE)</f>
        <v>#N/A</v>
      </c>
      <c r="L93" s="27" t="e">
        <f>+VLOOKUP(H93,question!$A$2:$K$5000,10,FALSE)</f>
        <v>#N/A</v>
      </c>
      <c r="M93" s="27" t="str">
        <f t="shared" si="5"/>
        <v>insert into question_answer (created_at,created_by,company_id,is_active,name,is_correct,question_id) values (getdate(),1,1,1,'Safari',0,);</v>
      </c>
    </row>
    <row r="94" spans="1:13" ht="45" x14ac:dyDescent="0.25">
      <c r="A94">
        <f t="shared" si="6"/>
        <v>93</v>
      </c>
      <c r="B94" s="27" t="s">
        <v>398</v>
      </c>
      <c r="C94" s="27">
        <v>1</v>
      </c>
      <c r="D94" s="27">
        <v>1</v>
      </c>
      <c r="E94" s="27">
        <v>1</v>
      </c>
      <c r="F94" s="24" t="s">
        <v>267</v>
      </c>
      <c r="G94">
        <v>0</v>
      </c>
      <c r="H94">
        <f>+H90+1</f>
        <v>25</v>
      </c>
      <c r="I94" s="27" t="str">
        <f>+VLOOKUP(H94,question!$A$2:$K$5000,6,FALSE)</f>
        <v>¿Desde que versión de Google Chrome móvil esta disponible WebGL?</v>
      </c>
      <c r="J94" s="27" t="str">
        <f>+VLOOKUP(H94,question!$A$2:$K$5000,8,FALSE)</f>
        <v/>
      </c>
      <c r="K94" s="27" t="str">
        <f>+VLOOKUP(H94,question!$A$2:$K$5000,9,FALSE)</f>
        <v/>
      </c>
      <c r="L94" s="27" t="str">
        <f>+VLOOKUP(H94,question!$A$2:$K$5000,10,FALSE)</f>
        <v/>
      </c>
      <c r="M94" s="27" t="str">
        <f t="shared" si="5"/>
        <v>insert into question_answer (created_at,created_by,company_id,is_active,name,is_correct,question_id) values (getdate(),1,1,1,'Versión 20',0,25);</v>
      </c>
    </row>
    <row r="95" spans="1:13" ht="45" x14ac:dyDescent="0.25">
      <c r="A95">
        <f t="shared" si="6"/>
        <v>94</v>
      </c>
      <c r="B95" s="27" t="s">
        <v>398</v>
      </c>
      <c r="C95" s="27">
        <v>1</v>
      </c>
      <c r="D95" s="27">
        <v>1</v>
      </c>
      <c r="E95" s="27">
        <v>1</v>
      </c>
      <c r="F95" s="24" t="s">
        <v>268</v>
      </c>
      <c r="G95">
        <v>0</v>
      </c>
      <c r="I95" s="27" t="e">
        <f>+VLOOKUP(H95,question!$A$2:$K$5000,6,FALSE)</f>
        <v>#N/A</v>
      </c>
      <c r="J95" s="27" t="e">
        <f>+VLOOKUP(H95,question!$A$2:$K$5000,8,FALSE)</f>
        <v>#N/A</v>
      </c>
      <c r="K95" s="27" t="e">
        <f>+VLOOKUP(H95,question!$A$2:$K$5000,9,FALSE)</f>
        <v>#N/A</v>
      </c>
      <c r="L95" s="27" t="e">
        <f>+VLOOKUP(H95,question!$A$2:$K$5000,10,FALSE)</f>
        <v>#N/A</v>
      </c>
      <c r="M95" s="27" t="str">
        <f t="shared" si="5"/>
        <v>insert into question_answer (created_at,created_by,company_id,is_active,name,is_correct,question_id) values (getdate(),1,1,1,'Versión 25',0,);</v>
      </c>
    </row>
    <row r="96" spans="1:13" ht="45" x14ac:dyDescent="0.25">
      <c r="A96">
        <f t="shared" si="6"/>
        <v>95</v>
      </c>
      <c r="B96" s="27" t="s">
        <v>398</v>
      </c>
      <c r="C96" s="27">
        <v>1</v>
      </c>
      <c r="D96" s="27">
        <v>1</v>
      </c>
      <c r="E96" s="27">
        <v>1</v>
      </c>
      <c r="F96" s="24" t="s">
        <v>273</v>
      </c>
      <c r="G96">
        <v>0</v>
      </c>
      <c r="I96" s="27" t="e">
        <f>+VLOOKUP(H96,question!$A$2:$K$5000,6,FALSE)</f>
        <v>#N/A</v>
      </c>
      <c r="J96" s="27" t="e">
        <f>+VLOOKUP(H96,question!$A$2:$K$5000,8,FALSE)</f>
        <v>#N/A</v>
      </c>
      <c r="K96" s="27" t="e">
        <f>+VLOOKUP(H96,question!$A$2:$K$5000,9,FALSE)</f>
        <v>#N/A</v>
      </c>
      <c r="L96" s="27" t="e">
        <f>+VLOOKUP(H96,question!$A$2:$K$5000,10,FALSE)</f>
        <v>#N/A</v>
      </c>
      <c r="M96" s="27" t="str">
        <f t="shared" si="5"/>
        <v>insert into question_answer (created_at,created_by,company_id,is_active,name,is_correct,question_id) values (getdate(),1,1,1,'Versión  27',0,);</v>
      </c>
    </row>
    <row r="97" spans="1:13" ht="45" x14ac:dyDescent="0.25">
      <c r="A97">
        <f t="shared" si="6"/>
        <v>96</v>
      </c>
      <c r="B97" s="27" t="s">
        <v>398</v>
      </c>
      <c r="C97" s="27">
        <v>1</v>
      </c>
      <c r="D97" s="27">
        <v>1</v>
      </c>
      <c r="E97" s="27">
        <v>1</v>
      </c>
      <c r="F97" s="24" t="s">
        <v>274</v>
      </c>
      <c r="G97">
        <v>1</v>
      </c>
      <c r="I97" s="27" t="e">
        <f>+VLOOKUP(H97,question!$A$2:$K$5000,6,FALSE)</f>
        <v>#N/A</v>
      </c>
      <c r="J97" s="27" t="e">
        <f>+VLOOKUP(H97,question!$A$2:$K$5000,8,FALSE)</f>
        <v>#N/A</v>
      </c>
      <c r="K97" s="27" t="e">
        <f>+VLOOKUP(H97,question!$A$2:$K$5000,9,FALSE)</f>
        <v>#N/A</v>
      </c>
      <c r="L97" s="27" t="e">
        <f>+VLOOKUP(H97,question!$A$2:$K$5000,10,FALSE)</f>
        <v>#N/A</v>
      </c>
      <c r="M97" s="27" t="str">
        <f t="shared" si="5"/>
        <v>insert into question_answer (created_at,created_by,company_id,is_active,name,is_correct,question_id) values (getdate(),1,1,1,'Versión 30',1,);</v>
      </c>
    </row>
    <row r="98" spans="1:13" ht="45" x14ac:dyDescent="0.25">
      <c r="A98">
        <f t="shared" si="6"/>
        <v>97</v>
      </c>
      <c r="B98" s="27" t="s">
        <v>398</v>
      </c>
      <c r="C98" s="27">
        <v>1</v>
      </c>
      <c r="D98" s="27">
        <v>1</v>
      </c>
      <c r="E98" s="27">
        <v>1</v>
      </c>
      <c r="F98" s="24" t="s">
        <v>257</v>
      </c>
      <c r="G98">
        <v>0</v>
      </c>
      <c r="H98">
        <f>+H94+1</f>
        <v>26</v>
      </c>
      <c r="I98" s="27" t="str">
        <f>+VLOOKUP(H98,question!$A$2:$K$5000,6,FALSE)</f>
        <v>¿Desde qué versión de Mozilla Firefox móvil esta disponible WebGL?</v>
      </c>
      <c r="J98" s="27" t="str">
        <f>+VLOOKUP(H98,question!$A$2:$K$5000,8,FALSE)</f>
        <v/>
      </c>
      <c r="K98" s="27" t="str">
        <f>+VLOOKUP(H98,question!$A$2:$K$5000,9,FALSE)</f>
        <v/>
      </c>
      <c r="L98" s="27" t="str">
        <f>+VLOOKUP(H98,question!$A$2:$K$5000,10,FALSE)</f>
        <v/>
      </c>
      <c r="M98" s="27" t="str">
        <f t="shared" si="5"/>
        <v>insert into question_answer (created_at,created_by,company_id,is_active,name,is_correct,question_id) values (getdate(),1,1,1,'Versión 1',0,26);</v>
      </c>
    </row>
    <row r="99" spans="1:13" ht="45" x14ac:dyDescent="0.25">
      <c r="A99">
        <f t="shared" si="6"/>
        <v>98</v>
      </c>
      <c r="B99" s="27" t="s">
        <v>398</v>
      </c>
      <c r="C99" s="27">
        <v>1</v>
      </c>
      <c r="D99" s="27">
        <v>1</v>
      </c>
      <c r="E99" s="27">
        <v>1</v>
      </c>
      <c r="F99" s="24" t="s">
        <v>252</v>
      </c>
      <c r="G99">
        <v>0</v>
      </c>
      <c r="I99" s="27" t="e">
        <f>+VLOOKUP(H99,question!$A$2:$K$5000,6,FALSE)</f>
        <v>#N/A</v>
      </c>
      <c r="J99" s="27" t="e">
        <f>+VLOOKUP(H99,question!$A$2:$K$5000,8,FALSE)</f>
        <v>#N/A</v>
      </c>
      <c r="K99" s="27" t="e">
        <f>+VLOOKUP(H99,question!$A$2:$K$5000,9,FALSE)</f>
        <v>#N/A</v>
      </c>
      <c r="L99" s="27" t="e">
        <f>+VLOOKUP(H99,question!$A$2:$K$5000,10,FALSE)</f>
        <v>#N/A</v>
      </c>
      <c r="M99" s="27" t="str">
        <f t="shared" si="5"/>
        <v>insert into question_answer (created_at,created_by,company_id,is_active,name,is_correct,question_id) values (getdate(),1,1,1,'Versión 2',0,);</v>
      </c>
    </row>
    <row r="100" spans="1:13" ht="45" x14ac:dyDescent="0.25">
      <c r="A100">
        <f t="shared" si="6"/>
        <v>99</v>
      </c>
      <c r="B100" s="27" t="s">
        <v>398</v>
      </c>
      <c r="C100" s="27">
        <v>1</v>
      </c>
      <c r="D100" s="27">
        <v>1</v>
      </c>
      <c r="E100" s="27">
        <v>1</v>
      </c>
      <c r="F100" s="24" t="s">
        <v>256</v>
      </c>
      <c r="G100">
        <v>1</v>
      </c>
      <c r="I100" s="27" t="e">
        <f>+VLOOKUP(H100,question!$A$2:$K$5000,6,FALSE)</f>
        <v>#N/A</v>
      </c>
      <c r="J100" s="27" t="e">
        <f>+VLOOKUP(H100,question!$A$2:$K$5000,8,FALSE)</f>
        <v>#N/A</v>
      </c>
      <c r="K100" s="27" t="e">
        <f>+VLOOKUP(H100,question!$A$2:$K$5000,9,FALSE)</f>
        <v>#N/A</v>
      </c>
      <c r="L100" s="27" t="e">
        <f>+VLOOKUP(H100,question!$A$2:$K$5000,10,FALSE)</f>
        <v>#N/A</v>
      </c>
      <c r="M100" s="27" t="str">
        <f t="shared" si="5"/>
        <v>insert into question_answer (created_at,created_by,company_id,is_active,name,is_correct,question_id) values (getdate(),1,1,1,'Versión 4',1,);</v>
      </c>
    </row>
    <row r="101" spans="1:13" ht="45" x14ac:dyDescent="0.25">
      <c r="A101">
        <f t="shared" si="6"/>
        <v>100</v>
      </c>
      <c r="B101" s="27" t="s">
        <v>398</v>
      </c>
      <c r="C101" s="27">
        <v>1</v>
      </c>
      <c r="D101" s="27">
        <v>1</v>
      </c>
      <c r="E101" s="27">
        <v>1</v>
      </c>
      <c r="F101" s="24" t="s">
        <v>275</v>
      </c>
      <c r="G101">
        <v>0</v>
      </c>
      <c r="I101" s="27" t="e">
        <f>+VLOOKUP(H101,question!$A$2:$K$5000,6,FALSE)</f>
        <v>#N/A</v>
      </c>
      <c r="J101" s="27" t="e">
        <f>+VLOOKUP(H101,question!$A$2:$K$5000,8,FALSE)</f>
        <v>#N/A</v>
      </c>
      <c r="K101" s="27" t="e">
        <f>+VLOOKUP(H101,question!$A$2:$K$5000,9,FALSE)</f>
        <v>#N/A</v>
      </c>
      <c r="L101" s="27" t="e">
        <f>+VLOOKUP(H101,question!$A$2:$K$5000,10,FALSE)</f>
        <v>#N/A</v>
      </c>
      <c r="M101" s="27" t="str">
        <f t="shared" si="5"/>
        <v>insert into question_answer (created_at,created_by,company_id,is_active,name,is_correct,question_id) values (getdate(),1,1,1,'Versión 5',0,);</v>
      </c>
    </row>
    <row r="102" spans="1:13" ht="45" x14ac:dyDescent="0.25">
      <c r="A102">
        <f t="shared" si="6"/>
        <v>101</v>
      </c>
      <c r="B102" s="27" t="s">
        <v>398</v>
      </c>
      <c r="C102" s="27">
        <v>1</v>
      </c>
      <c r="D102" s="27">
        <v>1</v>
      </c>
      <c r="E102" s="27">
        <v>1</v>
      </c>
      <c r="F102" s="24" t="s">
        <v>277</v>
      </c>
      <c r="G102">
        <v>0</v>
      </c>
      <c r="H102">
        <f>+H98+1</f>
        <v>27</v>
      </c>
      <c r="I102" s="27" t="str">
        <f>+VLOOKUP(H102,question!$A$2:$K$5000,6,FALSE)</f>
        <v>¿WebGL trabaja directamente con la GPU, qué bibliotecas javascript podemos utilizar ?</v>
      </c>
      <c r="J102" s="27" t="str">
        <f>+VLOOKUP(H102,question!$A$2:$K$5000,8,FALSE)</f>
        <v/>
      </c>
      <c r="K102" s="27" t="str">
        <f>+VLOOKUP(H102,question!$A$2:$K$5000,9,FALSE)</f>
        <v/>
      </c>
      <c r="L102" s="27" t="str">
        <f>+VLOOKUP(H102,question!$A$2:$K$5000,10,FALSE)</f>
        <v/>
      </c>
      <c r="M102" s="27" t="str">
        <f t="shared" si="5"/>
        <v>insert into question_answer (created_at,created_by,company_id,is_active,name,is_correct,question_id) values (getdate(),1,1,1,'Bootstrap.js',0,27);</v>
      </c>
    </row>
    <row r="103" spans="1:13" ht="45" x14ac:dyDescent="0.25">
      <c r="A103">
        <f t="shared" si="6"/>
        <v>102</v>
      </c>
      <c r="B103" s="27" t="s">
        <v>398</v>
      </c>
      <c r="C103" s="27">
        <v>1</v>
      </c>
      <c r="D103" s="27">
        <v>1</v>
      </c>
      <c r="E103" s="27">
        <v>1</v>
      </c>
      <c r="F103" s="24" t="s">
        <v>278</v>
      </c>
      <c r="G103">
        <v>1</v>
      </c>
      <c r="I103" s="27" t="e">
        <f>+VLOOKUP(H103,question!$A$2:$K$5000,6,FALSE)</f>
        <v>#N/A</v>
      </c>
      <c r="J103" s="27" t="e">
        <f>+VLOOKUP(H103,question!$A$2:$K$5000,8,FALSE)</f>
        <v>#N/A</v>
      </c>
      <c r="K103" s="27" t="e">
        <f>+VLOOKUP(H103,question!$A$2:$K$5000,9,FALSE)</f>
        <v>#N/A</v>
      </c>
      <c r="L103" s="27" t="e">
        <f>+VLOOKUP(H103,question!$A$2:$K$5000,10,FALSE)</f>
        <v>#N/A</v>
      </c>
      <c r="M103" s="27" t="str">
        <f t="shared" si="5"/>
        <v>insert into question_answer (created_at,created_by,company_id,is_active,name,is_correct,question_id) values (getdate(),1,1,1,'Three.js',1,);</v>
      </c>
    </row>
    <row r="104" spans="1:13" ht="45" x14ac:dyDescent="0.25">
      <c r="A104">
        <f t="shared" si="6"/>
        <v>103</v>
      </c>
      <c r="B104" s="27" t="s">
        <v>398</v>
      </c>
      <c r="C104" s="27">
        <v>1</v>
      </c>
      <c r="D104" s="27">
        <v>1</v>
      </c>
      <c r="E104" s="27">
        <v>1</v>
      </c>
      <c r="F104" s="24" t="s">
        <v>279</v>
      </c>
      <c r="G104">
        <v>0</v>
      </c>
      <c r="I104" s="27" t="e">
        <f>+VLOOKUP(H104,question!$A$2:$K$5000,6,FALSE)</f>
        <v>#N/A</v>
      </c>
      <c r="J104" s="27" t="e">
        <f>+VLOOKUP(H104,question!$A$2:$K$5000,8,FALSE)</f>
        <v>#N/A</v>
      </c>
      <c r="K104" s="27" t="e">
        <f>+VLOOKUP(H104,question!$A$2:$K$5000,9,FALSE)</f>
        <v>#N/A</v>
      </c>
      <c r="L104" s="27" t="e">
        <f>+VLOOKUP(H104,question!$A$2:$K$5000,10,FALSE)</f>
        <v>#N/A</v>
      </c>
      <c r="M104" s="27" t="str">
        <f t="shared" si="5"/>
        <v>insert into question_answer (created_at,created_by,company_id,is_active,name,is_correct,question_id) values (getdate(),1,1,1,'Face-api.js',0,);</v>
      </c>
    </row>
    <row r="105" spans="1:13" ht="45" x14ac:dyDescent="0.25">
      <c r="A105">
        <f t="shared" si="6"/>
        <v>104</v>
      </c>
      <c r="B105" s="27" t="s">
        <v>398</v>
      </c>
      <c r="C105" s="27">
        <v>1</v>
      </c>
      <c r="D105" s="27">
        <v>1</v>
      </c>
      <c r="E105" s="27">
        <v>1</v>
      </c>
      <c r="F105" s="24" t="s">
        <v>280</v>
      </c>
      <c r="G105">
        <v>0</v>
      </c>
      <c r="I105" s="27" t="e">
        <f>+VLOOKUP(H105,question!$A$2:$K$5000,6,FALSE)</f>
        <v>#N/A</v>
      </c>
      <c r="J105" s="27" t="e">
        <f>+VLOOKUP(H105,question!$A$2:$K$5000,8,FALSE)</f>
        <v>#N/A</v>
      </c>
      <c r="K105" s="27" t="e">
        <f>+VLOOKUP(H105,question!$A$2:$K$5000,9,FALSE)</f>
        <v>#N/A</v>
      </c>
      <c r="L105" s="27" t="e">
        <f>+VLOOKUP(H105,question!$A$2:$K$5000,10,FALSE)</f>
        <v>#N/A</v>
      </c>
      <c r="M105" s="27" t="str">
        <f t="shared" si="5"/>
        <v>insert into question_answer (created_at,created_by,company_id,is_active,name,is_correct,question_id) values (getdate(),1,1,1,'jquery.js',0,);</v>
      </c>
    </row>
    <row r="106" spans="1:13" ht="45" x14ac:dyDescent="0.25">
      <c r="A106">
        <f t="shared" si="6"/>
        <v>105</v>
      </c>
      <c r="B106" s="27" t="s">
        <v>398</v>
      </c>
      <c r="C106" s="27">
        <v>1</v>
      </c>
      <c r="D106" s="27">
        <v>1</v>
      </c>
      <c r="E106" s="27">
        <v>1</v>
      </c>
      <c r="F106" s="24" t="s">
        <v>204</v>
      </c>
      <c r="G106">
        <v>0</v>
      </c>
      <c r="H106">
        <f>+H102+1</f>
        <v>28</v>
      </c>
      <c r="I106" s="27" t="str">
        <f>+VLOOKUP(H106,question!$A$2:$K$5000,6,FALSE)</f>
        <v>Es una biblioteca de javascript para cargar escenas y crear objectos 3D desarrollada por trabajadores de Microsoft ?</v>
      </c>
      <c r="J106" s="27" t="str">
        <f>+VLOOKUP(H106,question!$A$2:$K$5000,8,FALSE)</f>
        <v/>
      </c>
      <c r="K106" s="27" t="str">
        <f>+VLOOKUP(H106,question!$A$2:$K$5000,9,FALSE)</f>
        <v/>
      </c>
      <c r="L106" s="27" t="str">
        <f>+VLOOKUP(H106,question!$A$2:$K$5000,10,FALSE)</f>
        <v/>
      </c>
      <c r="M106" s="27" t="str">
        <f t="shared" si="5"/>
        <v>insert into question_answer (created_at,created_by,company_id,is_active,name,is_correct,question_id) values (getdate(),1,1,1,'Three js',0,28);</v>
      </c>
    </row>
    <row r="107" spans="1:13" ht="45" x14ac:dyDescent="0.25">
      <c r="A107">
        <f t="shared" si="6"/>
        <v>106</v>
      </c>
      <c r="B107" s="27" t="s">
        <v>398</v>
      </c>
      <c r="C107" s="27">
        <v>1</v>
      </c>
      <c r="D107" s="27">
        <v>1</v>
      </c>
      <c r="E107" s="27">
        <v>1</v>
      </c>
      <c r="F107" s="24" t="s">
        <v>290</v>
      </c>
      <c r="G107">
        <v>1</v>
      </c>
      <c r="I107" s="27" t="e">
        <f>+VLOOKUP(H107,question!$A$2:$K$5000,6,FALSE)</f>
        <v>#N/A</v>
      </c>
      <c r="J107" s="27" t="e">
        <f>+VLOOKUP(H107,question!$A$2:$K$5000,8,FALSE)</f>
        <v>#N/A</v>
      </c>
      <c r="K107" s="27" t="e">
        <f>+VLOOKUP(H107,question!$A$2:$K$5000,9,FALSE)</f>
        <v>#N/A</v>
      </c>
      <c r="L107" s="27" t="e">
        <f>+VLOOKUP(H107,question!$A$2:$K$5000,10,FALSE)</f>
        <v>#N/A</v>
      </c>
      <c r="M107" s="27" t="str">
        <f t="shared" si="5"/>
        <v>insert into question_answer (created_at,created_by,company_id,is_active,name,is_correct,question_id) values (getdate(),1,1,1,'BabilonJS',1,);</v>
      </c>
    </row>
    <row r="108" spans="1:13" ht="45" x14ac:dyDescent="0.25">
      <c r="A108">
        <f t="shared" si="6"/>
        <v>107</v>
      </c>
      <c r="B108" s="27" t="s">
        <v>398</v>
      </c>
      <c r="C108" s="27">
        <v>1</v>
      </c>
      <c r="D108" s="27">
        <v>1</v>
      </c>
      <c r="E108" s="27">
        <v>1</v>
      </c>
      <c r="F108" s="24" t="s">
        <v>291</v>
      </c>
      <c r="G108">
        <v>0</v>
      </c>
      <c r="I108" s="27" t="e">
        <f>+VLOOKUP(H108,question!$A$2:$K$5000,6,FALSE)</f>
        <v>#N/A</v>
      </c>
      <c r="J108" s="27" t="e">
        <f>+VLOOKUP(H108,question!$A$2:$K$5000,8,FALSE)</f>
        <v>#N/A</v>
      </c>
      <c r="K108" s="27" t="e">
        <f>+VLOOKUP(H108,question!$A$2:$K$5000,9,FALSE)</f>
        <v>#N/A</v>
      </c>
      <c r="L108" s="27" t="e">
        <f>+VLOOKUP(H108,question!$A$2:$K$5000,10,FALSE)</f>
        <v>#N/A</v>
      </c>
      <c r="M108" s="27" t="str">
        <f t="shared" si="5"/>
        <v>insert into question_answer (created_at,created_by,company_id,is_active,name,is_correct,question_id) values (getdate(),1,1,1,'CuvicVR',0,);</v>
      </c>
    </row>
    <row r="109" spans="1:13" ht="45" x14ac:dyDescent="0.25">
      <c r="A109">
        <f t="shared" si="6"/>
        <v>108</v>
      </c>
      <c r="B109" s="27" t="s">
        <v>398</v>
      </c>
      <c r="C109" s="27">
        <v>1</v>
      </c>
      <c r="D109" s="27">
        <v>1</v>
      </c>
      <c r="E109" s="27">
        <v>1</v>
      </c>
      <c r="F109" s="24" t="s">
        <v>292</v>
      </c>
      <c r="G109">
        <v>0</v>
      </c>
      <c r="I109" s="27" t="e">
        <f>+VLOOKUP(H109,question!$A$2:$K$5000,6,FALSE)</f>
        <v>#N/A</v>
      </c>
      <c r="J109" s="27" t="e">
        <f>+VLOOKUP(H109,question!$A$2:$K$5000,8,FALSE)</f>
        <v>#N/A</v>
      </c>
      <c r="K109" s="27" t="e">
        <f>+VLOOKUP(H109,question!$A$2:$K$5000,9,FALSE)</f>
        <v>#N/A</v>
      </c>
      <c r="L109" s="27" t="e">
        <f>+VLOOKUP(H109,question!$A$2:$K$5000,10,FALSE)</f>
        <v>#N/A</v>
      </c>
      <c r="M109" s="27" t="str">
        <f t="shared" si="5"/>
        <v>insert into question_answer (created_at,created_by,company_id,is_active,name,is_correct,question_id) values (getdate(),1,1,1,'JS3D',0,);</v>
      </c>
    </row>
    <row r="110" spans="1:13" ht="45" x14ac:dyDescent="0.25">
      <c r="A110">
        <f t="shared" si="6"/>
        <v>109</v>
      </c>
      <c r="B110" s="27" t="s">
        <v>398</v>
      </c>
      <c r="C110" s="27">
        <v>1</v>
      </c>
      <c r="D110" s="27">
        <v>1</v>
      </c>
      <c r="E110" s="27">
        <v>1</v>
      </c>
      <c r="F110" s="24" t="s">
        <v>282</v>
      </c>
      <c r="G110">
        <v>1</v>
      </c>
      <c r="H110">
        <f>+H106+1</f>
        <v>29</v>
      </c>
      <c r="I110" s="27" t="str">
        <f>+VLOOKUP(H110,question!$A$2:$K$5000,6,FALSE)</f>
        <v>¿Es un software de escritorio para crear objectos en 3D y ejectuados en WebGL?</v>
      </c>
      <c r="J110" s="27" t="str">
        <f>+VLOOKUP(H110,question!$A$2:$K$5000,8,FALSE)</f>
        <v/>
      </c>
      <c r="K110" s="27" t="str">
        <f>+VLOOKUP(H110,question!$A$2:$K$5000,9,FALSE)</f>
        <v/>
      </c>
      <c r="L110" s="27" t="str">
        <f>+VLOOKUP(H110,question!$A$2:$K$5000,10,FALSE)</f>
        <v/>
      </c>
      <c r="M110" s="27" t="str">
        <f t="shared" si="5"/>
        <v>insert into question_answer (created_at,created_by,company_id,is_active,name,is_correct,question_id) values (getdate(),1,1,1,'Autodesk Maya',1,29);</v>
      </c>
    </row>
    <row r="111" spans="1:13" ht="45" x14ac:dyDescent="0.25">
      <c r="A111">
        <f t="shared" si="6"/>
        <v>110</v>
      </c>
      <c r="B111" s="27" t="s">
        <v>398</v>
      </c>
      <c r="C111" s="27">
        <v>1</v>
      </c>
      <c r="D111" s="27">
        <v>1</v>
      </c>
      <c r="E111" s="27">
        <v>1</v>
      </c>
      <c r="F111" s="24" t="s">
        <v>283</v>
      </c>
      <c r="G111">
        <v>1</v>
      </c>
      <c r="I111" s="27" t="e">
        <f>+VLOOKUP(H111,question!$A$2:$K$5000,6,FALSE)</f>
        <v>#N/A</v>
      </c>
      <c r="J111" s="27" t="e">
        <f>+VLOOKUP(H111,question!$A$2:$K$5000,8,FALSE)</f>
        <v>#N/A</v>
      </c>
      <c r="K111" s="27" t="e">
        <f>+VLOOKUP(H111,question!$A$2:$K$5000,9,FALSE)</f>
        <v>#N/A</v>
      </c>
      <c r="L111" s="27" t="e">
        <f>+VLOOKUP(H111,question!$A$2:$K$5000,10,FALSE)</f>
        <v>#N/A</v>
      </c>
      <c r="M111" s="27" t="str">
        <f t="shared" si="5"/>
        <v>insert into question_answer (created_at,created_by,company_id,is_active,name,is_correct,question_id) values (getdate(),1,1,1,'Blender',1,);</v>
      </c>
    </row>
    <row r="112" spans="1:13" ht="45" x14ac:dyDescent="0.25">
      <c r="A112">
        <f t="shared" si="6"/>
        <v>111</v>
      </c>
      <c r="B112" s="27" t="s">
        <v>398</v>
      </c>
      <c r="C112" s="27">
        <v>1</v>
      </c>
      <c r="D112" s="27">
        <v>1</v>
      </c>
      <c r="E112" s="27">
        <v>1</v>
      </c>
      <c r="F112" s="24" t="s">
        <v>285</v>
      </c>
      <c r="G112">
        <v>0</v>
      </c>
      <c r="I112" s="27" t="e">
        <f>+VLOOKUP(H112,question!$A$2:$K$5000,6,FALSE)</f>
        <v>#N/A</v>
      </c>
      <c r="J112" s="27" t="e">
        <f>+VLOOKUP(H112,question!$A$2:$K$5000,8,FALSE)</f>
        <v>#N/A</v>
      </c>
      <c r="K112" s="27" t="e">
        <f>+VLOOKUP(H112,question!$A$2:$K$5000,9,FALSE)</f>
        <v>#N/A</v>
      </c>
      <c r="L112" s="27" t="e">
        <f>+VLOOKUP(H112,question!$A$2:$K$5000,10,FALSE)</f>
        <v>#N/A</v>
      </c>
      <c r="M112" s="27" t="str">
        <f t="shared" si="5"/>
        <v>insert into question_answer (created_at,created_by,company_id,is_active,name,is_correct,question_id) values (getdate(),1,1,1,'Visual Studio',0,);</v>
      </c>
    </row>
    <row r="113" spans="1:13" ht="45" x14ac:dyDescent="0.25">
      <c r="A113">
        <f t="shared" si="6"/>
        <v>112</v>
      </c>
      <c r="B113" s="27" t="s">
        <v>398</v>
      </c>
      <c r="C113" s="27">
        <v>1</v>
      </c>
      <c r="D113" s="27">
        <v>1</v>
      </c>
      <c r="E113" s="27">
        <v>1</v>
      </c>
      <c r="F113" s="24" t="s">
        <v>284</v>
      </c>
      <c r="G113">
        <v>0</v>
      </c>
      <c r="I113" s="27" t="e">
        <f>+VLOOKUP(H113,question!$A$2:$K$5000,6,FALSE)</f>
        <v>#N/A</v>
      </c>
      <c r="J113" s="27" t="e">
        <f>+VLOOKUP(H113,question!$A$2:$K$5000,8,FALSE)</f>
        <v>#N/A</v>
      </c>
      <c r="K113" s="27" t="e">
        <f>+VLOOKUP(H113,question!$A$2:$K$5000,9,FALSE)</f>
        <v>#N/A</v>
      </c>
      <c r="L113" s="27" t="e">
        <f>+VLOOKUP(H113,question!$A$2:$K$5000,10,FALSE)</f>
        <v>#N/A</v>
      </c>
      <c r="M113" s="27" t="str">
        <f t="shared" si="5"/>
        <v>insert into question_answer (created_at,created_by,company_id,is_active,name,is_correct,question_id) values (getdate(),1,1,1,'Android Studio',0,);</v>
      </c>
    </row>
    <row r="114" spans="1:13" ht="45" x14ac:dyDescent="0.25">
      <c r="A114">
        <f t="shared" si="6"/>
        <v>113</v>
      </c>
      <c r="B114" s="27" t="s">
        <v>398</v>
      </c>
      <c r="C114" s="27">
        <v>1</v>
      </c>
      <c r="D114" s="27">
        <v>1</v>
      </c>
      <c r="E114" s="27">
        <v>1</v>
      </c>
      <c r="F114" s="24" t="s">
        <v>287</v>
      </c>
      <c r="G114">
        <v>0</v>
      </c>
      <c r="H114">
        <f>+H110+1</f>
        <v>30</v>
      </c>
      <c r="I114" s="27" t="str">
        <f>+VLOOKUP(H114,question!$A$2:$K$5000,6,FALSE)</f>
        <v>¿Es un software que permite crear una escena de WebGL y exportarla a un navegador con un solo clic ?</v>
      </c>
      <c r="J114" s="27" t="str">
        <f>+VLOOKUP(H114,question!$A$2:$K$5000,8,FALSE)</f>
        <v/>
      </c>
      <c r="K114" s="27" t="str">
        <f>+VLOOKUP(H114,question!$A$2:$K$5000,9,FALSE)</f>
        <v/>
      </c>
      <c r="L114" s="27" t="str">
        <f>+VLOOKUP(H114,question!$A$2:$K$5000,10,FALSE)</f>
        <v/>
      </c>
      <c r="M114" s="27" t="str">
        <f t="shared" si="5"/>
        <v>insert into question_answer (created_at,created_by,company_id,is_active,name,is_correct,question_id) values (getdate(),1,1,1,'SimLab Composer',0,30);</v>
      </c>
    </row>
    <row r="115" spans="1:13" ht="45" x14ac:dyDescent="0.25">
      <c r="A115">
        <f t="shared" si="6"/>
        <v>114</v>
      </c>
      <c r="B115" s="27" t="s">
        <v>398</v>
      </c>
      <c r="C115" s="27">
        <v>1</v>
      </c>
      <c r="D115" s="27">
        <v>1</v>
      </c>
      <c r="E115" s="27">
        <v>1</v>
      </c>
      <c r="F115" s="24" t="s">
        <v>282</v>
      </c>
      <c r="G115">
        <v>0</v>
      </c>
      <c r="I115" s="27" t="e">
        <f>+VLOOKUP(H115,question!$A$2:$K$5000,6,FALSE)</f>
        <v>#N/A</v>
      </c>
      <c r="J115" s="27" t="e">
        <f>+VLOOKUP(H115,question!$A$2:$K$5000,8,FALSE)</f>
        <v>#N/A</v>
      </c>
      <c r="K115" s="27" t="e">
        <f>+VLOOKUP(H115,question!$A$2:$K$5000,9,FALSE)</f>
        <v>#N/A</v>
      </c>
      <c r="L115" s="27" t="e">
        <f>+VLOOKUP(H115,question!$A$2:$K$5000,10,FALSE)</f>
        <v>#N/A</v>
      </c>
      <c r="M115" s="27" t="str">
        <f t="shared" si="5"/>
        <v>insert into question_answer (created_at,created_by,company_id,is_active,name,is_correct,question_id) values (getdate(),1,1,1,'Autodesk Maya',0,);</v>
      </c>
    </row>
    <row r="116" spans="1:13" ht="45" x14ac:dyDescent="0.25">
      <c r="A116">
        <f t="shared" si="6"/>
        <v>115</v>
      </c>
      <c r="B116" s="27" t="s">
        <v>398</v>
      </c>
      <c r="C116" s="27">
        <v>1</v>
      </c>
      <c r="D116" s="27">
        <v>1</v>
      </c>
      <c r="E116" s="27">
        <v>1</v>
      </c>
      <c r="F116" s="24" t="s">
        <v>288</v>
      </c>
      <c r="G116">
        <v>1</v>
      </c>
      <c r="I116" s="27" t="e">
        <f>+VLOOKUP(H116,question!$A$2:$K$5000,6,FALSE)</f>
        <v>#N/A</v>
      </c>
      <c r="J116" s="27" t="e">
        <f>+VLOOKUP(H116,question!$A$2:$K$5000,8,FALSE)</f>
        <v>#N/A</v>
      </c>
      <c r="K116" s="27" t="e">
        <f>+VLOOKUP(H116,question!$A$2:$K$5000,9,FALSE)</f>
        <v>#N/A</v>
      </c>
      <c r="L116" s="27" t="e">
        <f>+VLOOKUP(H116,question!$A$2:$K$5000,10,FALSE)</f>
        <v>#N/A</v>
      </c>
      <c r="M116" s="27" t="str">
        <f t="shared" si="5"/>
        <v>insert into question_answer (created_at,created_by,company_id,is_active,name,is_correct,question_id) values (getdate(),1,1,1,'Blend4Web',1,);</v>
      </c>
    </row>
    <row r="117" spans="1:13" ht="45" x14ac:dyDescent="0.25">
      <c r="A117">
        <f t="shared" si="6"/>
        <v>116</v>
      </c>
      <c r="B117" s="27" t="s">
        <v>398</v>
      </c>
      <c r="C117" s="27">
        <v>1</v>
      </c>
      <c r="D117" s="27">
        <v>1</v>
      </c>
      <c r="E117" s="27">
        <v>1</v>
      </c>
      <c r="F117" s="24" t="s">
        <v>283</v>
      </c>
      <c r="G117">
        <v>0</v>
      </c>
      <c r="I117" s="27" t="e">
        <f>+VLOOKUP(H117,question!$A$2:$K$5000,6,FALSE)</f>
        <v>#N/A</v>
      </c>
      <c r="J117" s="27" t="e">
        <f>+VLOOKUP(H117,question!$A$2:$K$5000,8,FALSE)</f>
        <v>#N/A</v>
      </c>
      <c r="K117" s="27" t="e">
        <f>+VLOOKUP(H117,question!$A$2:$K$5000,9,FALSE)</f>
        <v>#N/A</v>
      </c>
      <c r="L117" s="27" t="e">
        <f>+VLOOKUP(H117,question!$A$2:$K$5000,10,FALSE)</f>
        <v>#N/A</v>
      </c>
      <c r="M117" s="27" t="str">
        <f t="shared" si="5"/>
        <v>insert into question_answer (created_at,created_by,company_id,is_active,name,is_correct,question_id) values (getdate(),1,1,1,'Blender',0,);</v>
      </c>
    </row>
    <row r="118" spans="1:13" ht="45" x14ac:dyDescent="0.25">
      <c r="A118">
        <f t="shared" si="6"/>
        <v>117</v>
      </c>
      <c r="B118" s="27" t="s">
        <v>398</v>
      </c>
      <c r="C118" s="27">
        <v>1</v>
      </c>
      <c r="D118" s="27">
        <v>1</v>
      </c>
      <c r="E118" s="27">
        <v>1</v>
      </c>
      <c r="F118" s="24" t="s">
        <v>203</v>
      </c>
      <c r="G118">
        <v>0</v>
      </c>
      <c r="H118">
        <f>+H114+1</f>
        <v>31</v>
      </c>
      <c r="I118" s="27" t="str">
        <f>+VLOOKUP(H118,question!$A$2:$K$5000,6,FALSE)</f>
        <v>¿Es una biblioteca liviana escrita en JavaScript para crear y mostrar gráficos animados por ordenador en 3D en un navegador Web?</v>
      </c>
      <c r="J118" s="27" t="str">
        <f>+VLOOKUP(H118,question!$A$2:$K$5000,8,FALSE)</f>
        <v>Redes de Neuronas Convolucionales - CNN</v>
      </c>
      <c r="K118" s="27" t="str">
        <f>+VLOOKUP(H118,question!$A$2:$K$5000,9,FALSE)</f>
        <v>Unidad 3: Plataformas como servicio (Azure)</v>
      </c>
      <c r="L118" s="27" t="str">
        <f>+VLOOKUP(H118,question!$A$2:$K$5000,10,FALSE)</f>
        <v>Inteligencia Artificial</v>
      </c>
      <c r="M118" s="27" t="str">
        <f t="shared" si="5"/>
        <v>insert into question_answer (created_at,created_by,company_id,is_active,name,is_correct,question_id) values (getdate(),1,1,1,'WebGL',0,31);</v>
      </c>
    </row>
    <row r="119" spans="1:13" ht="45" x14ac:dyDescent="0.25">
      <c r="A119">
        <f t="shared" si="6"/>
        <v>118</v>
      </c>
      <c r="B119" s="27" t="s">
        <v>398</v>
      </c>
      <c r="C119" s="27">
        <v>1</v>
      </c>
      <c r="D119" s="27">
        <v>1</v>
      </c>
      <c r="E119" s="27">
        <v>1</v>
      </c>
      <c r="F119" s="24" t="s">
        <v>278</v>
      </c>
      <c r="G119">
        <v>1</v>
      </c>
      <c r="I119" s="27" t="e">
        <f>+VLOOKUP(H119,question!$A$2:$K$5000,6,FALSE)</f>
        <v>#N/A</v>
      </c>
      <c r="J119" s="27" t="e">
        <f>+VLOOKUP(H119,question!$A$2:$K$5000,8,FALSE)</f>
        <v>#N/A</v>
      </c>
      <c r="K119" s="27" t="e">
        <f>+VLOOKUP(H119,question!$A$2:$K$5000,9,FALSE)</f>
        <v>#N/A</v>
      </c>
      <c r="L119" s="27" t="e">
        <f>+VLOOKUP(H119,question!$A$2:$K$5000,10,FALSE)</f>
        <v>#N/A</v>
      </c>
      <c r="M119" s="27" t="str">
        <f t="shared" si="5"/>
        <v>insert into question_answer (created_at,created_by,company_id,is_active,name,is_correct,question_id) values (getdate(),1,1,1,'Three.js',1,);</v>
      </c>
    </row>
    <row r="120" spans="1:13" ht="45" x14ac:dyDescent="0.25">
      <c r="A120">
        <f t="shared" si="6"/>
        <v>119</v>
      </c>
      <c r="B120" s="27" t="s">
        <v>398</v>
      </c>
      <c r="C120" s="27">
        <v>1</v>
      </c>
      <c r="D120" s="27">
        <v>1</v>
      </c>
      <c r="E120" s="27">
        <v>1</v>
      </c>
      <c r="F120" s="24" t="s">
        <v>283</v>
      </c>
      <c r="G120">
        <v>0</v>
      </c>
      <c r="I120" s="27" t="e">
        <f>+VLOOKUP(H120,question!$A$2:$K$5000,6,FALSE)</f>
        <v>#N/A</v>
      </c>
      <c r="J120" s="27" t="e">
        <f>+VLOOKUP(H120,question!$A$2:$K$5000,8,FALSE)</f>
        <v>#N/A</v>
      </c>
      <c r="K120" s="27" t="e">
        <f>+VLOOKUP(H120,question!$A$2:$K$5000,9,FALSE)</f>
        <v>#N/A</v>
      </c>
      <c r="L120" s="27" t="e">
        <f>+VLOOKUP(H120,question!$A$2:$K$5000,10,FALSE)</f>
        <v>#N/A</v>
      </c>
      <c r="M120" s="27" t="str">
        <f t="shared" si="5"/>
        <v>insert into question_answer (created_at,created_by,company_id,is_active,name,is_correct,question_id) values (getdate(),1,1,1,'Blender',0,);</v>
      </c>
    </row>
    <row r="121" spans="1:13" ht="45" x14ac:dyDescent="0.25">
      <c r="A121">
        <f t="shared" si="6"/>
        <v>120</v>
      </c>
      <c r="B121" s="27" t="s">
        <v>398</v>
      </c>
      <c r="C121" s="27">
        <v>1</v>
      </c>
      <c r="D121" s="27">
        <v>1</v>
      </c>
      <c r="E121" s="27">
        <v>1</v>
      </c>
      <c r="F121" s="24" t="s">
        <v>282</v>
      </c>
      <c r="G121">
        <v>0</v>
      </c>
      <c r="I121" s="27" t="e">
        <f>+VLOOKUP(H121,question!$A$2:$K$5000,6,FALSE)</f>
        <v>#N/A</v>
      </c>
      <c r="J121" s="27" t="e">
        <f>+VLOOKUP(H121,question!$A$2:$K$5000,8,FALSE)</f>
        <v>#N/A</v>
      </c>
      <c r="K121" s="27" t="e">
        <f>+VLOOKUP(H121,question!$A$2:$K$5000,9,FALSE)</f>
        <v>#N/A</v>
      </c>
      <c r="L121" s="27" t="e">
        <f>+VLOOKUP(H121,question!$A$2:$K$5000,10,FALSE)</f>
        <v>#N/A</v>
      </c>
      <c r="M121" s="27" t="str">
        <f t="shared" si="5"/>
        <v>insert into question_answer (created_at,created_by,company_id,is_active,name,is_correct,question_id) values (getdate(),1,1,1,'Autodesk Maya',0,);</v>
      </c>
    </row>
    <row r="122" spans="1:13" ht="45" x14ac:dyDescent="0.25">
      <c r="A122">
        <f t="shared" si="6"/>
        <v>121</v>
      </c>
      <c r="B122" s="27" t="s">
        <v>398</v>
      </c>
      <c r="C122" s="27">
        <v>1</v>
      </c>
      <c r="D122" s="27">
        <v>1</v>
      </c>
      <c r="E122" s="27">
        <v>1</v>
      </c>
      <c r="F122" s="24" t="s">
        <v>301</v>
      </c>
      <c r="G122">
        <v>1</v>
      </c>
      <c r="H122">
        <f>+H118+1</f>
        <v>32</v>
      </c>
      <c r="I122" s="27" t="str">
        <f>+VLOOKUP(H122,question!$A$2:$K$5000,6,FALSE)</f>
        <v>¿Three js es utilizada en conjunto con el elemento ?</v>
      </c>
      <c r="J122" s="27" t="str">
        <f>+VLOOKUP(H122,question!$A$2:$K$5000,8,FALSE)</f>
        <v/>
      </c>
      <c r="K122" s="27" t="str">
        <f>+VLOOKUP(H122,question!$A$2:$K$5000,9,FALSE)</f>
        <v/>
      </c>
      <c r="L122" s="27" t="str">
        <f>+VLOOKUP(H122,question!$A$2:$K$5000,10,FALSE)</f>
        <v/>
      </c>
      <c r="M122" s="27" t="str">
        <f t="shared" si="5"/>
        <v>insert into question_answer (created_at,created_by,company_id,is_active,name,is_correct,question_id) values (getdate(),1,1,1,'Canvas html',1,32);</v>
      </c>
    </row>
    <row r="123" spans="1:13" ht="45" x14ac:dyDescent="0.25">
      <c r="A123">
        <f t="shared" si="6"/>
        <v>122</v>
      </c>
      <c r="B123" s="27" t="s">
        <v>398</v>
      </c>
      <c r="C123" s="27">
        <v>1</v>
      </c>
      <c r="D123" s="27">
        <v>1</v>
      </c>
      <c r="E123" s="27">
        <v>1</v>
      </c>
      <c r="F123" s="24" t="s">
        <v>302</v>
      </c>
      <c r="G123">
        <v>1</v>
      </c>
      <c r="I123" s="27" t="e">
        <f>+VLOOKUP(H123,question!$A$2:$K$5000,6,FALSE)</f>
        <v>#N/A</v>
      </c>
      <c r="J123" s="27" t="e">
        <f>+VLOOKUP(H123,question!$A$2:$K$5000,8,FALSE)</f>
        <v>#N/A</v>
      </c>
      <c r="K123" s="27" t="e">
        <f>+VLOOKUP(H123,question!$A$2:$K$5000,9,FALSE)</f>
        <v>#N/A</v>
      </c>
      <c r="L123" s="27" t="e">
        <f>+VLOOKUP(H123,question!$A$2:$K$5000,10,FALSE)</f>
        <v>#N/A</v>
      </c>
      <c r="M123" s="27" t="str">
        <f t="shared" si="5"/>
        <v>insert into question_answer (created_at,created_by,company_id,is_active,name,is_correct,question_id) values (getdate(),1,1,1,'SVG',1,);</v>
      </c>
    </row>
    <row r="124" spans="1:13" ht="45" x14ac:dyDescent="0.25">
      <c r="A124">
        <f t="shared" si="6"/>
        <v>123</v>
      </c>
      <c r="B124" s="27" t="s">
        <v>398</v>
      </c>
      <c r="C124" s="27">
        <v>1</v>
      </c>
      <c r="D124" s="27">
        <v>1</v>
      </c>
      <c r="E124" s="27">
        <v>1</v>
      </c>
      <c r="F124" s="24" t="s">
        <v>203</v>
      </c>
      <c r="G124">
        <v>1</v>
      </c>
      <c r="I124" s="27" t="e">
        <f>+VLOOKUP(H124,question!$A$2:$K$5000,6,FALSE)</f>
        <v>#N/A</v>
      </c>
      <c r="J124" s="27" t="e">
        <f>+VLOOKUP(H124,question!$A$2:$K$5000,8,FALSE)</f>
        <v>#N/A</v>
      </c>
      <c r="K124" s="27" t="e">
        <f>+VLOOKUP(H124,question!$A$2:$K$5000,9,FALSE)</f>
        <v>#N/A</v>
      </c>
      <c r="L124" s="27" t="e">
        <f>+VLOOKUP(H124,question!$A$2:$K$5000,10,FALSE)</f>
        <v>#N/A</v>
      </c>
      <c r="M124" s="27" t="str">
        <f t="shared" si="5"/>
        <v>insert into question_answer (created_at,created_by,company_id,is_active,name,is_correct,question_id) values (getdate(),1,1,1,'WebGL',1,);</v>
      </c>
    </row>
    <row r="125" spans="1:13" ht="45" x14ac:dyDescent="0.25">
      <c r="A125">
        <f t="shared" si="6"/>
        <v>124</v>
      </c>
      <c r="B125" s="27" t="s">
        <v>398</v>
      </c>
      <c r="C125" s="27">
        <v>1</v>
      </c>
      <c r="D125" s="27">
        <v>1</v>
      </c>
      <c r="E125" s="27">
        <v>1</v>
      </c>
      <c r="F125" s="24" t="s">
        <v>242</v>
      </c>
      <c r="G125">
        <v>0</v>
      </c>
      <c r="I125" s="27" t="e">
        <f>+VLOOKUP(H125,question!$A$2:$K$5000,6,FALSE)</f>
        <v>#N/A</v>
      </c>
      <c r="J125" s="27" t="e">
        <f>+VLOOKUP(H125,question!$A$2:$K$5000,8,FALSE)</f>
        <v>#N/A</v>
      </c>
      <c r="K125" s="27" t="e">
        <f>+VLOOKUP(H125,question!$A$2:$K$5000,9,FALSE)</f>
        <v>#N/A</v>
      </c>
      <c r="L125" s="27" t="e">
        <f>+VLOOKUP(H125,question!$A$2:$K$5000,10,FALSE)</f>
        <v>#N/A</v>
      </c>
      <c r="M125" s="27" t="str">
        <f t="shared" si="5"/>
        <v>insert into question_answer (created_at,created_by,company_id,is_active,name,is_correct,question_id) values (getdate(),1,1,1,'Video',0,);</v>
      </c>
    </row>
    <row r="126" spans="1:13" ht="45" x14ac:dyDescent="0.25">
      <c r="A126">
        <f t="shared" si="6"/>
        <v>125</v>
      </c>
      <c r="B126" s="27" t="s">
        <v>398</v>
      </c>
      <c r="C126" s="27">
        <v>1</v>
      </c>
      <c r="D126" s="27">
        <v>1</v>
      </c>
      <c r="E126" s="27">
        <v>1</v>
      </c>
      <c r="F126" s="24" t="s">
        <v>305</v>
      </c>
      <c r="G126">
        <v>0</v>
      </c>
      <c r="H126">
        <v>23</v>
      </c>
      <c r="I126" s="27" t="str">
        <f>+VLOOKUP(H126,question!$A$2:$K$5000,6,FALSE)</f>
        <v>¿Desde qué versión de Mozilla Firefox web esta disponible WebGL?</v>
      </c>
      <c r="J126" s="27" t="str">
        <f>+VLOOKUP(H126,question!$A$2:$K$5000,8,FALSE)</f>
        <v/>
      </c>
      <c r="K126" s="27" t="str">
        <f>+VLOOKUP(H126,question!$A$2:$K$5000,9,FALSE)</f>
        <v/>
      </c>
      <c r="L126" s="27" t="str">
        <f>+VLOOKUP(H126,question!$A$2:$K$5000,10,FALSE)</f>
        <v/>
      </c>
      <c r="M126" s="27" t="str">
        <f t="shared" si="5"/>
        <v>insert into question_answer (created_at,created_by,company_id,is_active,name,is_correct,question_id) values (getdate(),1,1,1,'Juan Jaramillo 1990',0,23);</v>
      </c>
    </row>
    <row r="127" spans="1:13" ht="45" x14ac:dyDescent="0.25">
      <c r="A127">
        <f t="shared" si="6"/>
        <v>126</v>
      </c>
      <c r="B127" s="27" t="s">
        <v>398</v>
      </c>
      <c r="C127" s="27">
        <v>1</v>
      </c>
      <c r="D127" s="27">
        <v>1</v>
      </c>
      <c r="E127" s="27">
        <v>1</v>
      </c>
      <c r="F127" s="24" t="s">
        <v>304</v>
      </c>
      <c r="G127">
        <v>1</v>
      </c>
      <c r="I127" s="27" t="e">
        <f>+VLOOKUP(H127,question!$A$2:$K$5000,6,FALSE)</f>
        <v>#N/A</v>
      </c>
      <c r="J127" s="27" t="e">
        <f>+VLOOKUP(H127,question!$A$2:$K$5000,8,FALSE)</f>
        <v>#N/A</v>
      </c>
      <c r="K127" s="27" t="e">
        <f>+VLOOKUP(H127,question!$A$2:$K$5000,9,FALSE)</f>
        <v>#N/A</v>
      </c>
      <c r="L127" s="27" t="e">
        <f>+VLOOKUP(H127,question!$A$2:$K$5000,10,FALSE)</f>
        <v>#N/A</v>
      </c>
      <c r="M127" s="27" t="str">
        <f t="shared" si="5"/>
        <v>insert into question_answer (created_at,created_by,company_id,is_active,name,is_correct,question_id) values (getdate(),1,1,1,'Ricardo Cabello 2010',1,);</v>
      </c>
    </row>
    <row r="128" spans="1:13" ht="45" x14ac:dyDescent="0.25">
      <c r="A128">
        <f t="shared" si="6"/>
        <v>127</v>
      </c>
      <c r="B128" s="27" t="s">
        <v>398</v>
      </c>
      <c r="C128" s="27">
        <v>1</v>
      </c>
      <c r="D128" s="27">
        <v>1</v>
      </c>
      <c r="E128" s="27">
        <v>1</v>
      </c>
      <c r="F128" s="24" t="s">
        <v>306</v>
      </c>
      <c r="G128">
        <v>0</v>
      </c>
      <c r="I128" s="27" t="e">
        <f>+VLOOKUP(H128,question!$A$2:$K$5000,6,FALSE)</f>
        <v>#N/A</v>
      </c>
      <c r="J128" s="27" t="e">
        <f>+VLOOKUP(H128,question!$A$2:$K$5000,8,FALSE)</f>
        <v>#N/A</v>
      </c>
      <c r="K128" s="27" t="e">
        <f>+VLOOKUP(H128,question!$A$2:$K$5000,9,FALSE)</f>
        <v>#N/A</v>
      </c>
      <c r="L128" s="27" t="e">
        <f>+VLOOKUP(H128,question!$A$2:$K$5000,10,FALSE)</f>
        <v>#N/A</v>
      </c>
      <c r="M128" s="27" t="str">
        <f t="shared" si="5"/>
        <v>insert into question_answer (created_at,created_by,company_id,is_active,name,is_correct,question_id) values (getdate(),1,1,1,'Luis Fonsi 2015',0,);</v>
      </c>
    </row>
    <row r="129" spans="1:13" ht="45" x14ac:dyDescent="0.25">
      <c r="A129">
        <f t="shared" si="6"/>
        <v>128</v>
      </c>
      <c r="B129" s="27" t="s">
        <v>398</v>
      </c>
      <c r="C129" s="27">
        <v>1</v>
      </c>
      <c r="D129" s="27">
        <v>1</v>
      </c>
      <c r="E129" s="27">
        <v>1</v>
      </c>
      <c r="F129" s="24" t="s">
        <v>307</v>
      </c>
      <c r="G129">
        <v>0</v>
      </c>
      <c r="I129" s="27" t="e">
        <f>+VLOOKUP(H129,question!$A$2:$K$5000,6,FALSE)</f>
        <v>#N/A</v>
      </c>
      <c r="J129" s="27" t="e">
        <f>+VLOOKUP(H129,question!$A$2:$K$5000,8,FALSE)</f>
        <v>#N/A</v>
      </c>
      <c r="K129" s="27" t="e">
        <f>+VLOOKUP(H129,question!$A$2:$K$5000,9,FALSE)</f>
        <v>#N/A</v>
      </c>
      <c r="L129" s="27" t="e">
        <f>+VLOOKUP(H129,question!$A$2:$K$5000,10,FALSE)</f>
        <v>#N/A</v>
      </c>
      <c r="M129" s="27" t="str">
        <f t="shared" si="5"/>
        <v>insert into question_answer (created_at,created_by,company_id,is_active,name,is_correct,question_id) values (getdate(),1,1,1,'Mark Zuckenberg 2010',0,);</v>
      </c>
    </row>
    <row r="130" spans="1:13" ht="45" x14ac:dyDescent="0.25">
      <c r="A130">
        <f t="shared" si="6"/>
        <v>129</v>
      </c>
      <c r="B130" s="27" t="s">
        <v>398</v>
      </c>
      <c r="C130" s="27">
        <v>1</v>
      </c>
      <c r="D130" s="27">
        <v>1</v>
      </c>
      <c r="E130" s="27">
        <v>1</v>
      </c>
      <c r="F130" s="24" t="s">
        <v>309</v>
      </c>
      <c r="G130">
        <v>1</v>
      </c>
      <c r="H130">
        <f>+H126+1</f>
        <v>24</v>
      </c>
      <c r="I130" s="27" t="str">
        <f>+VLOOKUP(H130,question!$A$2:$K$5000,6,FALSE)</f>
        <v>¿En qué navegador web esta parcialmente soportado WebGL?</v>
      </c>
      <c r="J130" s="27" t="str">
        <f>+VLOOKUP(H130,question!$A$2:$K$5000,8,FALSE)</f>
        <v/>
      </c>
      <c r="K130" s="27" t="str">
        <f>+VLOOKUP(H130,question!$A$2:$K$5000,9,FALSE)</f>
        <v/>
      </c>
      <c r="L130" s="27" t="str">
        <f>+VLOOKUP(H130,question!$A$2:$K$5000,10,FALSE)</f>
        <v/>
      </c>
      <c r="M130" s="27" t="str">
        <f t="shared" si="5"/>
        <v>insert into question_answer (created_at,created_by,company_id,is_active,name,is_correct,question_id) values (getdate(),1,1,1,'Etapa de madurez',1,24);</v>
      </c>
    </row>
    <row r="131" spans="1:13" ht="45" x14ac:dyDescent="0.25">
      <c r="A131">
        <f t="shared" si="6"/>
        <v>130</v>
      </c>
      <c r="B131" s="27" t="s">
        <v>398</v>
      </c>
      <c r="C131" s="27">
        <v>1</v>
      </c>
      <c r="D131" s="27">
        <v>1</v>
      </c>
      <c r="E131" s="27">
        <v>1</v>
      </c>
      <c r="F131" s="24" t="s">
        <v>310</v>
      </c>
      <c r="G131">
        <v>1</v>
      </c>
      <c r="I131" s="27" t="e">
        <f>+VLOOKUP(H131,question!$A$2:$K$5000,6,FALSE)</f>
        <v>#N/A</v>
      </c>
      <c r="J131" s="27" t="e">
        <f>+VLOOKUP(H131,question!$A$2:$K$5000,8,FALSE)</f>
        <v>#N/A</v>
      </c>
      <c r="K131" s="27" t="e">
        <f>+VLOOKUP(H131,question!$A$2:$K$5000,9,FALSE)</f>
        <v>#N/A</v>
      </c>
      <c r="L131" s="27" t="e">
        <f>+VLOOKUP(H131,question!$A$2:$K$5000,10,FALSE)</f>
        <v>#N/A</v>
      </c>
      <c r="M131" s="27" t="str">
        <f t="shared" ref="M131:M194" si="7">CONCATENATE("insert into question_answer (",$B$1,",",$C$1,",",$D$1,",",$E$1,",",$F$1,",",$G$1,",",$H$1,") values (",B131,",",C131,",",D131,",",E131,",'",F131,"',",G131,",",H131,");")</f>
        <v>insert into question_answer (created_at,created_by,company_id,is_active,name,is_correct,question_id) values (getdate(),1,1,1,'Etapa de adolecencia',1,);</v>
      </c>
    </row>
    <row r="132" spans="1:13" ht="45" x14ac:dyDescent="0.25">
      <c r="A132">
        <f t="shared" ref="A132:A195" si="8">+A131+1</f>
        <v>131</v>
      </c>
      <c r="B132" s="27" t="s">
        <v>398</v>
      </c>
      <c r="C132" s="27">
        <v>1</v>
      </c>
      <c r="D132" s="27">
        <v>1</v>
      </c>
      <c r="E132" s="27">
        <v>1</v>
      </c>
      <c r="F132" s="24" t="s">
        <v>311</v>
      </c>
      <c r="G132">
        <v>1</v>
      </c>
      <c r="I132" s="27" t="e">
        <f>+VLOOKUP(H132,question!$A$2:$K$5000,6,FALSE)</f>
        <v>#N/A</v>
      </c>
      <c r="J132" s="27" t="e">
        <f>+VLOOKUP(H132,question!$A$2:$K$5000,8,FALSE)</f>
        <v>#N/A</v>
      </c>
      <c r="K132" s="27" t="e">
        <f>+VLOOKUP(H132,question!$A$2:$K$5000,9,FALSE)</f>
        <v>#N/A</v>
      </c>
      <c r="L132" s="27" t="e">
        <f>+VLOOKUP(H132,question!$A$2:$K$5000,10,FALSE)</f>
        <v>#N/A</v>
      </c>
      <c r="M132" s="27" t="str">
        <f t="shared" si="7"/>
        <v>insert into question_answer (created_at,created_by,company_id,is_active,name,is_correct,question_id) values (getdate(),1,1,1,'Etapa de nacimiento',1,);</v>
      </c>
    </row>
    <row r="133" spans="1:13" ht="45" x14ac:dyDescent="0.25">
      <c r="A133">
        <f t="shared" si="8"/>
        <v>132</v>
      </c>
      <c r="B133" s="27" t="s">
        <v>398</v>
      </c>
      <c r="C133" s="27">
        <v>1</v>
      </c>
      <c r="D133" s="27">
        <v>1</v>
      </c>
      <c r="E133" s="27">
        <v>1</v>
      </c>
      <c r="F133" s="24" t="s">
        <v>312</v>
      </c>
      <c r="G133">
        <v>0</v>
      </c>
      <c r="I133" s="27" t="e">
        <f>+VLOOKUP(H133,question!$A$2:$K$5000,6,FALSE)</f>
        <v>#N/A</v>
      </c>
      <c r="J133" s="27" t="e">
        <f>+VLOOKUP(H133,question!$A$2:$K$5000,8,FALSE)</f>
        <v>#N/A</v>
      </c>
      <c r="K133" s="27" t="e">
        <f>+VLOOKUP(H133,question!$A$2:$K$5000,9,FALSE)</f>
        <v>#N/A</v>
      </c>
      <c r="L133" s="27" t="e">
        <f>+VLOOKUP(H133,question!$A$2:$K$5000,10,FALSE)</f>
        <v>#N/A</v>
      </c>
      <c r="M133" s="27" t="str">
        <f t="shared" si="7"/>
        <v>insert into question_answer (created_at,created_by,company_id,is_active,name,is_correct,question_id) values (getdate(),1,1,1,'Etapa de envejecimiento',0,);</v>
      </c>
    </row>
    <row r="134" spans="1:13" ht="45" x14ac:dyDescent="0.25">
      <c r="A134">
        <f t="shared" si="8"/>
        <v>133</v>
      </c>
      <c r="B134" s="27" t="s">
        <v>398</v>
      </c>
      <c r="C134" s="27">
        <v>1</v>
      </c>
      <c r="D134" s="27">
        <v>1</v>
      </c>
      <c r="E134" s="27">
        <v>1</v>
      </c>
      <c r="F134" s="24" t="s">
        <v>313</v>
      </c>
      <c r="G134">
        <v>0</v>
      </c>
      <c r="H134">
        <f>+H130+1</f>
        <v>25</v>
      </c>
      <c r="I134" s="27" t="str">
        <f>+VLOOKUP(H134,question!$A$2:$K$5000,6,FALSE)</f>
        <v>¿Desde que versión de Google Chrome móvil esta disponible WebGL?</v>
      </c>
      <c r="J134" s="27" t="str">
        <f>+VLOOKUP(H134,question!$A$2:$K$5000,8,FALSE)</f>
        <v/>
      </c>
      <c r="K134" s="27" t="str">
        <f>+VLOOKUP(H134,question!$A$2:$K$5000,9,FALSE)</f>
        <v/>
      </c>
      <c r="L134" s="27" t="str">
        <f>+VLOOKUP(H134,question!$A$2:$K$5000,10,FALSE)</f>
        <v/>
      </c>
      <c r="M134" s="27" t="str">
        <f t="shared" si="7"/>
        <v>insert into question_answer (created_at,created_by,company_id,is_active,name,is_correct,question_id) values (getdate(),1,1,1,'Efectos',0,25);</v>
      </c>
    </row>
    <row r="135" spans="1:13" ht="45" x14ac:dyDescent="0.25">
      <c r="A135">
        <f t="shared" si="8"/>
        <v>134</v>
      </c>
      <c r="B135" s="27" t="s">
        <v>398</v>
      </c>
      <c r="C135" s="27">
        <v>1</v>
      </c>
      <c r="D135" s="27">
        <v>1</v>
      </c>
      <c r="E135" s="27">
        <v>1</v>
      </c>
      <c r="F135" s="24" t="s">
        <v>314</v>
      </c>
      <c r="G135">
        <v>1</v>
      </c>
      <c r="I135" s="27" t="e">
        <f>+VLOOKUP(H135,question!$A$2:$K$5000,6,FALSE)</f>
        <v>#N/A</v>
      </c>
      <c r="J135" s="27" t="e">
        <f>+VLOOKUP(H135,question!$A$2:$K$5000,8,FALSE)</f>
        <v>#N/A</v>
      </c>
      <c r="K135" s="27" t="e">
        <f>+VLOOKUP(H135,question!$A$2:$K$5000,9,FALSE)</f>
        <v>#N/A</v>
      </c>
      <c r="L135" s="27" t="e">
        <f>+VLOOKUP(H135,question!$A$2:$K$5000,10,FALSE)</f>
        <v>#N/A</v>
      </c>
      <c r="M135" s="27" t="str">
        <f t="shared" si="7"/>
        <v>insert into question_answer (created_at,created_by,company_id,is_active,name,is_correct,question_id) values (getdate(),1,1,1,'Renderizadores',1,);</v>
      </c>
    </row>
    <row r="136" spans="1:13" ht="45" x14ac:dyDescent="0.25">
      <c r="A136">
        <f t="shared" si="8"/>
        <v>135</v>
      </c>
      <c r="B136" s="27" t="s">
        <v>398</v>
      </c>
      <c r="C136" s="27">
        <v>1</v>
      </c>
      <c r="D136" s="27">
        <v>1</v>
      </c>
      <c r="E136" s="27">
        <v>1</v>
      </c>
      <c r="F136" s="24" t="s">
        <v>315</v>
      </c>
      <c r="G136">
        <v>0</v>
      </c>
      <c r="I136" s="27" t="e">
        <f>+VLOOKUP(H136,question!$A$2:$K$5000,6,FALSE)</f>
        <v>#N/A</v>
      </c>
      <c r="J136" s="27" t="e">
        <f>+VLOOKUP(H136,question!$A$2:$K$5000,8,FALSE)</f>
        <v>#N/A</v>
      </c>
      <c r="K136" s="27" t="e">
        <f>+VLOOKUP(H136,question!$A$2:$K$5000,9,FALSE)</f>
        <v>#N/A</v>
      </c>
      <c r="L136" s="27" t="e">
        <f>+VLOOKUP(H136,question!$A$2:$K$5000,10,FALSE)</f>
        <v>#N/A</v>
      </c>
      <c r="M136" s="27" t="str">
        <f t="shared" si="7"/>
        <v>insert into question_answer (created_at,created_by,company_id,is_active,name,is_correct,question_id) values (getdate(),1,1,1,'Animación',0,);</v>
      </c>
    </row>
    <row r="137" spans="1:13" ht="45" x14ac:dyDescent="0.25">
      <c r="A137">
        <f t="shared" si="8"/>
        <v>136</v>
      </c>
      <c r="B137" s="27" t="s">
        <v>398</v>
      </c>
      <c r="C137" s="27">
        <v>1</v>
      </c>
      <c r="D137" s="27">
        <v>1</v>
      </c>
      <c r="E137" s="27">
        <v>1</v>
      </c>
      <c r="F137" s="24" t="s">
        <v>316</v>
      </c>
      <c r="G137">
        <v>0</v>
      </c>
      <c r="I137" s="27" t="e">
        <f>+VLOOKUP(H137,question!$A$2:$K$5000,6,FALSE)</f>
        <v>#N/A</v>
      </c>
      <c r="J137" s="27" t="e">
        <f>+VLOOKUP(H137,question!$A$2:$K$5000,8,FALSE)</f>
        <v>#N/A</v>
      </c>
      <c r="K137" s="27" t="e">
        <f>+VLOOKUP(H137,question!$A$2:$K$5000,9,FALSE)</f>
        <v>#N/A</v>
      </c>
      <c r="L137" s="27" t="e">
        <f>+VLOOKUP(H137,question!$A$2:$K$5000,10,FALSE)</f>
        <v>#N/A</v>
      </c>
      <c r="M137" s="27" t="str">
        <f t="shared" si="7"/>
        <v>insert into question_answer (created_at,created_by,company_id,is_active,name,is_correct,question_id) values (getdate(),1,1,1,'Materiales',0,);</v>
      </c>
    </row>
    <row r="138" spans="1:13" ht="45" x14ac:dyDescent="0.25">
      <c r="A138">
        <f t="shared" si="8"/>
        <v>137</v>
      </c>
      <c r="B138" s="27" t="s">
        <v>398</v>
      </c>
      <c r="C138" s="27">
        <v>1</v>
      </c>
      <c r="D138" s="27">
        <v>1</v>
      </c>
      <c r="E138" s="27">
        <v>1</v>
      </c>
      <c r="F138" s="24" t="s">
        <v>313</v>
      </c>
      <c r="G138">
        <v>1</v>
      </c>
      <c r="H138">
        <f>+H134+1</f>
        <v>26</v>
      </c>
      <c r="I138" s="27" t="str">
        <f>+VLOOKUP(H138,question!$A$2:$K$5000,6,FALSE)</f>
        <v>¿Desde qué versión de Mozilla Firefox móvil esta disponible WebGL?</v>
      </c>
      <c r="J138" s="27" t="str">
        <f>+VLOOKUP(H138,question!$A$2:$K$5000,8,FALSE)</f>
        <v/>
      </c>
      <c r="K138" s="27" t="str">
        <f>+VLOOKUP(H138,question!$A$2:$K$5000,9,FALSE)</f>
        <v/>
      </c>
      <c r="L138" s="27" t="str">
        <f>+VLOOKUP(H138,question!$A$2:$K$5000,10,FALSE)</f>
        <v/>
      </c>
      <c r="M138" s="27" t="str">
        <f t="shared" si="7"/>
        <v>insert into question_answer (created_at,created_by,company_id,is_active,name,is_correct,question_id) values (getdate(),1,1,1,'Efectos',1,26);</v>
      </c>
    </row>
    <row r="139" spans="1:13" ht="45" x14ac:dyDescent="0.25">
      <c r="A139">
        <f t="shared" si="8"/>
        <v>138</v>
      </c>
      <c r="B139" s="27" t="s">
        <v>398</v>
      </c>
      <c r="C139" s="27">
        <v>1</v>
      </c>
      <c r="D139" s="27">
        <v>1</v>
      </c>
      <c r="E139" s="27">
        <v>1</v>
      </c>
      <c r="F139" s="24" t="s">
        <v>314</v>
      </c>
      <c r="G139">
        <v>0</v>
      </c>
      <c r="I139" s="27" t="e">
        <f>+VLOOKUP(H139,question!$A$2:$K$5000,6,FALSE)</f>
        <v>#N/A</v>
      </c>
      <c r="J139" s="27" t="e">
        <f>+VLOOKUP(H139,question!$A$2:$K$5000,8,FALSE)</f>
        <v>#N/A</v>
      </c>
      <c r="K139" s="27" t="e">
        <f>+VLOOKUP(H139,question!$A$2:$K$5000,9,FALSE)</f>
        <v>#N/A</v>
      </c>
      <c r="L139" s="27" t="e">
        <f>+VLOOKUP(H139,question!$A$2:$K$5000,10,FALSE)</f>
        <v>#N/A</v>
      </c>
      <c r="M139" s="27" t="str">
        <f t="shared" si="7"/>
        <v>insert into question_answer (created_at,created_by,company_id,is_active,name,is_correct,question_id) values (getdate(),1,1,1,'Renderizadores',0,);</v>
      </c>
    </row>
    <row r="140" spans="1:13" ht="45" x14ac:dyDescent="0.25">
      <c r="A140">
        <f t="shared" si="8"/>
        <v>139</v>
      </c>
      <c r="B140" s="27" t="s">
        <v>398</v>
      </c>
      <c r="C140" s="27">
        <v>1</v>
      </c>
      <c r="D140" s="27">
        <v>1</v>
      </c>
      <c r="E140" s="27">
        <v>1</v>
      </c>
      <c r="F140" s="24" t="s">
        <v>315</v>
      </c>
      <c r="G140">
        <v>0</v>
      </c>
      <c r="I140" s="27" t="e">
        <f>+VLOOKUP(H140,question!$A$2:$K$5000,6,FALSE)</f>
        <v>#N/A</v>
      </c>
      <c r="J140" s="27" t="e">
        <f>+VLOOKUP(H140,question!$A$2:$K$5000,8,FALSE)</f>
        <v>#N/A</v>
      </c>
      <c r="K140" s="27" t="e">
        <f>+VLOOKUP(H140,question!$A$2:$K$5000,9,FALSE)</f>
        <v>#N/A</v>
      </c>
      <c r="L140" s="27" t="e">
        <f>+VLOOKUP(H140,question!$A$2:$K$5000,10,FALSE)</f>
        <v>#N/A</v>
      </c>
      <c r="M140" s="27" t="str">
        <f t="shared" si="7"/>
        <v>insert into question_answer (created_at,created_by,company_id,is_active,name,is_correct,question_id) values (getdate(),1,1,1,'Animación',0,);</v>
      </c>
    </row>
    <row r="141" spans="1:13" ht="45" x14ac:dyDescent="0.25">
      <c r="A141">
        <f t="shared" si="8"/>
        <v>140</v>
      </c>
      <c r="B141" s="27" t="s">
        <v>398</v>
      </c>
      <c r="C141" s="27">
        <v>1</v>
      </c>
      <c r="D141" s="27">
        <v>1</v>
      </c>
      <c r="E141" s="27">
        <v>1</v>
      </c>
      <c r="F141" s="24" t="s">
        <v>316</v>
      </c>
      <c r="G141">
        <v>0</v>
      </c>
      <c r="I141" s="27" t="e">
        <f>+VLOOKUP(H141,question!$A$2:$K$5000,6,FALSE)</f>
        <v>#N/A</v>
      </c>
      <c r="J141" s="27" t="e">
        <f>+VLOOKUP(H141,question!$A$2:$K$5000,8,FALSE)</f>
        <v>#N/A</v>
      </c>
      <c r="K141" s="27" t="e">
        <f>+VLOOKUP(H141,question!$A$2:$K$5000,9,FALSE)</f>
        <v>#N/A</v>
      </c>
      <c r="L141" s="27" t="e">
        <f>+VLOOKUP(H141,question!$A$2:$K$5000,10,FALSE)</f>
        <v>#N/A</v>
      </c>
      <c r="M141" s="27" t="str">
        <f t="shared" si="7"/>
        <v>insert into question_answer (created_at,created_by,company_id,is_active,name,is_correct,question_id) values (getdate(),1,1,1,'Materiales',0,);</v>
      </c>
    </row>
    <row r="142" spans="1:13" ht="45" x14ac:dyDescent="0.25">
      <c r="A142">
        <f t="shared" si="8"/>
        <v>141</v>
      </c>
      <c r="B142" s="27" t="s">
        <v>398</v>
      </c>
      <c r="C142" s="27">
        <v>1</v>
      </c>
      <c r="D142" s="27">
        <v>1</v>
      </c>
      <c r="E142" s="27">
        <v>1</v>
      </c>
      <c r="F142" s="24" t="s">
        <v>320</v>
      </c>
      <c r="G142">
        <v>0</v>
      </c>
      <c r="H142">
        <f>+H138+1</f>
        <v>27</v>
      </c>
      <c r="I142" s="27" t="str">
        <f>+VLOOKUP(H142,question!$A$2:$K$5000,6,FALSE)</f>
        <v>¿WebGL trabaja directamente con la GPU, qué bibliotecas javascript podemos utilizar ?</v>
      </c>
      <c r="J142" s="27" t="str">
        <f>+VLOOKUP(H142,question!$A$2:$K$5000,8,FALSE)</f>
        <v/>
      </c>
      <c r="K142" s="27" t="str">
        <f>+VLOOKUP(H142,question!$A$2:$K$5000,9,FALSE)</f>
        <v/>
      </c>
      <c r="L142" s="27" t="str">
        <f>+VLOOKUP(H142,question!$A$2:$K$5000,10,FALSE)</f>
        <v/>
      </c>
      <c r="M142" s="27" t="str">
        <f t="shared" si="7"/>
        <v>insert into question_answer (created_at,created_by,company_id,is_active,name,is_correct,question_id) values (getdate(),1,1,1,'Añadir y modificar',0,27);</v>
      </c>
    </row>
    <row r="143" spans="1:13" ht="45" x14ac:dyDescent="0.25">
      <c r="A143">
        <f t="shared" si="8"/>
        <v>142</v>
      </c>
      <c r="B143" s="27" t="s">
        <v>398</v>
      </c>
      <c r="C143" s="27">
        <v>1</v>
      </c>
      <c r="D143" s="27">
        <v>1</v>
      </c>
      <c r="E143" s="27">
        <v>1</v>
      </c>
      <c r="F143" s="24" t="s">
        <v>321</v>
      </c>
      <c r="G143">
        <v>0</v>
      </c>
      <c r="I143" s="27" t="e">
        <f>+VLOOKUP(H143,question!$A$2:$K$5000,6,FALSE)</f>
        <v>#N/A</v>
      </c>
      <c r="J143" s="27" t="e">
        <f>+VLOOKUP(H143,question!$A$2:$K$5000,8,FALSE)</f>
        <v>#N/A</v>
      </c>
      <c r="K143" s="27" t="e">
        <f>+VLOOKUP(H143,question!$A$2:$K$5000,9,FALSE)</f>
        <v>#N/A</v>
      </c>
      <c r="L143" s="27" t="e">
        <f>+VLOOKUP(H143,question!$A$2:$K$5000,10,FALSE)</f>
        <v>#N/A</v>
      </c>
      <c r="M143" s="27" t="str">
        <f t="shared" si="7"/>
        <v>insert into question_answer (created_at,created_by,company_id,is_active,name,is_correct,question_id) values (getdate(),1,1,1,'Añadir y pausar',0,);</v>
      </c>
    </row>
    <row r="144" spans="1:13" ht="45" x14ac:dyDescent="0.25">
      <c r="A144">
        <f t="shared" si="8"/>
        <v>143</v>
      </c>
      <c r="B144" s="27" t="s">
        <v>398</v>
      </c>
      <c r="C144" s="27">
        <v>1</v>
      </c>
      <c r="D144" s="27">
        <v>1</v>
      </c>
      <c r="E144" s="27">
        <v>1</v>
      </c>
      <c r="F144" s="24" t="s">
        <v>318</v>
      </c>
      <c r="G144">
        <v>0</v>
      </c>
      <c r="I144" s="27" t="e">
        <f>+VLOOKUP(H144,question!$A$2:$K$5000,6,FALSE)</f>
        <v>#N/A</v>
      </c>
      <c r="J144" s="27" t="e">
        <f>+VLOOKUP(H144,question!$A$2:$K$5000,8,FALSE)</f>
        <v>#N/A</v>
      </c>
      <c r="K144" s="27" t="e">
        <f>+VLOOKUP(H144,question!$A$2:$K$5000,9,FALSE)</f>
        <v>#N/A</v>
      </c>
      <c r="L144" s="27" t="e">
        <f>+VLOOKUP(H144,question!$A$2:$K$5000,10,FALSE)</f>
        <v>#N/A</v>
      </c>
      <c r="M144" s="27" t="str">
        <f t="shared" si="7"/>
        <v>insert into question_answer (created_at,created_by,company_id,is_active,name,is_correct,question_id) values (getdate(),1,1,1,'Modificar y eliminar',0,);</v>
      </c>
    </row>
    <row r="145" spans="1:13" ht="45" x14ac:dyDescent="0.25">
      <c r="A145">
        <f t="shared" si="8"/>
        <v>144</v>
      </c>
      <c r="B145" s="27" t="s">
        <v>398</v>
      </c>
      <c r="C145" s="27">
        <v>1</v>
      </c>
      <c r="D145" s="27">
        <v>1</v>
      </c>
      <c r="E145" s="27">
        <v>1</v>
      </c>
      <c r="F145" s="24" t="s">
        <v>319</v>
      </c>
      <c r="G145">
        <v>1</v>
      </c>
      <c r="I145" s="27" t="e">
        <f>+VLOOKUP(H145,question!$A$2:$K$5000,6,FALSE)</f>
        <v>#N/A</v>
      </c>
      <c r="J145" s="27" t="e">
        <f>+VLOOKUP(H145,question!$A$2:$K$5000,8,FALSE)</f>
        <v>#N/A</v>
      </c>
      <c r="K145" s="27" t="e">
        <f>+VLOOKUP(H145,question!$A$2:$K$5000,9,FALSE)</f>
        <v>#N/A</v>
      </c>
      <c r="L145" s="27" t="e">
        <f>+VLOOKUP(H145,question!$A$2:$K$5000,10,FALSE)</f>
        <v>#N/A</v>
      </c>
      <c r="M145" s="27" t="str">
        <f t="shared" si="7"/>
        <v>insert into question_answer (created_at,created_by,company_id,is_active,name,is_correct,question_id) values (getdate(),1,1,1,'Añadir y eliminar',1,);</v>
      </c>
    </row>
    <row r="146" spans="1:13" ht="45" x14ac:dyDescent="0.25">
      <c r="A146">
        <f t="shared" si="8"/>
        <v>145</v>
      </c>
      <c r="B146" s="27" t="s">
        <v>398</v>
      </c>
      <c r="C146" s="27">
        <v>1</v>
      </c>
      <c r="D146" s="27">
        <v>1</v>
      </c>
      <c r="E146" s="27">
        <v>1</v>
      </c>
      <c r="F146" s="24" t="s">
        <v>315</v>
      </c>
      <c r="G146">
        <v>0</v>
      </c>
      <c r="H146">
        <f>+H142+1</f>
        <v>28</v>
      </c>
      <c r="I146" s="27" t="str">
        <f>+VLOOKUP(H146,question!$A$2:$K$5000,6,FALSE)</f>
        <v>Es una biblioteca de javascript para cargar escenas y crear objectos 3D desarrollada por trabajadores de Microsoft ?</v>
      </c>
      <c r="J146" s="27" t="str">
        <f>+VLOOKUP(H146,question!$A$2:$K$5000,8,FALSE)</f>
        <v/>
      </c>
      <c r="K146" s="27" t="str">
        <f>+VLOOKUP(H146,question!$A$2:$K$5000,9,FALSE)</f>
        <v/>
      </c>
      <c r="L146" s="27" t="str">
        <f>+VLOOKUP(H146,question!$A$2:$K$5000,10,FALSE)</f>
        <v/>
      </c>
      <c r="M146" s="27" t="str">
        <f t="shared" si="7"/>
        <v>insert into question_answer (created_at,created_by,company_id,is_active,name,is_correct,question_id) values (getdate(),1,1,1,'Animación',0,28);</v>
      </c>
    </row>
    <row r="147" spans="1:13" ht="45" x14ac:dyDescent="0.25">
      <c r="A147">
        <f t="shared" si="8"/>
        <v>146</v>
      </c>
      <c r="B147" s="27" t="s">
        <v>398</v>
      </c>
      <c r="C147" s="27">
        <v>1</v>
      </c>
      <c r="D147" s="27">
        <v>1</v>
      </c>
      <c r="E147" s="27">
        <v>1</v>
      </c>
      <c r="F147" s="24" t="s">
        <v>316</v>
      </c>
      <c r="G147">
        <v>0</v>
      </c>
      <c r="I147" s="27" t="e">
        <f>+VLOOKUP(H147,question!$A$2:$K$5000,6,FALSE)</f>
        <v>#N/A</v>
      </c>
      <c r="J147" s="27" t="e">
        <f>+VLOOKUP(H147,question!$A$2:$K$5000,8,FALSE)</f>
        <v>#N/A</v>
      </c>
      <c r="K147" s="27" t="e">
        <f>+VLOOKUP(H147,question!$A$2:$K$5000,9,FALSE)</f>
        <v>#N/A</v>
      </c>
      <c r="L147" s="27" t="e">
        <f>+VLOOKUP(H147,question!$A$2:$K$5000,10,FALSE)</f>
        <v>#N/A</v>
      </c>
      <c r="M147" s="27" t="str">
        <f t="shared" si="7"/>
        <v>insert into question_answer (created_at,created_by,company_id,is_active,name,is_correct,question_id) values (getdate(),1,1,1,'Materiales',0,);</v>
      </c>
    </row>
    <row r="148" spans="1:13" ht="45" x14ac:dyDescent="0.25">
      <c r="A148">
        <f t="shared" si="8"/>
        <v>147</v>
      </c>
      <c r="B148" s="27" t="s">
        <v>398</v>
      </c>
      <c r="C148" s="27">
        <v>1</v>
      </c>
      <c r="D148" s="27">
        <v>1</v>
      </c>
      <c r="E148" s="27">
        <v>1</v>
      </c>
      <c r="F148" s="24" t="s">
        <v>325</v>
      </c>
      <c r="G148">
        <v>0</v>
      </c>
      <c r="I148" s="27" t="e">
        <f>+VLOOKUP(H148,question!$A$2:$K$5000,6,FALSE)</f>
        <v>#N/A</v>
      </c>
      <c r="J148" s="27" t="e">
        <f>+VLOOKUP(H148,question!$A$2:$K$5000,8,FALSE)</f>
        <v>#N/A</v>
      </c>
      <c r="K148" s="27" t="e">
        <f>+VLOOKUP(H148,question!$A$2:$K$5000,9,FALSE)</f>
        <v>#N/A</v>
      </c>
      <c r="L148" s="27" t="e">
        <f>+VLOOKUP(H148,question!$A$2:$K$5000,10,FALSE)</f>
        <v>#N/A</v>
      </c>
      <c r="M148" s="27" t="str">
        <f t="shared" si="7"/>
        <v>insert into question_answer (created_at,created_by,company_id,is_active,name,is_correct,question_id) values (getdate(),1,1,1,'Cargadores',0,);</v>
      </c>
    </row>
    <row r="149" spans="1:13" ht="45" x14ac:dyDescent="0.25">
      <c r="A149">
        <f t="shared" si="8"/>
        <v>148</v>
      </c>
      <c r="B149" s="27" t="s">
        <v>398</v>
      </c>
      <c r="C149" s="27">
        <v>1</v>
      </c>
      <c r="D149" s="27">
        <v>1</v>
      </c>
      <c r="E149" s="27">
        <v>1</v>
      </c>
      <c r="F149" s="24" t="s">
        <v>327</v>
      </c>
      <c r="G149">
        <v>1</v>
      </c>
      <c r="I149" s="27" t="e">
        <f>+VLOOKUP(H149,question!$A$2:$K$5000,6,FALSE)</f>
        <v>#N/A</v>
      </c>
      <c r="J149" s="27" t="e">
        <f>+VLOOKUP(H149,question!$A$2:$K$5000,8,FALSE)</f>
        <v>#N/A</v>
      </c>
      <c r="K149" s="27" t="e">
        <f>+VLOOKUP(H149,question!$A$2:$K$5000,9,FALSE)</f>
        <v>#N/A</v>
      </c>
      <c r="L149" s="27" t="e">
        <f>+VLOOKUP(H149,question!$A$2:$K$5000,10,FALSE)</f>
        <v>#N/A</v>
      </c>
      <c r="M149" s="27" t="str">
        <f t="shared" si="7"/>
        <v>insert into question_answer (created_at,created_by,company_id,is_active,name,is_correct,question_id) values (getdate(),1,1,1,'Cámaras',1,);</v>
      </c>
    </row>
    <row r="150" spans="1:13" ht="45" x14ac:dyDescent="0.25">
      <c r="A150">
        <f t="shared" si="8"/>
        <v>149</v>
      </c>
      <c r="B150" s="27" t="s">
        <v>398</v>
      </c>
      <c r="C150" s="27">
        <v>1</v>
      </c>
      <c r="D150" s="27">
        <v>1</v>
      </c>
      <c r="E150" s="27">
        <v>1</v>
      </c>
      <c r="F150" s="24" t="s">
        <v>327</v>
      </c>
      <c r="G150">
        <v>0</v>
      </c>
      <c r="H150">
        <f>+H146+1</f>
        <v>29</v>
      </c>
      <c r="I150" s="27" t="str">
        <f>+VLOOKUP(H150,question!$A$2:$K$5000,6,FALSE)</f>
        <v>¿Es un software de escritorio para crear objectos en 3D y ejectuados en WebGL?</v>
      </c>
      <c r="J150" s="27" t="str">
        <f>+VLOOKUP(H150,question!$A$2:$K$5000,8,FALSE)</f>
        <v/>
      </c>
      <c r="K150" s="27" t="str">
        <f>+VLOOKUP(H150,question!$A$2:$K$5000,9,FALSE)</f>
        <v/>
      </c>
      <c r="L150" s="27" t="str">
        <f>+VLOOKUP(H150,question!$A$2:$K$5000,10,FALSE)</f>
        <v/>
      </c>
      <c r="M150" s="27" t="str">
        <f t="shared" si="7"/>
        <v>insert into question_answer (created_at,created_by,company_id,is_active,name,is_correct,question_id) values (getdate(),1,1,1,'Cámaras',0,29);</v>
      </c>
    </row>
    <row r="151" spans="1:13" ht="45" x14ac:dyDescent="0.25">
      <c r="A151">
        <f t="shared" si="8"/>
        <v>150</v>
      </c>
      <c r="B151" s="27" t="s">
        <v>398</v>
      </c>
      <c r="C151" s="27">
        <v>1</v>
      </c>
      <c r="D151" s="27">
        <v>1</v>
      </c>
      <c r="E151" s="27">
        <v>1</v>
      </c>
      <c r="F151" s="24" t="s">
        <v>328</v>
      </c>
      <c r="G151">
        <v>0</v>
      </c>
      <c r="I151" s="27" t="e">
        <f>+VLOOKUP(H151,question!$A$2:$K$5000,6,FALSE)</f>
        <v>#N/A</v>
      </c>
      <c r="J151" s="27" t="e">
        <f>+VLOOKUP(H151,question!$A$2:$K$5000,8,FALSE)</f>
        <v>#N/A</v>
      </c>
      <c r="K151" s="27" t="e">
        <f>+VLOOKUP(H151,question!$A$2:$K$5000,9,FALSE)</f>
        <v>#N/A</v>
      </c>
      <c r="L151" s="27" t="e">
        <f>+VLOOKUP(H151,question!$A$2:$K$5000,10,FALSE)</f>
        <v>#N/A</v>
      </c>
      <c r="M151" s="27" t="str">
        <f t="shared" si="7"/>
        <v>insert into question_answer (created_at,created_by,company_id,is_active,name,is_correct,question_id) values (getdate(),1,1,1,'Luces',0,);</v>
      </c>
    </row>
    <row r="152" spans="1:13" ht="45" x14ac:dyDescent="0.25">
      <c r="A152">
        <f t="shared" si="8"/>
        <v>151</v>
      </c>
      <c r="B152" s="27" t="s">
        <v>398</v>
      </c>
      <c r="C152" s="27">
        <v>1</v>
      </c>
      <c r="D152" s="27">
        <v>1</v>
      </c>
      <c r="E152" s="27">
        <v>1</v>
      </c>
      <c r="F152" s="24" t="s">
        <v>316</v>
      </c>
      <c r="G152">
        <v>0</v>
      </c>
      <c r="I152" s="27" t="e">
        <f>+VLOOKUP(H152,question!$A$2:$K$5000,6,FALSE)</f>
        <v>#N/A</v>
      </c>
      <c r="J152" s="27" t="e">
        <f>+VLOOKUP(H152,question!$A$2:$K$5000,8,FALSE)</f>
        <v>#N/A</v>
      </c>
      <c r="K152" s="27" t="e">
        <f>+VLOOKUP(H152,question!$A$2:$K$5000,9,FALSE)</f>
        <v>#N/A</v>
      </c>
      <c r="L152" s="27" t="e">
        <f>+VLOOKUP(H152,question!$A$2:$K$5000,10,FALSE)</f>
        <v>#N/A</v>
      </c>
      <c r="M152" s="27" t="str">
        <f t="shared" si="7"/>
        <v>insert into question_answer (created_at,created_by,company_id,is_active,name,is_correct,question_id) values (getdate(),1,1,1,'Materiales',0,);</v>
      </c>
    </row>
    <row r="153" spans="1:13" ht="45" x14ac:dyDescent="0.25">
      <c r="A153">
        <f t="shared" si="8"/>
        <v>152</v>
      </c>
      <c r="B153" s="27" t="s">
        <v>398</v>
      </c>
      <c r="C153" s="27">
        <v>1</v>
      </c>
      <c r="D153" s="27">
        <v>1</v>
      </c>
      <c r="E153" s="27">
        <v>1</v>
      </c>
      <c r="F153" s="24" t="s">
        <v>315</v>
      </c>
      <c r="G153">
        <v>1</v>
      </c>
      <c r="I153" s="27" t="e">
        <f>+VLOOKUP(H153,question!$A$2:$K$5000,6,FALSE)</f>
        <v>#N/A</v>
      </c>
      <c r="J153" s="27" t="e">
        <f>+VLOOKUP(H153,question!$A$2:$K$5000,8,FALSE)</f>
        <v>#N/A</v>
      </c>
      <c r="K153" s="27" t="e">
        <f>+VLOOKUP(H153,question!$A$2:$K$5000,9,FALSE)</f>
        <v>#N/A</v>
      </c>
      <c r="L153" s="27" t="e">
        <f>+VLOOKUP(H153,question!$A$2:$K$5000,10,FALSE)</f>
        <v>#N/A</v>
      </c>
      <c r="M153" s="27" t="str">
        <f t="shared" si="7"/>
        <v>insert into question_answer (created_at,created_by,company_id,is_active,name,is_correct,question_id) values (getdate(),1,1,1,'Animación',1,);</v>
      </c>
    </row>
    <row r="154" spans="1:13" ht="45" x14ac:dyDescent="0.25">
      <c r="A154">
        <f t="shared" si="8"/>
        <v>153</v>
      </c>
      <c r="B154" s="27" t="s">
        <v>398</v>
      </c>
      <c r="C154" s="27">
        <v>1</v>
      </c>
      <c r="D154" s="27">
        <v>1</v>
      </c>
      <c r="E154" s="27">
        <v>1</v>
      </c>
      <c r="F154" s="24" t="s">
        <v>327</v>
      </c>
      <c r="G154">
        <v>0</v>
      </c>
      <c r="H154">
        <f>+H150+1</f>
        <v>30</v>
      </c>
      <c r="I154" s="27" t="str">
        <f>+VLOOKUP(H154,question!$A$2:$K$5000,6,FALSE)</f>
        <v>¿Es un software que permite crear una escena de WebGL y exportarla a un navegador con un solo clic ?</v>
      </c>
      <c r="J154" s="27" t="str">
        <f>+VLOOKUP(H154,question!$A$2:$K$5000,8,FALSE)</f>
        <v/>
      </c>
      <c r="K154" s="27" t="str">
        <f>+VLOOKUP(H154,question!$A$2:$K$5000,9,FALSE)</f>
        <v/>
      </c>
      <c r="L154" s="27" t="str">
        <f>+VLOOKUP(H154,question!$A$2:$K$5000,10,FALSE)</f>
        <v/>
      </c>
      <c r="M154" s="27" t="str">
        <f t="shared" si="7"/>
        <v>insert into question_answer (created_at,created_by,company_id,is_active,name,is_correct,question_id) values (getdate(),1,1,1,'Cámaras',0,30);</v>
      </c>
    </row>
    <row r="155" spans="1:13" ht="45" x14ac:dyDescent="0.25">
      <c r="A155">
        <f t="shared" si="8"/>
        <v>154</v>
      </c>
      <c r="B155" s="27" t="s">
        <v>398</v>
      </c>
      <c r="C155" s="27">
        <v>1</v>
      </c>
      <c r="D155" s="27">
        <v>1</v>
      </c>
      <c r="E155" s="27">
        <v>1</v>
      </c>
      <c r="F155" s="24" t="s">
        <v>328</v>
      </c>
      <c r="G155">
        <v>1</v>
      </c>
      <c r="I155" s="27" t="e">
        <f>+VLOOKUP(H155,question!$A$2:$K$5000,6,FALSE)</f>
        <v>#N/A</v>
      </c>
      <c r="J155" s="27" t="e">
        <f>+VLOOKUP(H155,question!$A$2:$K$5000,8,FALSE)</f>
        <v>#N/A</v>
      </c>
      <c r="K155" s="27" t="e">
        <f>+VLOOKUP(H155,question!$A$2:$K$5000,9,FALSE)</f>
        <v>#N/A</v>
      </c>
      <c r="L155" s="27" t="e">
        <f>+VLOOKUP(H155,question!$A$2:$K$5000,10,FALSE)</f>
        <v>#N/A</v>
      </c>
      <c r="M155" s="27" t="str">
        <f t="shared" si="7"/>
        <v>insert into question_answer (created_at,created_by,company_id,is_active,name,is_correct,question_id) values (getdate(),1,1,1,'Luces',1,);</v>
      </c>
    </row>
    <row r="156" spans="1:13" ht="45" x14ac:dyDescent="0.25">
      <c r="A156">
        <f t="shared" si="8"/>
        <v>155</v>
      </c>
      <c r="B156" s="27" t="s">
        <v>398</v>
      </c>
      <c r="C156" s="27">
        <v>1</v>
      </c>
      <c r="D156" s="27">
        <v>1</v>
      </c>
      <c r="E156" s="27">
        <v>1</v>
      </c>
      <c r="F156" s="24" t="s">
        <v>316</v>
      </c>
      <c r="G156">
        <v>0</v>
      </c>
      <c r="I156" s="27" t="e">
        <f>+VLOOKUP(H156,question!$A$2:$K$5000,6,FALSE)</f>
        <v>#N/A</v>
      </c>
      <c r="J156" s="27" t="e">
        <f>+VLOOKUP(H156,question!$A$2:$K$5000,8,FALSE)</f>
        <v>#N/A</v>
      </c>
      <c r="K156" s="27" t="e">
        <f>+VLOOKUP(H156,question!$A$2:$K$5000,9,FALSE)</f>
        <v>#N/A</v>
      </c>
      <c r="L156" s="27" t="e">
        <f>+VLOOKUP(H156,question!$A$2:$K$5000,10,FALSE)</f>
        <v>#N/A</v>
      </c>
      <c r="M156" s="27" t="str">
        <f t="shared" si="7"/>
        <v>insert into question_answer (created_at,created_by,company_id,is_active,name,is_correct,question_id) values (getdate(),1,1,1,'Materiales',0,);</v>
      </c>
    </row>
    <row r="157" spans="1:13" ht="45" x14ac:dyDescent="0.25">
      <c r="A157">
        <f t="shared" si="8"/>
        <v>156</v>
      </c>
      <c r="B157" s="27" t="s">
        <v>398</v>
      </c>
      <c r="C157" s="27">
        <v>1</v>
      </c>
      <c r="D157" s="27">
        <v>1</v>
      </c>
      <c r="E157" s="27">
        <v>1</v>
      </c>
      <c r="F157" s="24" t="s">
        <v>315</v>
      </c>
      <c r="G157">
        <v>0</v>
      </c>
      <c r="I157" s="27" t="e">
        <f>+VLOOKUP(H157,question!$A$2:$K$5000,6,FALSE)</f>
        <v>#N/A</v>
      </c>
      <c r="J157" s="27" t="e">
        <f>+VLOOKUP(H157,question!$A$2:$K$5000,8,FALSE)</f>
        <v>#N/A</v>
      </c>
      <c r="K157" s="27" t="e">
        <f>+VLOOKUP(H157,question!$A$2:$K$5000,9,FALSE)</f>
        <v>#N/A</v>
      </c>
      <c r="L157" s="27" t="e">
        <f>+VLOOKUP(H157,question!$A$2:$K$5000,10,FALSE)</f>
        <v>#N/A</v>
      </c>
      <c r="M157" s="27" t="str">
        <f t="shared" si="7"/>
        <v>insert into question_answer (created_at,created_by,company_id,is_active,name,is_correct,question_id) values (getdate(),1,1,1,'Animación',0,);</v>
      </c>
    </row>
    <row r="158" spans="1:13" ht="45" x14ac:dyDescent="0.25">
      <c r="A158">
        <f t="shared" si="8"/>
        <v>157</v>
      </c>
      <c r="B158" s="27" t="s">
        <v>398</v>
      </c>
      <c r="C158" s="27">
        <v>1</v>
      </c>
      <c r="D158" s="27">
        <v>1</v>
      </c>
      <c r="E158" s="27">
        <v>1</v>
      </c>
      <c r="F158" s="24" t="s">
        <v>331</v>
      </c>
      <c r="G158">
        <v>0</v>
      </c>
      <c r="H158">
        <f>+H154+1</f>
        <v>31</v>
      </c>
      <c r="I158" s="27" t="str">
        <f>+VLOOKUP(H158,question!$A$2:$K$5000,6,FALSE)</f>
        <v>¿Es una biblioteca liviana escrita en JavaScript para crear y mostrar gráficos animados por ordenador en 3D en un navegador Web?</v>
      </c>
      <c r="J158" s="27" t="str">
        <f>+VLOOKUP(H158,question!$A$2:$K$5000,8,FALSE)</f>
        <v>Redes de Neuronas Convolucionales - CNN</v>
      </c>
      <c r="K158" s="27" t="str">
        <f>+VLOOKUP(H158,question!$A$2:$K$5000,9,FALSE)</f>
        <v>Unidad 3: Plataformas como servicio (Azure)</v>
      </c>
      <c r="L158" s="27" t="str">
        <f>+VLOOKUP(H158,question!$A$2:$K$5000,10,FALSE)</f>
        <v>Inteligencia Artificial</v>
      </c>
      <c r="M158" s="27" t="str">
        <f t="shared" si="7"/>
        <v>insert into question_answer (created_at,created_by,company_id,is_active,name,is_correct,question_id) values (getdate(),1,1,1,'Shaders',0,31);</v>
      </c>
    </row>
    <row r="159" spans="1:13" ht="45" x14ac:dyDescent="0.25">
      <c r="A159">
        <f t="shared" si="8"/>
        <v>158</v>
      </c>
      <c r="B159" s="27" t="s">
        <v>398</v>
      </c>
      <c r="C159" s="27">
        <v>1</v>
      </c>
      <c r="D159" s="27">
        <v>1</v>
      </c>
      <c r="E159" s="27">
        <v>1</v>
      </c>
      <c r="F159" s="24" t="s">
        <v>332</v>
      </c>
      <c r="G159">
        <v>0</v>
      </c>
      <c r="I159" s="27" t="e">
        <f>+VLOOKUP(H159,question!$A$2:$K$5000,6,FALSE)</f>
        <v>#N/A</v>
      </c>
      <c r="J159" s="27" t="e">
        <f>+VLOOKUP(H159,question!$A$2:$K$5000,8,FALSE)</f>
        <v>#N/A</v>
      </c>
      <c r="K159" s="27" t="e">
        <f>+VLOOKUP(H159,question!$A$2:$K$5000,9,FALSE)</f>
        <v>#N/A</v>
      </c>
      <c r="L159" s="27" t="e">
        <f>+VLOOKUP(H159,question!$A$2:$K$5000,10,FALSE)</f>
        <v>#N/A</v>
      </c>
      <c r="M159" s="27" t="str">
        <f t="shared" si="7"/>
        <v>insert into question_answer (created_at,created_by,company_id,is_active,name,is_correct,question_id) values (getdate(),1,1,1,'Objetos',0,);</v>
      </c>
    </row>
    <row r="160" spans="1:13" ht="45" x14ac:dyDescent="0.25">
      <c r="A160">
        <f t="shared" si="8"/>
        <v>159</v>
      </c>
      <c r="B160" s="27" t="s">
        <v>398</v>
      </c>
      <c r="C160" s="27">
        <v>1</v>
      </c>
      <c r="D160" s="27">
        <v>1</v>
      </c>
      <c r="E160" s="27">
        <v>1</v>
      </c>
      <c r="F160" s="24" t="s">
        <v>316</v>
      </c>
      <c r="G160">
        <v>1</v>
      </c>
      <c r="I160" s="27" t="e">
        <f>+VLOOKUP(H160,question!$A$2:$K$5000,6,FALSE)</f>
        <v>#N/A</v>
      </c>
      <c r="J160" s="27" t="e">
        <f>+VLOOKUP(H160,question!$A$2:$K$5000,8,FALSE)</f>
        <v>#N/A</v>
      </c>
      <c r="K160" s="27" t="e">
        <f>+VLOOKUP(H160,question!$A$2:$K$5000,9,FALSE)</f>
        <v>#N/A</v>
      </c>
      <c r="L160" s="27" t="e">
        <f>+VLOOKUP(H160,question!$A$2:$K$5000,10,FALSE)</f>
        <v>#N/A</v>
      </c>
      <c r="M160" s="27" t="str">
        <f t="shared" si="7"/>
        <v>insert into question_answer (created_at,created_by,company_id,is_active,name,is_correct,question_id) values (getdate(),1,1,1,'Materiales',1,);</v>
      </c>
    </row>
    <row r="161" spans="1:13" ht="45" x14ac:dyDescent="0.25">
      <c r="A161">
        <f t="shared" si="8"/>
        <v>160</v>
      </c>
      <c r="B161" s="27" t="s">
        <v>398</v>
      </c>
      <c r="C161" s="27">
        <v>1</v>
      </c>
      <c r="D161" s="27">
        <v>1</v>
      </c>
      <c r="E161" s="27">
        <v>1</v>
      </c>
      <c r="F161" s="24" t="s">
        <v>328</v>
      </c>
      <c r="G161">
        <v>0</v>
      </c>
      <c r="I161" s="27" t="e">
        <f>+VLOOKUP(H161,question!$A$2:$K$5000,6,FALSE)</f>
        <v>#N/A</v>
      </c>
      <c r="J161" s="27" t="e">
        <f>+VLOOKUP(H161,question!$A$2:$K$5000,8,FALSE)</f>
        <v>#N/A</v>
      </c>
      <c r="K161" s="27" t="e">
        <f>+VLOOKUP(H161,question!$A$2:$K$5000,9,FALSE)</f>
        <v>#N/A</v>
      </c>
      <c r="L161" s="27" t="e">
        <f>+VLOOKUP(H161,question!$A$2:$K$5000,10,FALSE)</f>
        <v>#N/A</v>
      </c>
      <c r="M161" s="27" t="str">
        <f t="shared" si="7"/>
        <v>insert into question_answer (created_at,created_by,company_id,is_active,name,is_correct,question_id) values (getdate(),1,1,1,'Luces',0,);</v>
      </c>
    </row>
    <row r="162" spans="1:13" ht="45" x14ac:dyDescent="0.25">
      <c r="A162">
        <f t="shared" si="8"/>
        <v>161</v>
      </c>
      <c r="B162" s="27" t="s">
        <v>398</v>
      </c>
      <c r="C162" s="27">
        <v>1</v>
      </c>
      <c r="D162" s="27">
        <v>1</v>
      </c>
      <c r="E162" s="27">
        <v>1</v>
      </c>
      <c r="F162" s="24" t="s">
        <v>331</v>
      </c>
      <c r="G162">
        <v>1</v>
      </c>
      <c r="H162">
        <f>+H158+1</f>
        <v>32</v>
      </c>
      <c r="I162" s="27" t="str">
        <f>+VLOOKUP(H162,question!$A$2:$K$5000,6,FALSE)</f>
        <v>¿Three js es utilizada en conjunto con el elemento ?</v>
      </c>
      <c r="J162" s="27" t="str">
        <f>+VLOOKUP(H162,question!$A$2:$K$5000,8,FALSE)</f>
        <v/>
      </c>
      <c r="K162" s="27" t="str">
        <f>+VLOOKUP(H162,question!$A$2:$K$5000,9,FALSE)</f>
        <v/>
      </c>
      <c r="L162" s="27" t="str">
        <f>+VLOOKUP(H162,question!$A$2:$K$5000,10,FALSE)</f>
        <v/>
      </c>
      <c r="M162" s="27" t="str">
        <f t="shared" si="7"/>
        <v>insert into question_answer (created_at,created_by,company_id,is_active,name,is_correct,question_id) values (getdate(),1,1,1,'Shaders',1,32);</v>
      </c>
    </row>
    <row r="163" spans="1:13" ht="45" x14ac:dyDescent="0.25">
      <c r="A163">
        <f t="shared" si="8"/>
        <v>162</v>
      </c>
      <c r="B163" s="27" t="s">
        <v>398</v>
      </c>
      <c r="C163" s="27">
        <v>1</v>
      </c>
      <c r="D163" s="27">
        <v>1</v>
      </c>
      <c r="E163" s="27">
        <v>1</v>
      </c>
      <c r="F163" s="24" t="s">
        <v>332</v>
      </c>
      <c r="G163">
        <v>0</v>
      </c>
      <c r="I163" s="27" t="e">
        <f>+VLOOKUP(H163,question!$A$2:$K$5000,6,FALSE)</f>
        <v>#N/A</v>
      </c>
      <c r="J163" s="27" t="e">
        <f>+VLOOKUP(H163,question!$A$2:$K$5000,8,FALSE)</f>
        <v>#N/A</v>
      </c>
      <c r="K163" s="27" t="e">
        <f>+VLOOKUP(H163,question!$A$2:$K$5000,9,FALSE)</f>
        <v>#N/A</v>
      </c>
      <c r="L163" s="27" t="e">
        <f>+VLOOKUP(H163,question!$A$2:$K$5000,10,FALSE)</f>
        <v>#N/A</v>
      </c>
      <c r="M163" s="27" t="str">
        <f t="shared" si="7"/>
        <v>insert into question_answer (created_at,created_by,company_id,is_active,name,is_correct,question_id) values (getdate(),1,1,1,'Objetos',0,);</v>
      </c>
    </row>
    <row r="164" spans="1:13" ht="45" x14ac:dyDescent="0.25">
      <c r="A164">
        <f t="shared" si="8"/>
        <v>163</v>
      </c>
      <c r="B164" s="27" t="s">
        <v>398</v>
      </c>
      <c r="C164" s="27">
        <v>1</v>
      </c>
      <c r="D164" s="27">
        <v>1</v>
      </c>
      <c r="E164" s="27">
        <v>1</v>
      </c>
      <c r="F164" s="24" t="s">
        <v>316</v>
      </c>
      <c r="G164">
        <v>0</v>
      </c>
      <c r="I164" s="27" t="e">
        <f>+VLOOKUP(H164,question!$A$2:$K$5000,6,FALSE)</f>
        <v>#N/A</v>
      </c>
      <c r="J164" s="27" t="e">
        <f>+VLOOKUP(H164,question!$A$2:$K$5000,8,FALSE)</f>
        <v>#N/A</v>
      </c>
      <c r="K164" s="27" t="e">
        <f>+VLOOKUP(H164,question!$A$2:$K$5000,9,FALSE)</f>
        <v>#N/A</v>
      </c>
      <c r="L164" s="27" t="e">
        <f>+VLOOKUP(H164,question!$A$2:$K$5000,10,FALSE)</f>
        <v>#N/A</v>
      </c>
      <c r="M164" s="27" t="str">
        <f t="shared" si="7"/>
        <v>insert into question_answer (created_at,created_by,company_id,is_active,name,is_correct,question_id) values (getdate(),1,1,1,'Materiales',0,);</v>
      </c>
    </row>
    <row r="165" spans="1:13" ht="45" x14ac:dyDescent="0.25">
      <c r="A165">
        <f t="shared" si="8"/>
        <v>164</v>
      </c>
      <c r="B165" s="27" t="s">
        <v>398</v>
      </c>
      <c r="C165" s="27">
        <v>1</v>
      </c>
      <c r="D165" s="27">
        <v>1</v>
      </c>
      <c r="E165" s="27">
        <v>1</v>
      </c>
      <c r="F165" s="24" t="s">
        <v>328</v>
      </c>
      <c r="G165">
        <v>0</v>
      </c>
      <c r="I165" s="27" t="e">
        <f>+VLOOKUP(H165,question!$A$2:$K$5000,6,FALSE)</f>
        <v>#N/A</v>
      </c>
      <c r="J165" s="27" t="e">
        <f>+VLOOKUP(H165,question!$A$2:$K$5000,8,FALSE)</f>
        <v>#N/A</v>
      </c>
      <c r="K165" s="27" t="e">
        <f>+VLOOKUP(H165,question!$A$2:$K$5000,9,FALSE)</f>
        <v>#N/A</v>
      </c>
      <c r="L165" s="27" t="e">
        <f>+VLOOKUP(H165,question!$A$2:$K$5000,10,FALSE)</f>
        <v>#N/A</v>
      </c>
      <c r="M165" s="27" t="str">
        <f t="shared" si="7"/>
        <v>insert into question_answer (created_at,created_by,company_id,is_active,name,is_correct,question_id) values (getdate(),1,1,1,'Luces',0,);</v>
      </c>
    </row>
    <row r="166" spans="1:13" ht="45" x14ac:dyDescent="0.25">
      <c r="A166">
        <f t="shared" si="8"/>
        <v>165</v>
      </c>
      <c r="B166" s="27" t="s">
        <v>398</v>
      </c>
      <c r="C166" s="27">
        <v>1</v>
      </c>
      <c r="D166" s="27">
        <v>1</v>
      </c>
      <c r="E166" s="27">
        <v>1</v>
      </c>
      <c r="F166" s="24" t="s">
        <v>335</v>
      </c>
      <c r="G166">
        <v>0</v>
      </c>
      <c r="H166">
        <f>+H162+1</f>
        <v>33</v>
      </c>
      <c r="I166" s="27" t="str">
        <f>+VLOOKUP(H166,question!$A$2:$K$5000,6,FALSE)</f>
        <v>¿ A que grupo de caracteristicas pertenecen las caracteristicas: mallas, partículas, sprites, líneas, cintas, huesos y otros?</v>
      </c>
      <c r="J166" s="27" t="str">
        <f>+VLOOKUP(H166,question!$A$2:$K$5000,8,FALSE)</f>
        <v/>
      </c>
      <c r="K166" s="27" t="str">
        <f>+VLOOKUP(H166,question!$A$2:$K$5000,9,FALSE)</f>
        <v/>
      </c>
      <c r="L166" s="27" t="str">
        <f>+VLOOKUP(H166,question!$A$2:$K$5000,10,FALSE)</f>
        <v/>
      </c>
      <c r="M166" s="27" t="str">
        <f t="shared" si="7"/>
        <v>insert into question_answer (created_at,created_by,company_id,is_active,name,is_correct,question_id) values (getdate(),1,1,1,'Geometría',0,33);</v>
      </c>
    </row>
    <row r="167" spans="1:13" ht="45" x14ac:dyDescent="0.25">
      <c r="A167">
        <f t="shared" si="8"/>
        <v>166</v>
      </c>
      <c r="B167" s="27" t="s">
        <v>398</v>
      </c>
      <c r="C167" s="27">
        <v>1</v>
      </c>
      <c r="D167" s="27">
        <v>1</v>
      </c>
      <c r="E167" s="27">
        <v>1</v>
      </c>
      <c r="F167" s="24" t="s">
        <v>336</v>
      </c>
      <c r="G167">
        <v>0</v>
      </c>
      <c r="I167" s="27" t="e">
        <f>+VLOOKUP(H167,question!$A$2:$K$5000,6,FALSE)</f>
        <v>#N/A</v>
      </c>
      <c r="J167" s="27" t="e">
        <f>+VLOOKUP(H167,question!$A$2:$K$5000,8,FALSE)</f>
        <v>#N/A</v>
      </c>
      <c r="K167" s="27" t="e">
        <f>+VLOOKUP(H167,question!$A$2:$K$5000,9,FALSE)</f>
        <v>#N/A</v>
      </c>
      <c r="L167" s="27" t="e">
        <f>+VLOOKUP(H167,question!$A$2:$K$5000,10,FALSE)</f>
        <v>#N/A</v>
      </c>
      <c r="M167" s="27" t="str">
        <f t="shared" si="7"/>
        <v>insert into question_answer (created_at,created_by,company_id,is_active,name,is_correct,question_id) values (getdate(),1,1,1,'Utilidades',0,);</v>
      </c>
    </row>
    <row r="168" spans="1:13" ht="45" x14ac:dyDescent="0.25">
      <c r="A168">
        <f t="shared" si="8"/>
        <v>167</v>
      </c>
      <c r="B168" s="27" t="s">
        <v>398</v>
      </c>
      <c r="C168" s="27">
        <v>1</v>
      </c>
      <c r="D168" s="27">
        <v>1</v>
      </c>
      <c r="E168" s="27">
        <v>1</v>
      </c>
      <c r="F168" s="24" t="s">
        <v>337</v>
      </c>
      <c r="G168">
        <v>0</v>
      </c>
      <c r="I168" s="27" t="e">
        <f>+VLOOKUP(H168,question!$A$2:$K$5000,6,FALSE)</f>
        <v>#N/A</v>
      </c>
      <c r="J168" s="27" t="e">
        <f>+VLOOKUP(H168,question!$A$2:$K$5000,8,FALSE)</f>
        <v>#N/A</v>
      </c>
      <c r="K168" s="27" t="e">
        <f>+VLOOKUP(H168,question!$A$2:$K$5000,9,FALSE)</f>
        <v>#N/A</v>
      </c>
      <c r="L168" s="27" t="e">
        <f>+VLOOKUP(H168,question!$A$2:$K$5000,10,FALSE)</f>
        <v>#N/A</v>
      </c>
      <c r="M168" s="27" t="str">
        <f t="shared" si="7"/>
        <v>insert into question_answer (created_at,created_by,company_id,is_active,name,is_correct,question_id) values (getdate(),1,1,1,'Cargadores de datos',0,);</v>
      </c>
    </row>
    <row r="169" spans="1:13" ht="45" x14ac:dyDescent="0.25">
      <c r="A169">
        <f t="shared" si="8"/>
        <v>168</v>
      </c>
      <c r="B169" s="27" t="s">
        <v>398</v>
      </c>
      <c r="C169" s="27">
        <v>1</v>
      </c>
      <c r="D169" s="27">
        <v>1</v>
      </c>
      <c r="E169" s="27">
        <v>1</v>
      </c>
      <c r="F169" s="24" t="s">
        <v>332</v>
      </c>
      <c r="G169">
        <v>1</v>
      </c>
      <c r="I169" s="27" t="e">
        <f>+VLOOKUP(H169,question!$A$2:$K$5000,6,FALSE)</f>
        <v>#N/A</v>
      </c>
      <c r="J169" s="27" t="e">
        <f>+VLOOKUP(H169,question!$A$2:$K$5000,8,FALSE)</f>
        <v>#N/A</v>
      </c>
      <c r="K169" s="27" t="e">
        <f>+VLOOKUP(H169,question!$A$2:$K$5000,9,FALSE)</f>
        <v>#N/A</v>
      </c>
      <c r="L169" s="27" t="e">
        <f>+VLOOKUP(H169,question!$A$2:$K$5000,10,FALSE)</f>
        <v>#N/A</v>
      </c>
      <c r="M169" s="27" t="str">
        <f t="shared" si="7"/>
        <v>insert into question_answer (created_at,created_by,company_id,is_active,name,is_correct,question_id) values (getdate(),1,1,1,'Objetos',1,);</v>
      </c>
    </row>
    <row r="170" spans="1:13" ht="45" x14ac:dyDescent="0.25">
      <c r="A170">
        <f t="shared" si="8"/>
        <v>169</v>
      </c>
      <c r="B170" s="27" t="s">
        <v>398</v>
      </c>
      <c r="C170" s="27">
        <v>1</v>
      </c>
      <c r="D170" s="27">
        <v>1</v>
      </c>
      <c r="E170" s="27">
        <v>1</v>
      </c>
      <c r="F170" s="24" t="s">
        <v>332</v>
      </c>
      <c r="G170">
        <v>0</v>
      </c>
      <c r="H170">
        <f>+H166+1</f>
        <v>34</v>
      </c>
      <c r="I170" s="27" t="str">
        <f>+VLOOKUP(H170,question!$A$2:$K$5000,6,FALSE)</f>
        <v>¿ A que grupo de caracteristicas pertenecen las caracteristicas: plano, cubo, esfera, toroide, texto en 3D y otras?</v>
      </c>
      <c r="J170" s="27" t="str">
        <f>+VLOOKUP(H170,question!$A$2:$K$5000,8,FALSE)</f>
        <v/>
      </c>
      <c r="K170" s="27" t="str">
        <f>+VLOOKUP(H170,question!$A$2:$K$5000,9,FALSE)</f>
        <v/>
      </c>
      <c r="L170" s="27" t="str">
        <f>+VLOOKUP(H170,question!$A$2:$K$5000,10,FALSE)</f>
        <v/>
      </c>
      <c r="M170" s="27" t="str">
        <f t="shared" si="7"/>
        <v>insert into question_answer (created_at,created_by,company_id,is_active,name,is_correct,question_id) values (getdate(),1,1,1,'Objetos',0,34);</v>
      </c>
    </row>
    <row r="171" spans="1:13" ht="45" x14ac:dyDescent="0.25">
      <c r="A171">
        <f t="shared" si="8"/>
        <v>170</v>
      </c>
      <c r="B171" s="27" t="s">
        <v>398</v>
      </c>
      <c r="C171" s="27">
        <v>1</v>
      </c>
      <c r="D171" s="27">
        <v>1</v>
      </c>
      <c r="E171" s="27">
        <v>1</v>
      </c>
      <c r="F171" s="24" t="s">
        <v>339</v>
      </c>
      <c r="G171">
        <v>0</v>
      </c>
      <c r="I171" s="27" t="e">
        <f>+VLOOKUP(H171,question!$A$2:$K$5000,6,FALSE)</f>
        <v>#N/A</v>
      </c>
      <c r="J171" s="27" t="e">
        <f>+VLOOKUP(H171,question!$A$2:$K$5000,8,FALSE)</f>
        <v>#N/A</v>
      </c>
      <c r="K171" s="27" t="e">
        <f>+VLOOKUP(H171,question!$A$2:$K$5000,9,FALSE)</f>
        <v>#N/A</v>
      </c>
      <c r="L171" s="27" t="e">
        <f>+VLOOKUP(H171,question!$A$2:$K$5000,10,FALSE)</f>
        <v>#N/A</v>
      </c>
      <c r="M171" s="27" t="str">
        <f t="shared" si="7"/>
        <v>insert into question_answer (created_at,created_by,company_id,is_active,name,is_correct,question_id) values (getdate(),1,1,1,'Soporte',0,);</v>
      </c>
    </row>
    <row r="172" spans="1:13" ht="45" x14ac:dyDescent="0.25">
      <c r="A172">
        <f t="shared" si="8"/>
        <v>171</v>
      </c>
      <c r="B172" s="27" t="s">
        <v>398</v>
      </c>
      <c r="C172" s="27">
        <v>1</v>
      </c>
      <c r="D172" s="27">
        <v>1</v>
      </c>
      <c r="E172" s="27">
        <v>1</v>
      </c>
      <c r="F172" s="24" t="s">
        <v>335</v>
      </c>
      <c r="G172">
        <v>1</v>
      </c>
      <c r="I172" s="27" t="e">
        <f>+VLOOKUP(H172,question!$A$2:$K$5000,6,FALSE)</f>
        <v>#N/A</v>
      </c>
      <c r="J172" s="27" t="e">
        <f>+VLOOKUP(H172,question!$A$2:$K$5000,8,FALSE)</f>
        <v>#N/A</v>
      </c>
      <c r="K172" s="27" t="e">
        <f>+VLOOKUP(H172,question!$A$2:$K$5000,9,FALSE)</f>
        <v>#N/A</v>
      </c>
      <c r="L172" s="27" t="e">
        <f>+VLOOKUP(H172,question!$A$2:$K$5000,10,FALSE)</f>
        <v>#N/A</v>
      </c>
      <c r="M172" s="27" t="str">
        <f t="shared" si="7"/>
        <v>insert into question_answer (created_at,created_by,company_id,is_active,name,is_correct,question_id) values (getdate(),1,1,1,'Geometría',1,);</v>
      </c>
    </row>
    <row r="173" spans="1:13" ht="45" x14ac:dyDescent="0.25">
      <c r="A173">
        <f t="shared" si="8"/>
        <v>172</v>
      </c>
      <c r="B173" s="27" t="s">
        <v>398</v>
      </c>
      <c r="C173" s="27">
        <v>1</v>
      </c>
      <c r="D173" s="27">
        <v>1</v>
      </c>
      <c r="E173" s="27">
        <v>1</v>
      </c>
      <c r="F173" s="24" t="s">
        <v>331</v>
      </c>
      <c r="G173">
        <v>0</v>
      </c>
      <c r="I173" s="27" t="e">
        <f>+VLOOKUP(H173,question!$A$2:$K$5000,6,FALSE)</f>
        <v>#N/A</v>
      </c>
      <c r="J173" s="27" t="e">
        <f>+VLOOKUP(H173,question!$A$2:$K$5000,8,FALSE)</f>
        <v>#N/A</v>
      </c>
      <c r="K173" s="27" t="e">
        <f>+VLOOKUP(H173,question!$A$2:$K$5000,9,FALSE)</f>
        <v>#N/A</v>
      </c>
      <c r="L173" s="27" t="e">
        <f>+VLOOKUP(H173,question!$A$2:$K$5000,10,FALSE)</f>
        <v>#N/A</v>
      </c>
      <c r="M173" s="27" t="str">
        <f t="shared" si="7"/>
        <v>insert into question_answer (created_at,created_by,company_id,is_active,name,is_correct,question_id) values (getdate(),1,1,1,'Shaders',0,);</v>
      </c>
    </row>
    <row r="174" spans="1:13" ht="45" x14ac:dyDescent="0.25">
      <c r="A174">
        <f t="shared" si="8"/>
        <v>173</v>
      </c>
      <c r="B174" s="27" t="s">
        <v>398</v>
      </c>
      <c r="C174" s="27">
        <v>1</v>
      </c>
      <c r="D174" s="27">
        <v>1</v>
      </c>
      <c r="E174" s="27">
        <v>1</v>
      </c>
      <c r="F174" s="24" t="s">
        <v>332</v>
      </c>
      <c r="G174">
        <v>0</v>
      </c>
      <c r="H174">
        <f>+H170+1</f>
        <v>35</v>
      </c>
      <c r="I174" s="27" t="str">
        <f>+VLOOKUP(H174,question!$A$2:$K$5000,6,FALSE)</f>
        <v>¿ A que grupo de caracteristicas pertenecen las caracteristicas: binario, imagen, JSON y escena.?</v>
      </c>
      <c r="J174" s="27" t="str">
        <f>+VLOOKUP(H174,question!$A$2:$K$5000,8,FALSE)</f>
        <v/>
      </c>
      <c r="K174" s="27" t="str">
        <f>+VLOOKUP(H174,question!$A$2:$K$5000,9,FALSE)</f>
        <v/>
      </c>
      <c r="L174" s="27" t="str">
        <f>+VLOOKUP(H174,question!$A$2:$K$5000,10,FALSE)</f>
        <v/>
      </c>
      <c r="M174" s="27" t="str">
        <f t="shared" si="7"/>
        <v>insert into question_answer (created_at,created_by,company_id,is_active,name,is_correct,question_id) values (getdate(),1,1,1,'Objetos',0,35);</v>
      </c>
    </row>
    <row r="175" spans="1:13" ht="45" x14ac:dyDescent="0.25">
      <c r="A175">
        <f t="shared" si="8"/>
        <v>174</v>
      </c>
      <c r="B175" s="27" t="s">
        <v>398</v>
      </c>
      <c r="C175" s="27">
        <v>1</v>
      </c>
      <c r="D175" s="27">
        <v>1</v>
      </c>
      <c r="E175" s="27">
        <v>1</v>
      </c>
      <c r="F175" s="24" t="s">
        <v>337</v>
      </c>
      <c r="G175">
        <v>1</v>
      </c>
      <c r="I175" s="27" t="e">
        <f>+VLOOKUP(H175,question!$A$2:$K$5000,6,FALSE)</f>
        <v>#N/A</v>
      </c>
      <c r="J175" s="27" t="e">
        <f>+VLOOKUP(H175,question!$A$2:$K$5000,8,FALSE)</f>
        <v>#N/A</v>
      </c>
      <c r="K175" s="27" t="e">
        <f>+VLOOKUP(H175,question!$A$2:$K$5000,9,FALSE)</f>
        <v>#N/A</v>
      </c>
      <c r="L175" s="27" t="e">
        <f>+VLOOKUP(H175,question!$A$2:$K$5000,10,FALSE)</f>
        <v>#N/A</v>
      </c>
      <c r="M175" s="27" t="str">
        <f t="shared" si="7"/>
        <v>insert into question_answer (created_at,created_by,company_id,is_active,name,is_correct,question_id) values (getdate(),1,1,1,'Cargadores de datos',1,);</v>
      </c>
    </row>
    <row r="176" spans="1:13" ht="45" x14ac:dyDescent="0.25">
      <c r="A176">
        <f t="shared" si="8"/>
        <v>175</v>
      </c>
      <c r="B176" s="27" t="s">
        <v>398</v>
      </c>
      <c r="C176" s="27">
        <v>1</v>
      </c>
      <c r="D176" s="27">
        <v>1</v>
      </c>
      <c r="E176" s="27">
        <v>1</v>
      </c>
      <c r="F176" s="24" t="s">
        <v>335</v>
      </c>
      <c r="G176">
        <v>0</v>
      </c>
      <c r="I176" s="27" t="e">
        <f>+VLOOKUP(H176,question!$A$2:$K$5000,6,FALSE)</f>
        <v>#N/A</v>
      </c>
      <c r="J176" s="27" t="e">
        <f>+VLOOKUP(H176,question!$A$2:$K$5000,8,FALSE)</f>
        <v>#N/A</v>
      </c>
      <c r="K176" s="27" t="e">
        <f>+VLOOKUP(H176,question!$A$2:$K$5000,9,FALSE)</f>
        <v>#N/A</v>
      </c>
      <c r="L176" s="27" t="e">
        <f>+VLOOKUP(H176,question!$A$2:$K$5000,10,FALSE)</f>
        <v>#N/A</v>
      </c>
      <c r="M176" s="27" t="str">
        <f t="shared" si="7"/>
        <v>insert into question_answer (created_at,created_by,company_id,is_active,name,is_correct,question_id) values (getdate(),1,1,1,'Geometría',0,);</v>
      </c>
    </row>
    <row r="177" spans="1:13" ht="45" x14ac:dyDescent="0.25">
      <c r="A177">
        <f t="shared" si="8"/>
        <v>176</v>
      </c>
      <c r="B177" s="27" t="s">
        <v>398</v>
      </c>
      <c r="C177" s="27">
        <v>1</v>
      </c>
      <c r="D177" s="27">
        <v>1</v>
      </c>
      <c r="E177" s="27">
        <v>1</v>
      </c>
      <c r="F177" s="24" t="s">
        <v>331</v>
      </c>
      <c r="G177">
        <v>0</v>
      </c>
      <c r="I177" s="27" t="e">
        <f>+VLOOKUP(H177,question!$A$2:$K$5000,6,FALSE)</f>
        <v>#N/A</v>
      </c>
      <c r="J177" s="27" t="e">
        <f>+VLOOKUP(H177,question!$A$2:$K$5000,8,FALSE)</f>
        <v>#N/A</v>
      </c>
      <c r="K177" s="27" t="e">
        <f>+VLOOKUP(H177,question!$A$2:$K$5000,9,FALSE)</f>
        <v>#N/A</v>
      </c>
      <c r="L177" s="27" t="e">
        <f>+VLOOKUP(H177,question!$A$2:$K$5000,10,FALSE)</f>
        <v>#N/A</v>
      </c>
      <c r="M177" s="27" t="str">
        <f t="shared" si="7"/>
        <v>insert into question_answer (created_at,created_by,company_id,is_active,name,is_correct,question_id) values (getdate(),1,1,1,'Shaders',0,);</v>
      </c>
    </row>
    <row r="178" spans="1:13" ht="60" x14ac:dyDescent="0.25">
      <c r="A178">
        <f t="shared" si="8"/>
        <v>177</v>
      </c>
      <c r="B178" s="27" t="s">
        <v>398</v>
      </c>
      <c r="C178" s="27">
        <v>1</v>
      </c>
      <c r="D178" s="27">
        <v>1</v>
      </c>
      <c r="E178" s="27">
        <v>1</v>
      </c>
      <c r="F178" s="24" t="s">
        <v>342</v>
      </c>
      <c r="G178">
        <v>1</v>
      </c>
      <c r="H178">
        <f>+H174+1</f>
        <v>36</v>
      </c>
      <c r="I178" s="27" t="str">
        <f>+VLOOKUP(H178,question!$A$2:$K$5000,6,FALSE)</f>
        <v>¿ A que grupo de caracteristicas pertenecen las caracteristicas:  utilidades para crear archivos compatibles con JSON Three.js desde: Blender, openCTM, FBX, Max, y OBJ?</v>
      </c>
      <c r="J178" s="27" t="str">
        <f>+VLOOKUP(H178,question!$A$2:$K$5000,8,FALSE)</f>
        <v/>
      </c>
      <c r="K178" s="27" t="str">
        <f>+VLOOKUP(H178,question!$A$2:$K$5000,9,FALSE)</f>
        <v/>
      </c>
      <c r="L178" s="27" t="str">
        <f>+VLOOKUP(H178,question!$A$2:$K$5000,10,FALSE)</f>
        <v/>
      </c>
      <c r="M178" s="27" t="str">
        <f t="shared" si="7"/>
        <v>insert into question_answer (created_at,created_by,company_id,is_active,name,is_correct,question_id) values (getdate(),1,1,1,'Exportación e importación',1,36);</v>
      </c>
    </row>
    <row r="179" spans="1:13" ht="45" x14ac:dyDescent="0.25">
      <c r="A179">
        <f t="shared" si="8"/>
        <v>178</v>
      </c>
      <c r="B179" s="27" t="s">
        <v>398</v>
      </c>
      <c r="C179" s="27">
        <v>1</v>
      </c>
      <c r="D179" s="27">
        <v>1</v>
      </c>
      <c r="E179" s="27">
        <v>1</v>
      </c>
      <c r="F179" s="24" t="s">
        <v>343</v>
      </c>
      <c r="G179">
        <v>0</v>
      </c>
      <c r="I179" s="27" t="e">
        <f>+VLOOKUP(H179,question!$A$2:$K$5000,6,FALSE)</f>
        <v>#N/A</v>
      </c>
      <c r="J179" s="27" t="e">
        <f>+VLOOKUP(H179,question!$A$2:$K$5000,8,FALSE)</f>
        <v>#N/A</v>
      </c>
      <c r="K179" s="27" t="e">
        <f>+VLOOKUP(H179,question!$A$2:$K$5000,9,FALSE)</f>
        <v>#N/A</v>
      </c>
      <c r="L179" s="27" t="e">
        <f>+VLOOKUP(H179,question!$A$2:$K$5000,10,FALSE)</f>
        <v>#N/A</v>
      </c>
      <c r="M179" s="27" t="str">
        <f t="shared" si="7"/>
        <v>insert into question_answer (created_at,created_by,company_id,is_active,name,is_correct,question_id) values (getdate(),1,1,1,'Guardar como',0,);</v>
      </c>
    </row>
    <row r="180" spans="1:13" ht="45" x14ac:dyDescent="0.25">
      <c r="A180">
        <f t="shared" si="8"/>
        <v>179</v>
      </c>
      <c r="B180" s="27" t="s">
        <v>398</v>
      </c>
      <c r="C180" s="27">
        <v>1</v>
      </c>
      <c r="D180" s="27">
        <v>1</v>
      </c>
      <c r="E180" s="27">
        <v>1</v>
      </c>
      <c r="F180" s="24" t="s">
        <v>336</v>
      </c>
      <c r="G180">
        <v>0</v>
      </c>
      <c r="I180" s="27" t="e">
        <f>+VLOOKUP(H180,question!$A$2:$K$5000,6,FALSE)</f>
        <v>#N/A</v>
      </c>
      <c r="J180" s="27" t="e">
        <f>+VLOOKUP(H180,question!$A$2:$K$5000,8,FALSE)</f>
        <v>#N/A</v>
      </c>
      <c r="K180" s="27" t="e">
        <f>+VLOOKUP(H180,question!$A$2:$K$5000,9,FALSE)</f>
        <v>#N/A</v>
      </c>
      <c r="L180" s="27" t="e">
        <f>+VLOOKUP(H180,question!$A$2:$K$5000,10,FALSE)</f>
        <v>#N/A</v>
      </c>
      <c r="M180" s="27" t="str">
        <f t="shared" si="7"/>
        <v>insert into question_answer (created_at,created_by,company_id,is_active,name,is_correct,question_id) values (getdate(),1,1,1,'Utilidades',0,);</v>
      </c>
    </row>
    <row r="181" spans="1:13" ht="45" x14ac:dyDescent="0.25">
      <c r="A181">
        <f t="shared" si="8"/>
        <v>180</v>
      </c>
      <c r="B181" s="27" t="s">
        <v>398</v>
      </c>
      <c r="C181" s="27">
        <v>1</v>
      </c>
      <c r="D181" s="27">
        <v>1</v>
      </c>
      <c r="E181" s="27">
        <v>1</v>
      </c>
      <c r="F181" s="24" t="s">
        <v>344</v>
      </c>
      <c r="G181">
        <v>0</v>
      </c>
      <c r="I181" s="27" t="e">
        <f>+VLOOKUP(H181,question!$A$2:$K$5000,6,FALSE)</f>
        <v>#N/A</v>
      </c>
      <c r="J181" s="27" t="e">
        <f>+VLOOKUP(H181,question!$A$2:$K$5000,8,FALSE)</f>
        <v>#N/A</v>
      </c>
      <c r="K181" s="27" t="e">
        <f>+VLOOKUP(H181,question!$A$2:$K$5000,9,FALSE)</f>
        <v>#N/A</v>
      </c>
      <c r="L181" s="27" t="e">
        <f>+VLOOKUP(H181,question!$A$2:$K$5000,10,FALSE)</f>
        <v>#N/A</v>
      </c>
      <c r="M181" s="27" t="str">
        <f t="shared" si="7"/>
        <v>insert into question_answer (created_at,created_by,company_id,is_active,name,is_correct,question_id) values (getdate(),1,1,1,'Soporte de archivos',0,);</v>
      </c>
    </row>
    <row r="182" spans="1:13" ht="45" x14ac:dyDescent="0.25">
      <c r="A182">
        <f t="shared" si="8"/>
        <v>181</v>
      </c>
      <c r="B182" s="27" t="s">
        <v>398</v>
      </c>
      <c r="C182" s="27">
        <v>1</v>
      </c>
      <c r="D182" s="27">
        <v>1</v>
      </c>
      <c r="E182" s="27">
        <v>1</v>
      </c>
      <c r="F182" s="24" t="s">
        <v>325</v>
      </c>
      <c r="G182">
        <v>0</v>
      </c>
      <c r="H182">
        <f>+H178+1</f>
        <v>37</v>
      </c>
      <c r="I182" s="27" t="str">
        <f>+VLOOKUP(H182,question!$A$2:$K$5000,6,FALSE)</f>
        <v>¿ A que grupo de caracteristicas pertenecen las caracteristicas:  Stats.js, WebGL Inspector, Three.js Inspect?</v>
      </c>
      <c r="J182" s="27" t="str">
        <f>+VLOOKUP(H182,question!$A$2:$K$5000,8,FALSE)</f>
        <v/>
      </c>
      <c r="K182" s="27" t="str">
        <f>+VLOOKUP(H182,question!$A$2:$K$5000,9,FALSE)</f>
        <v/>
      </c>
      <c r="L182" s="27" t="str">
        <f>+VLOOKUP(H182,question!$A$2:$K$5000,10,FALSE)</f>
        <v/>
      </c>
      <c r="M182" s="27" t="str">
        <f t="shared" si="7"/>
        <v>insert into question_answer (created_at,created_by,company_id,is_active,name,is_correct,question_id) values (getdate(),1,1,1,'Cargadores',0,37);</v>
      </c>
    </row>
    <row r="183" spans="1:13" ht="45" x14ac:dyDescent="0.25">
      <c r="A183">
        <f t="shared" si="8"/>
        <v>182</v>
      </c>
      <c r="B183" s="27" t="s">
        <v>398</v>
      </c>
      <c r="C183" s="27">
        <v>1</v>
      </c>
      <c r="D183" s="27">
        <v>1</v>
      </c>
      <c r="E183" s="27">
        <v>1</v>
      </c>
      <c r="F183" s="24" t="s">
        <v>346</v>
      </c>
      <c r="G183">
        <v>1</v>
      </c>
      <c r="I183" s="27" t="e">
        <f>+VLOOKUP(H183,question!$A$2:$K$5000,6,FALSE)</f>
        <v>#N/A</v>
      </c>
      <c r="J183" s="27" t="e">
        <f>+VLOOKUP(H183,question!$A$2:$K$5000,8,FALSE)</f>
        <v>#N/A</v>
      </c>
      <c r="K183" s="27" t="e">
        <f>+VLOOKUP(H183,question!$A$2:$K$5000,9,FALSE)</f>
        <v>#N/A</v>
      </c>
      <c r="L183" s="27" t="e">
        <f>+VLOOKUP(H183,question!$A$2:$K$5000,10,FALSE)</f>
        <v>#N/A</v>
      </c>
      <c r="M183" s="27" t="str">
        <f t="shared" si="7"/>
        <v>insert into question_answer (created_at,created_by,company_id,is_active,name,is_correct,question_id) values (getdate(),1,1,1,'Ejecución',1,);</v>
      </c>
    </row>
    <row r="184" spans="1:13" ht="45" x14ac:dyDescent="0.25">
      <c r="A184">
        <f t="shared" si="8"/>
        <v>183</v>
      </c>
      <c r="B184" s="27" t="s">
        <v>398</v>
      </c>
      <c r="C184" s="27">
        <v>1</v>
      </c>
      <c r="D184" s="27">
        <v>1</v>
      </c>
      <c r="E184" s="27">
        <v>1</v>
      </c>
      <c r="F184" s="24" t="s">
        <v>347</v>
      </c>
      <c r="G184">
        <v>0</v>
      </c>
      <c r="I184" s="27" t="e">
        <f>+VLOOKUP(H184,question!$A$2:$K$5000,6,FALSE)</f>
        <v>#N/A</v>
      </c>
      <c r="J184" s="27" t="e">
        <f>+VLOOKUP(H184,question!$A$2:$K$5000,8,FALSE)</f>
        <v>#N/A</v>
      </c>
      <c r="K184" s="27" t="e">
        <f>+VLOOKUP(H184,question!$A$2:$K$5000,9,FALSE)</f>
        <v>#N/A</v>
      </c>
      <c r="L184" s="27" t="e">
        <f>+VLOOKUP(H184,question!$A$2:$K$5000,10,FALSE)</f>
        <v>#N/A</v>
      </c>
      <c r="M184" s="27" t="str">
        <f t="shared" si="7"/>
        <v>insert into question_answer (created_at,created_by,company_id,is_active,name,is_correct,question_id) values (getdate(),1,1,1,'Depuración',0,);</v>
      </c>
    </row>
    <row r="185" spans="1:13" ht="45" x14ac:dyDescent="0.25">
      <c r="A185">
        <f t="shared" si="8"/>
        <v>184</v>
      </c>
      <c r="B185" s="27" t="s">
        <v>398</v>
      </c>
      <c r="C185" s="27">
        <v>1</v>
      </c>
      <c r="D185" s="27">
        <v>1</v>
      </c>
      <c r="E185" s="27">
        <v>1</v>
      </c>
      <c r="F185" s="24" t="s">
        <v>154</v>
      </c>
      <c r="G185">
        <v>0</v>
      </c>
      <c r="I185" s="27" t="e">
        <f>+VLOOKUP(H185,question!$A$2:$K$5000,6,FALSE)</f>
        <v>#N/A</v>
      </c>
      <c r="J185" s="27" t="e">
        <f>+VLOOKUP(H185,question!$A$2:$K$5000,8,FALSE)</f>
        <v>#N/A</v>
      </c>
      <c r="K185" s="27" t="e">
        <f>+VLOOKUP(H185,question!$A$2:$K$5000,9,FALSE)</f>
        <v>#N/A</v>
      </c>
      <c r="L185" s="27" t="e">
        <f>+VLOOKUP(H185,question!$A$2:$K$5000,10,FALSE)</f>
        <v>#N/A</v>
      </c>
      <c r="M185" s="27" t="str">
        <f t="shared" si="7"/>
        <v>insert into question_answer (created_at,created_by,company_id,is_active,name,is_correct,question_id) values (getdate(),1,1,1,'Inicio',0,);</v>
      </c>
    </row>
    <row r="186" spans="1:13" ht="45" x14ac:dyDescent="0.25">
      <c r="A186">
        <f t="shared" si="8"/>
        <v>185</v>
      </c>
      <c r="B186" s="27" t="s">
        <v>398</v>
      </c>
      <c r="C186" s="27">
        <v>1</v>
      </c>
      <c r="D186" s="27">
        <v>1</v>
      </c>
      <c r="E186" s="27">
        <v>1</v>
      </c>
      <c r="F186" s="24" t="s">
        <v>349</v>
      </c>
      <c r="G186">
        <v>0</v>
      </c>
      <c r="H186">
        <f>+H182+1</f>
        <v>38</v>
      </c>
      <c r="I186" s="27" t="str">
        <f>+VLOOKUP(H186,question!$A$2:$K$5000,6,FALSE)</f>
        <v>¿Cuál es el tipo de licenciamiento de Three js ?</v>
      </c>
      <c r="J186" s="27" t="str">
        <f>+VLOOKUP(H186,question!$A$2:$K$5000,8,FALSE)</f>
        <v/>
      </c>
      <c r="K186" s="27" t="str">
        <f>+VLOOKUP(H186,question!$A$2:$K$5000,9,FALSE)</f>
        <v/>
      </c>
      <c r="L186" s="27" t="str">
        <f>+VLOOKUP(H186,question!$A$2:$K$5000,10,FALSE)</f>
        <v/>
      </c>
      <c r="M186" s="27" t="str">
        <f t="shared" si="7"/>
        <v>insert into question_answer (created_at,created_by,company_id,is_active,name,is_correct,question_id) values (getdate(),1,1,1,'Free',0,38);</v>
      </c>
    </row>
    <row r="187" spans="1:13" ht="45" x14ac:dyDescent="0.25">
      <c r="A187">
        <f t="shared" si="8"/>
        <v>186</v>
      </c>
      <c r="B187" s="27" t="s">
        <v>398</v>
      </c>
      <c r="C187" s="27">
        <v>1</v>
      </c>
      <c r="D187" s="27">
        <v>1</v>
      </c>
      <c r="E187" s="27">
        <v>1</v>
      </c>
      <c r="F187" s="24" t="s">
        <v>350</v>
      </c>
      <c r="G187">
        <v>0</v>
      </c>
      <c r="I187" s="27" t="e">
        <f>+VLOOKUP(H187,question!$A$2:$K$5000,6,FALSE)</f>
        <v>#N/A</v>
      </c>
      <c r="J187" s="27" t="e">
        <f>+VLOOKUP(H187,question!$A$2:$K$5000,8,FALSE)</f>
        <v>#N/A</v>
      </c>
      <c r="K187" s="27" t="e">
        <f>+VLOOKUP(H187,question!$A$2:$K$5000,9,FALSE)</f>
        <v>#N/A</v>
      </c>
      <c r="L187" s="27" t="e">
        <f>+VLOOKUP(H187,question!$A$2:$K$5000,10,FALSE)</f>
        <v>#N/A</v>
      </c>
      <c r="M187" s="27" t="str">
        <f t="shared" si="7"/>
        <v>insert into question_answer (created_at,created_by,company_id,is_active,name,is_correct,question_id) values (getdate(),1,1,1,'Premium',0,);</v>
      </c>
    </row>
    <row r="188" spans="1:13" ht="45" x14ac:dyDescent="0.25">
      <c r="A188">
        <f t="shared" si="8"/>
        <v>187</v>
      </c>
      <c r="B188" s="27" t="s">
        <v>398</v>
      </c>
      <c r="C188" s="27">
        <v>1</v>
      </c>
      <c r="D188" s="27">
        <v>1</v>
      </c>
      <c r="E188" s="27">
        <v>1</v>
      </c>
      <c r="F188" s="24" t="s">
        <v>351</v>
      </c>
      <c r="G188">
        <v>1</v>
      </c>
      <c r="I188" s="27" t="e">
        <f>+VLOOKUP(H188,question!$A$2:$K$5000,6,FALSE)</f>
        <v>#N/A</v>
      </c>
      <c r="J188" s="27" t="e">
        <f>+VLOOKUP(H188,question!$A$2:$K$5000,8,FALSE)</f>
        <v>#N/A</v>
      </c>
      <c r="K188" s="27" t="e">
        <f>+VLOOKUP(H188,question!$A$2:$K$5000,9,FALSE)</f>
        <v>#N/A</v>
      </c>
      <c r="L188" s="27" t="e">
        <f>+VLOOKUP(H188,question!$A$2:$K$5000,10,FALSE)</f>
        <v>#N/A</v>
      </c>
      <c r="M188" s="27" t="str">
        <f t="shared" si="7"/>
        <v>insert into question_answer (created_at,created_by,company_id,is_active,name,is_correct,question_id) values (getdate(),1,1,1,'MIT',1,);</v>
      </c>
    </row>
    <row r="189" spans="1:13" ht="45" x14ac:dyDescent="0.25">
      <c r="A189">
        <f t="shared" si="8"/>
        <v>188</v>
      </c>
      <c r="B189" s="27" t="s">
        <v>398</v>
      </c>
      <c r="C189" s="27">
        <v>1</v>
      </c>
      <c r="D189" s="27">
        <v>1</v>
      </c>
      <c r="E189" s="27">
        <v>1</v>
      </c>
      <c r="F189" s="24" t="s">
        <v>352</v>
      </c>
      <c r="G189">
        <v>0</v>
      </c>
      <c r="I189" s="27" t="e">
        <f>+VLOOKUP(H189,question!$A$2:$K$5000,6,FALSE)</f>
        <v>#N/A</v>
      </c>
      <c r="J189" s="27" t="e">
        <f>+VLOOKUP(H189,question!$A$2:$K$5000,8,FALSE)</f>
        <v>#N/A</v>
      </c>
      <c r="K189" s="27" t="e">
        <f>+VLOOKUP(H189,question!$A$2:$K$5000,9,FALSE)</f>
        <v>#N/A</v>
      </c>
      <c r="L189" s="27" t="e">
        <f>+VLOOKUP(H189,question!$A$2:$K$5000,10,FALSE)</f>
        <v>#N/A</v>
      </c>
      <c r="M189" s="27" t="str">
        <f t="shared" si="7"/>
        <v>insert into question_answer (created_at,created_by,company_id,is_active,name,is_correct,question_id) values (getdate(),1,1,1,'Open source',0,);</v>
      </c>
    </row>
    <row r="190" spans="1:13" ht="45" x14ac:dyDescent="0.25">
      <c r="A190">
        <f t="shared" si="8"/>
        <v>189</v>
      </c>
      <c r="B190" s="27" t="s">
        <v>398</v>
      </c>
      <c r="C190" s="27">
        <v>1</v>
      </c>
      <c r="D190" s="27">
        <v>1</v>
      </c>
      <c r="E190" s="27">
        <v>1</v>
      </c>
      <c r="F190" s="24" t="s">
        <v>356</v>
      </c>
      <c r="G190">
        <v>1</v>
      </c>
      <c r="H190">
        <f>+H186+1</f>
        <v>39</v>
      </c>
      <c r="I190" s="27" t="str">
        <f>+VLOOKUP(H190,question!$A$2:$K$5000,6,FALSE)</f>
        <v>¿Cómo se incluye la biblioteca three js?</v>
      </c>
      <c r="J190" s="27" t="str">
        <f>+VLOOKUP(H190,question!$A$2:$K$5000,8,FALSE)</f>
        <v>YOLO</v>
      </c>
      <c r="K190" s="27" t="str">
        <f>+VLOOKUP(H190,question!$A$2:$K$5000,9,FALSE)</f>
        <v>Unidad 4: Plataformas como servicio (Google)</v>
      </c>
      <c r="L190" s="27" t="str">
        <f>+VLOOKUP(H190,question!$A$2:$K$5000,10,FALSE)</f>
        <v>Inteligencia Artificial</v>
      </c>
      <c r="M190" s="27" t="str">
        <f t="shared" si="7"/>
        <v>insert into question_answer (created_at,created_by,company_id,is_active,name,is_correct,question_id) values (getdate(),1,1,1,'&lt;script src="three.js"&gt;&lt;/script&gt;',1,39);</v>
      </c>
    </row>
    <row r="191" spans="1:13" ht="45" x14ac:dyDescent="0.25">
      <c r="A191">
        <f t="shared" si="8"/>
        <v>190</v>
      </c>
      <c r="B191" s="27" t="s">
        <v>398</v>
      </c>
      <c r="C191" s="27">
        <v>1</v>
      </c>
      <c r="D191" s="27">
        <v>1</v>
      </c>
      <c r="E191" s="27">
        <v>1</v>
      </c>
      <c r="F191" s="24" t="s">
        <v>357</v>
      </c>
      <c r="G191">
        <v>0</v>
      </c>
      <c r="I191" s="27" t="e">
        <f>+VLOOKUP(H191,question!$A$2:$K$5000,6,FALSE)</f>
        <v>#N/A</v>
      </c>
      <c r="J191" s="27" t="e">
        <f>+VLOOKUP(H191,question!$A$2:$K$5000,8,FALSE)</f>
        <v>#N/A</v>
      </c>
      <c r="K191" s="27" t="e">
        <f>+VLOOKUP(H191,question!$A$2:$K$5000,9,FALSE)</f>
        <v>#N/A</v>
      </c>
      <c r="L191" s="27" t="e">
        <f>+VLOOKUP(H191,question!$A$2:$K$5000,10,FALSE)</f>
        <v>#N/A</v>
      </c>
      <c r="M191" s="27" t="str">
        <f t="shared" si="7"/>
        <v>insert into question_answer (created_at,created_by,company_id,is_active,name,is_correct,question_id) values (getdate(),1,1,1,'&lt;add src="three.js"&gt;&lt;/add&gt;',0,);</v>
      </c>
    </row>
    <row r="192" spans="1:13" ht="45" x14ac:dyDescent="0.25">
      <c r="A192">
        <f t="shared" si="8"/>
        <v>191</v>
      </c>
      <c r="B192" s="27" t="s">
        <v>398</v>
      </c>
      <c r="C192" s="27">
        <v>1</v>
      </c>
      <c r="D192" s="27">
        <v>1</v>
      </c>
      <c r="E192" s="27">
        <v>1</v>
      </c>
      <c r="F192" s="24" t="s">
        <v>358</v>
      </c>
      <c r="G192">
        <v>0</v>
      </c>
      <c r="I192" s="27" t="e">
        <f>+VLOOKUP(H192,question!$A$2:$K$5000,6,FALSE)</f>
        <v>#N/A</v>
      </c>
      <c r="J192" s="27" t="e">
        <f>+VLOOKUP(H192,question!$A$2:$K$5000,8,FALSE)</f>
        <v>#N/A</v>
      </c>
      <c r="K192" s="27" t="e">
        <f>+VLOOKUP(H192,question!$A$2:$K$5000,9,FALSE)</f>
        <v>#N/A</v>
      </c>
      <c r="L192" s="27" t="e">
        <f>+VLOOKUP(H192,question!$A$2:$K$5000,10,FALSE)</f>
        <v>#N/A</v>
      </c>
      <c r="M192" s="27" t="str">
        <f t="shared" si="7"/>
        <v>insert into question_answer (created_at,created_by,company_id,is_active,name,is_correct,question_id) values (getdate(),1,1,1,'Import="three.js"',0,);</v>
      </c>
    </row>
    <row r="193" spans="1:13" ht="45" x14ac:dyDescent="0.25">
      <c r="A193">
        <f t="shared" si="8"/>
        <v>192</v>
      </c>
      <c r="B193" s="27" t="s">
        <v>398</v>
      </c>
      <c r="C193" s="27">
        <v>1</v>
      </c>
      <c r="D193" s="27">
        <v>1</v>
      </c>
      <c r="E193" s="27">
        <v>1</v>
      </c>
      <c r="F193" s="24" t="s">
        <v>359</v>
      </c>
      <c r="G193">
        <v>0</v>
      </c>
      <c r="I193" s="27" t="e">
        <f>+VLOOKUP(H193,question!$A$2:$K$5000,6,FALSE)</f>
        <v>#N/A</v>
      </c>
      <c r="J193" s="27" t="e">
        <f>+VLOOKUP(H193,question!$A$2:$K$5000,8,FALSE)</f>
        <v>#N/A</v>
      </c>
      <c r="K193" s="27" t="e">
        <f>+VLOOKUP(H193,question!$A$2:$K$5000,9,FALSE)</f>
        <v>#N/A</v>
      </c>
      <c r="L193" s="27" t="e">
        <f>+VLOOKUP(H193,question!$A$2:$K$5000,10,FALSE)</f>
        <v>#N/A</v>
      </c>
      <c r="M193" s="27" t="str">
        <f t="shared" si="7"/>
        <v>insert into question_answer (created_at,created_by,company_id,is_active,name,is_correct,question_id) values (getdate(),1,1,1,'import "three.js"',0,);</v>
      </c>
    </row>
    <row r="194" spans="1:13" ht="45" x14ac:dyDescent="0.25">
      <c r="A194">
        <f t="shared" si="8"/>
        <v>193</v>
      </c>
      <c r="B194" s="27" t="s">
        <v>398</v>
      </c>
      <c r="C194" s="27">
        <v>1</v>
      </c>
      <c r="D194" s="27">
        <v>1</v>
      </c>
      <c r="E194" s="27">
        <v>1</v>
      </c>
      <c r="F194" s="24" t="s">
        <v>363</v>
      </c>
      <c r="H194">
        <f>+H190+1</f>
        <v>40</v>
      </c>
      <c r="I194" s="27" t="str">
        <f>+VLOOKUP(H194,question!$A$2:$K$5000,6,FALSE)</f>
        <v>¿Se utiliza para crear una escena en donde se añadirán objectos?</v>
      </c>
      <c r="J194" s="27" t="str">
        <f>+VLOOKUP(H194,question!$A$2:$K$5000,8,FALSE)</f>
        <v/>
      </c>
      <c r="K194" s="27" t="str">
        <f>+VLOOKUP(H194,question!$A$2:$K$5000,9,FALSE)</f>
        <v/>
      </c>
      <c r="L194" s="27" t="str">
        <f>+VLOOKUP(H194,question!$A$2:$K$5000,10,FALSE)</f>
        <v/>
      </c>
      <c r="M194" s="27" t="str">
        <f t="shared" si="7"/>
        <v>insert into question_answer (created_at,created_by,company_id,is_active,name,is_correct,question_id) values (getdate(),1,1,1,'var scene = Scene();',,40);</v>
      </c>
    </row>
    <row r="195" spans="1:13" ht="45" x14ac:dyDescent="0.25">
      <c r="A195">
        <f t="shared" si="8"/>
        <v>194</v>
      </c>
      <c r="B195" s="27" t="s">
        <v>398</v>
      </c>
      <c r="C195" s="27">
        <v>1</v>
      </c>
      <c r="D195" s="27">
        <v>1</v>
      </c>
      <c r="E195" s="27">
        <v>1</v>
      </c>
      <c r="F195" s="24" t="s">
        <v>362</v>
      </c>
      <c r="G195">
        <v>0</v>
      </c>
      <c r="I195" s="27" t="e">
        <f>+VLOOKUP(H195,question!$A$2:$K$5000,6,FALSE)</f>
        <v>#N/A</v>
      </c>
      <c r="J195" s="27" t="e">
        <f>+VLOOKUP(H195,question!$A$2:$K$5000,8,FALSE)</f>
        <v>#N/A</v>
      </c>
      <c r="K195" s="27" t="e">
        <f>+VLOOKUP(H195,question!$A$2:$K$5000,9,FALSE)</f>
        <v>#N/A</v>
      </c>
      <c r="L195" s="27" t="e">
        <f>+VLOOKUP(H195,question!$A$2:$K$5000,10,FALSE)</f>
        <v>#N/A</v>
      </c>
      <c r="M195" s="27" t="str">
        <f t="shared" ref="M195:M258" si="9">CONCATENATE("insert into question_answer (",$B$1,",",$C$1,",",$D$1,",",$E$1,",",$F$1,",",$G$1,",",$H$1,") values (",B195,",",C195,",",D195,",",E195,",'",F195,"',",G195,",",H195,");")</f>
        <v>insert into question_answer (created_at,created_by,company_id,is_active,name,is_correct,question_id) values (getdate(),1,1,1,'var scene = new Scene();',0,);</v>
      </c>
    </row>
    <row r="196" spans="1:13" ht="45" x14ac:dyDescent="0.25">
      <c r="A196">
        <f t="shared" ref="A196:A259" si="10">+A195+1</f>
        <v>195</v>
      </c>
      <c r="B196" s="27" t="s">
        <v>398</v>
      </c>
      <c r="C196" s="27">
        <v>1</v>
      </c>
      <c r="D196" s="27">
        <v>1</v>
      </c>
      <c r="E196" s="27">
        <v>1</v>
      </c>
      <c r="F196" s="24" t="s">
        <v>361</v>
      </c>
      <c r="G196">
        <v>1</v>
      </c>
      <c r="I196" s="27" t="e">
        <f>+VLOOKUP(H196,question!$A$2:$K$5000,6,FALSE)</f>
        <v>#N/A</v>
      </c>
      <c r="J196" s="27" t="e">
        <f>+VLOOKUP(H196,question!$A$2:$K$5000,8,FALSE)</f>
        <v>#N/A</v>
      </c>
      <c r="K196" s="27" t="e">
        <f>+VLOOKUP(H196,question!$A$2:$K$5000,9,FALSE)</f>
        <v>#N/A</v>
      </c>
      <c r="L196" s="27" t="e">
        <f>+VLOOKUP(H196,question!$A$2:$K$5000,10,FALSE)</f>
        <v>#N/A</v>
      </c>
      <c r="M196" s="27" t="str">
        <f t="shared" si="9"/>
        <v>insert into question_answer (created_at,created_by,company_id,is_active,name,is_correct,question_id) values (getdate(),1,1,1,'var scene = new THREE.Scene();',1,);</v>
      </c>
    </row>
    <row r="197" spans="1:13" ht="45" x14ac:dyDescent="0.25">
      <c r="A197">
        <f t="shared" si="10"/>
        <v>196</v>
      </c>
      <c r="B197" s="27" t="s">
        <v>398</v>
      </c>
      <c r="C197" s="27">
        <v>1</v>
      </c>
      <c r="D197" s="27">
        <v>1</v>
      </c>
      <c r="E197" s="27">
        <v>1</v>
      </c>
      <c r="F197" s="24" t="s">
        <v>364</v>
      </c>
      <c r="G197">
        <v>0</v>
      </c>
      <c r="I197" s="27" t="e">
        <f>+VLOOKUP(H197,question!$A$2:$K$5000,6,FALSE)</f>
        <v>#N/A</v>
      </c>
      <c r="J197" s="27" t="e">
        <f>+VLOOKUP(H197,question!$A$2:$K$5000,8,FALSE)</f>
        <v>#N/A</v>
      </c>
      <c r="K197" s="27" t="e">
        <f>+VLOOKUP(H197,question!$A$2:$K$5000,9,FALSE)</f>
        <v>#N/A</v>
      </c>
      <c r="L197" s="27" t="e">
        <f>+VLOOKUP(H197,question!$A$2:$K$5000,10,FALSE)</f>
        <v>#N/A</v>
      </c>
      <c r="M197" s="27" t="str">
        <f t="shared" si="9"/>
        <v>insert into question_answer (created_at,created_by,company_id,is_active,name,is_correct,question_id) values (getdate(),1,1,1,'var scene =  THREE.Scene();',0,);</v>
      </c>
    </row>
    <row r="198" spans="1:13" ht="45" x14ac:dyDescent="0.25">
      <c r="A198">
        <f t="shared" si="10"/>
        <v>197</v>
      </c>
      <c r="B198" s="27" t="s">
        <v>398</v>
      </c>
      <c r="C198" s="27">
        <v>1</v>
      </c>
      <c r="D198" s="27">
        <v>1</v>
      </c>
      <c r="E198" s="27">
        <v>1</v>
      </c>
      <c r="F198" s="24" t="s">
        <v>366</v>
      </c>
      <c r="G198">
        <v>1</v>
      </c>
      <c r="H198">
        <f>+H194+1</f>
        <v>41</v>
      </c>
      <c r="I198" s="27" t="str">
        <f>+VLOOKUP(H198,question!$A$2:$K$5000,6,FALSE)</f>
        <v>¿Sentencia para crear una cámara?</v>
      </c>
      <c r="J198" s="27" t="str">
        <f>+VLOOKUP(H198,question!$A$2:$K$5000,8,FALSE)</f>
        <v/>
      </c>
      <c r="K198" s="27" t="str">
        <f>+VLOOKUP(H198,question!$A$2:$K$5000,9,FALSE)</f>
        <v/>
      </c>
      <c r="L198" s="27" t="str">
        <f>+VLOOKUP(H198,question!$A$2:$K$5000,10,FALSE)</f>
        <v/>
      </c>
      <c r="M198" s="27" t="str">
        <f t="shared" si="9"/>
        <v>insert into question_answer (created_at,created_by,company_id,is_active,name,is_correct,question_id) values (getdate(),1,1,1,'var camera = new THREE.PerspectiveCamera(0,0,0,0);',1,41);</v>
      </c>
    </row>
    <row r="199" spans="1:13" ht="45" x14ac:dyDescent="0.25">
      <c r="A199">
        <f t="shared" si="10"/>
        <v>198</v>
      </c>
      <c r="B199" s="27" t="s">
        <v>398</v>
      </c>
      <c r="C199" s="27">
        <v>1</v>
      </c>
      <c r="D199" s="27">
        <v>1</v>
      </c>
      <c r="E199" s="27">
        <v>1</v>
      </c>
      <c r="F199" s="24" t="s">
        <v>367</v>
      </c>
      <c r="G199">
        <v>0</v>
      </c>
      <c r="I199" s="27" t="e">
        <f>+VLOOKUP(H199,question!$A$2:$K$5000,6,FALSE)</f>
        <v>#N/A</v>
      </c>
      <c r="J199" s="27" t="e">
        <f>+VLOOKUP(H199,question!$A$2:$K$5000,8,FALSE)</f>
        <v>#N/A</v>
      </c>
      <c r="K199" s="27" t="e">
        <f>+VLOOKUP(H199,question!$A$2:$K$5000,9,FALSE)</f>
        <v>#N/A</v>
      </c>
      <c r="L199" s="27" t="e">
        <f>+VLOOKUP(H199,question!$A$2:$K$5000,10,FALSE)</f>
        <v>#N/A</v>
      </c>
      <c r="M199" s="27" t="str">
        <f t="shared" si="9"/>
        <v>insert into question_answer (created_at,created_by,company_id,is_active,name,is_correct,question_id) values (getdate(),1,1,1,'var camera =  new Camera();',0,);</v>
      </c>
    </row>
    <row r="200" spans="1:13" ht="45" x14ac:dyDescent="0.25">
      <c r="A200">
        <f t="shared" si="10"/>
        <v>199</v>
      </c>
      <c r="B200" s="27" t="s">
        <v>398</v>
      </c>
      <c r="C200" s="27">
        <v>1</v>
      </c>
      <c r="D200" s="27">
        <v>1</v>
      </c>
      <c r="E200" s="27">
        <v>1</v>
      </c>
      <c r="F200" s="24" t="s">
        <v>368</v>
      </c>
      <c r="G200">
        <v>0</v>
      </c>
      <c r="I200" s="27" t="e">
        <f>+VLOOKUP(H200,question!$A$2:$K$5000,6,FALSE)</f>
        <v>#N/A</v>
      </c>
      <c r="J200" s="27" t="e">
        <f>+VLOOKUP(H200,question!$A$2:$K$5000,8,FALSE)</f>
        <v>#N/A</v>
      </c>
      <c r="K200" s="27" t="e">
        <f>+VLOOKUP(H200,question!$A$2:$K$5000,9,FALSE)</f>
        <v>#N/A</v>
      </c>
      <c r="L200" s="27" t="e">
        <f>+VLOOKUP(H200,question!$A$2:$K$5000,10,FALSE)</f>
        <v>#N/A</v>
      </c>
      <c r="M200" s="27" t="str">
        <f t="shared" si="9"/>
        <v>insert into question_answer (created_at,created_by,company_id,is_active,name,is_correct,question_id) values (getdate(),1,1,1,'var camera= THREE.Camera();',0,);</v>
      </c>
    </row>
    <row r="201" spans="1:13" ht="45" x14ac:dyDescent="0.25">
      <c r="A201">
        <f t="shared" si="10"/>
        <v>200</v>
      </c>
      <c r="B201" s="27" t="s">
        <v>398</v>
      </c>
      <c r="C201" s="27">
        <v>1</v>
      </c>
      <c r="D201" s="27">
        <v>1</v>
      </c>
      <c r="E201" s="27">
        <v>1</v>
      </c>
      <c r="F201" s="24" t="s">
        <v>369</v>
      </c>
      <c r="G201">
        <v>0</v>
      </c>
      <c r="I201" s="27" t="e">
        <f>+VLOOKUP(H201,question!$A$2:$K$5000,6,FALSE)</f>
        <v>#N/A</v>
      </c>
      <c r="J201" s="27" t="e">
        <f>+VLOOKUP(H201,question!$A$2:$K$5000,8,FALSE)</f>
        <v>#N/A</v>
      </c>
      <c r="K201" s="27" t="e">
        <f>+VLOOKUP(H201,question!$A$2:$K$5000,9,FALSE)</f>
        <v>#N/A</v>
      </c>
      <c r="L201" s="27" t="e">
        <f>+VLOOKUP(H201,question!$A$2:$K$5000,10,FALSE)</f>
        <v>#N/A</v>
      </c>
      <c r="M201" s="27" t="str">
        <f t="shared" si="9"/>
        <v>insert into question_answer (created_at,created_by,company_id,is_active,name,is_correct,question_id) values (getdate(),1,1,1,'var camera = new THREE.Camera(0,0,0,0)',0,);</v>
      </c>
    </row>
    <row r="202" spans="1:13" ht="60" x14ac:dyDescent="0.25">
      <c r="A202">
        <f t="shared" si="10"/>
        <v>201</v>
      </c>
      <c r="B202" s="27" t="s">
        <v>398</v>
      </c>
      <c r="C202" s="27">
        <v>1</v>
      </c>
      <c r="D202" s="27">
        <v>1</v>
      </c>
      <c r="E202" s="27">
        <v>1</v>
      </c>
      <c r="F202" s="24" t="s">
        <v>3</v>
      </c>
      <c r="G202">
        <v>1</v>
      </c>
      <c r="H202">
        <f>+H198+1</f>
        <v>42</v>
      </c>
      <c r="I202" s="27" t="str">
        <f>+VLOOKUP(H202,question!$A$2:$K$5000,6,FALSE)</f>
        <v>Qué parametro representa el ángulo de grabación de abajo hacia arraiba en grados en: var camera = new THREE.PerspectiveCamera(0,0,0,0); ?</v>
      </c>
      <c r="J202" s="27" t="str">
        <f>+VLOOKUP(H202,question!$A$2:$K$5000,8,FALSE)</f>
        <v/>
      </c>
      <c r="K202" s="27" t="str">
        <f>+VLOOKUP(H202,question!$A$2:$K$5000,9,FALSE)</f>
        <v/>
      </c>
      <c r="L202" s="27" t="str">
        <f>+VLOOKUP(H202,question!$A$2:$K$5000,10,FALSE)</f>
        <v/>
      </c>
      <c r="M202" s="27" t="str">
        <f t="shared" si="9"/>
        <v>insert into question_answer (created_at,created_by,company_id,is_active,name,is_correct,question_id) values (getdate(),1,1,1,'Primero',1,42);</v>
      </c>
    </row>
    <row r="203" spans="1:13" ht="45" x14ac:dyDescent="0.25">
      <c r="A203">
        <f t="shared" si="10"/>
        <v>202</v>
      </c>
      <c r="B203" s="27" t="s">
        <v>398</v>
      </c>
      <c r="C203" s="27">
        <v>1</v>
      </c>
      <c r="D203" s="27">
        <v>1</v>
      </c>
      <c r="E203" s="27">
        <v>1</v>
      </c>
      <c r="F203" s="24" t="s">
        <v>4</v>
      </c>
      <c r="G203">
        <v>0</v>
      </c>
      <c r="I203" s="27" t="e">
        <f>+VLOOKUP(H203,question!$A$2:$K$5000,6,FALSE)</f>
        <v>#N/A</v>
      </c>
      <c r="J203" s="27" t="e">
        <f>+VLOOKUP(H203,question!$A$2:$K$5000,8,FALSE)</f>
        <v>#N/A</v>
      </c>
      <c r="K203" s="27" t="e">
        <f>+VLOOKUP(H203,question!$A$2:$K$5000,9,FALSE)</f>
        <v>#N/A</v>
      </c>
      <c r="L203" s="27" t="e">
        <f>+VLOOKUP(H203,question!$A$2:$K$5000,10,FALSE)</f>
        <v>#N/A</v>
      </c>
      <c r="M203" s="27" t="str">
        <f t="shared" si="9"/>
        <v>insert into question_answer (created_at,created_by,company_id,is_active,name,is_correct,question_id) values (getdate(),1,1,1,'Segundo',0,);</v>
      </c>
    </row>
    <row r="204" spans="1:13" ht="45" x14ac:dyDescent="0.25">
      <c r="A204">
        <f t="shared" si="10"/>
        <v>203</v>
      </c>
      <c r="B204" s="27" t="s">
        <v>398</v>
      </c>
      <c r="C204" s="27">
        <v>1</v>
      </c>
      <c r="D204" s="27">
        <v>1</v>
      </c>
      <c r="E204" s="27">
        <v>1</v>
      </c>
      <c r="F204" s="24" t="s">
        <v>5</v>
      </c>
      <c r="G204">
        <v>0</v>
      </c>
      <c r="I204" s="27" t="e">
        <f>+VLOOKUP(H204,question!$A$2:$K$5000,6,FALSE)</f>
        <v>#N/A</v>
      </c>
      <c r="J204" s="27" t="e">
        <f>+VLOOKUP(H204,question!$A$2:$K$5000,8,FALSE)</f>
        <v>#N/A</v>
      </c>
      <c r="K204" s="27" t="e">
        <f>+VLOOKUP(H204,question!$A$2:$K$5000,9,FALSE)</f>
        <v>#N/A</v>
      </c>
      <c r="L204" s="27" t="e">
        <f>+VLOOKUP(H204,question!$A$2:$K$5000,10,FALSE)</f>
        <v>#N/A</v>
      </c>
      <c r="M204" s="27" t="str">
        <f t="shared" si="9"/>
        <v>insert into question_answer (created_at,created_by,company_id,is_active,name,is_correct,question_id) values (getdate(),1,1,1,'Tercero',0,);</v>
      </c>
    </row>
    <row r="205" spans="1:13" ht="45" x14ac:dyDescent="0.25">
      <c r="A205">
        <f t="shared" si="10"/>
        <v>204</v>
      </c>
      <c r="B205" s="27" t="s">
        <v>398</v>
      </c>
      <c r="C205" s="27">
        <v>1</v>
      </c>
      <c r="D205" s="27">
        <v>1</v>
      </c>
      <c r="E205" s="27">
        <v>1</v>
      </c>
      <c r="F205" s="24" t="s">
        <v>10</v>
      </c>
      <c r="G205">
        <v>0</v>
      </c>
      <c r="I205" s="27" t="e">
        <f>+VLOOKUP(H205,question!$A$2:$K$5000,6,FALSE)</f>
        <v>#N/A</v>
      </c>
      <c r="J205" s="27" t="e">
        <f>+VLOOKUP(H205,question!$A$2:$K$5000,8,FALSE)</f>
        <v>#N/A</v>
      </c>
      <c r="K205" s="27" t="e">
        <f>+VLOOKUP(H205,question!$A$2:$K$5000,9,FALSE)</f>
        <v>#N/A</v>
      </c>
      <c r="L205" s="27" t="e">
        <f>+VLOOKUP(H205,question!$A$2:$K$5000,10,FALSE)</f>
        <v>#N/A</v>
      </c>
      <c r="M205" s="27" t="str">
        <f t="shared" si="9"/>
        <v>insert into question_answer (created_at,created_by,company_id,is_active,name,is_correct,question_id) values (getdate(),1,1,1,'Cuarto',0,);</v>
      </c>
    </row>
    <row r="206" spans="1:13" ht="60" x14ac:dyDescent="0.25">
      <c r="A206">
        <f t="shared" si="10"/>
        <v>205</v>
      </c>
      <c r="B206" s="27" t="s">
        <v>398</v>
      </c>
      <c r="C206" s="27">
        <v>1</v>
      </c>
      <c r="D206" s="27">
        <v>1</v>
      </c>
      <c r="E206" s="27">
        <v>1</v>
      </c>
      <c r="F206" s="24" t="s">
        <v>3</v>
      </c>
      <c r="G206">
        <v>0</v>
      </c>
      <c r="H206">
        <f>+H202+1</f>
        <v>43</v>
      </c>
      <c r="I206" s="27" t="str">
        <f>+VLOOKUP(H206,question!$A$2:$K$5000,6,FALSE)</f>
        <v>Qué parametro representa la relación de aspecto de la ventaja de la camara (Ej. 16:9) en: var camera = new THREE.PerspectiveCamera(0,0,0,0); ?</v>
      </c>
      <c r="J206" s="27" t="str">
        <f>+VLOOKUP(H206,question!$A$2:$K$5000,8,FALSE)</f>
        <v/>
      </c>
      <c r="K206" s="27" t="str">
        <f>+VLOOKUP(H206,question!$A$2:$K$5000,9,FALSE)</f>
        <v/>
      </c>
      <c r="L206" s="27" t="str">
        <f>+VLOOKUP(H206,question!$A$2:$K$5000,10,FALSE)</f>
        <v/>
      </c>
      <c r="M206" s="27" t="str">
        <f t="shared" si="9"/>
        <v>insert into question_answer (created_at,created_by,company_id,is_active,name,is_correct,question_id) values (getdate(),1,1,1,'Primero',0,43);</v>
      </c>
    </row>
    <row r="207" spans="1:13" ht="45" x14ac:dyDescent="0.25">
      <c r="A207">
        <f t="shared" si="10"/>
        <v>206</v>
      </c>
      <c r="B207" s="27" t="s">
        <v>398</v>
      </c>
      <c r="C207" s="27">
        <v>1</v>
      </c>
      <c r="D207" s="27">
        <v>1</v>
      </c>
      <c r="E207" s="27">
        <v>1</v>
      </c>
      <c r="F207" s="24" t="s">
        <v>4</v>
      </c>
      <c r="G207">
        <v>1</v>
      </c>
      <c r="I207" s="27" t="e">
        <f>+VLOOKUP(H207,question!$A$2:$K$5000,6,FALSE)</f>
        <v>#N/A</v>
      </c>
      <c r="J207" s="27" t="e">
        <f>+VLOOKUP(H207,question!$A$2:$K$5000,8,FALSE)</f>
        <v>#N/A</v>
      </c>
      <c r="K207" s="27" t="e">
        <f>+VLOOKUP(H207,question!$A$2:$K$5000,9,FALSE)</f>
        <v>#N/A</v>
      </c>
      <c r="L207" s="27" t="e">
        <f>+VLOOKUP(H207,question!$A$2:$K$5000,10,FALSE)</f>
        <v>#N/A</v>
      </c>
      <c r="M207" s="27" t="str">
        <f t="shared" si="9"/>
        <v>insert into question_answer (created_at,created_by,company_id,is_active,name,is_correct,question_id) values (getdate(),1,1,1,'Segundo',1,);</v>
      </c>
    </row>
    <row r="208" spans="1:13" ht="45" x14ac:dyDescent="0.25">
      <c r="A208">
        <f t="shared" si="10"/>
        <v>207</v>
      </c>
      <c r="B208" s="27" t="s">
        <v>398</v>
      </c>
      <c r="C208" s="27">
        <v>1</v>
      </c>
      <c r="D208" s="27">
        <v>1</v>
      </c>
      <c r="E208" s="27">
        <v>1</v>
      </c>
      <c r="F208" s="24" t="s">
        <v>5</v>
      </c>
      <c r="G208">
        <v>0</v>
      </c>
      <c r="I208" s="27" t="e">
        <f>+VLOOKUP(H208,question!$A$2:$K$5000,6,FALSE)</f>
        <v>#N/A</v>
      </c>
      <c r="J208" s="27" t="e">
        <f>+VLOOKUP(H208,question!$A$2:$K$5000,8,FALSE)</f>
        <v>#N/A</v>
      </c>
      <c r="K208" s="27" t="e">
        <f>+VLOOKUP(H208,question!$A$2:$K$5000,9,FALSE)</f>
        <v>#N/A</v>
      </c>
      <c r="L208" s="27" t="e">
        <f>+VLOOKUP(H208,question!$A$2:$K$5000,10,FALSE)</f>
        <v>#N/A</v>
      </c>
      <c r="M208" s="27" t="str">
        <f t="shared" si="9"/>
        <v>insert into question_answer (created_at,created_by,company_id,is_active,name,is_correct,question_id) values (getdate(),1,1,1,'Tercero',0,);</v>
      </c>
    </row>
    <row r="209" spans="1:13" ht="45" x14ac:dyDescent="0.25">
      <c r="A209">
        <f t="shared" si="10"/>
        <v>208</v>
      </c>
      <c r="B209" s="27" t="s">
        <v>398</v>
      </c>
      <c r="C209" s="27">
        <v>1</v>
      </c>
      <c r="D209" s="27">
        <v>1</v>
      </c>
      <c r="E209" s="27">
        <v>1</v>
      </c>
      <c r="F209" s="24" t="s">
        <v>10</v>
      </c>
      <c r="G209">
        <v>0</v>
      </c>
      <c r="I209" s="27" t="e">
        <f>+VLOOKUP(H209,question!$A$2:$K$5000,6,FALSE)</f>
        <v>#N/A</v>
      </c>
      <c r="J209" s="27" t="e">
        <f>+VLOOKUP(H209,question!$A$2:$K$5000,8,FALSE)</f>
        <v>#N/A</v>
      </c>
      <c r="K209" s="27" t="e">
        <f>+VLOOKUP(H209,question!$A$2:$K$5000,9,FALSE)</f>
        <v>#N/A</v>
      </c>
      <c r="L209" s="27" t="e">
        <f>+VLOOKUP(H209,question!$A$2:$K$5000,10,FALSE)</f>
        <v>#N/A</v>
      </c>
      <c r="M209" s="27" t="str">
        <f t="shared" si="9"/>
        <v>insert into question_answer (created_at,created_by,company_id,is_active,name,is_correct,question_id) values (getdate(),1,1,1,'Cuarto',0,);</v>
      </c>
    </row>
    <row r="210" spans="1:13" ht="45" x14ac:dyDescent="0.25">
      <c r="A210">
        <f t="shared" si="10"/>
        <v>209</v>
      </c>
      <c r="B210" s="27" t="s">
        <v>398</v>
      </c>
      <c r="C210" s="27">
        <v>1</v>
      </c>
      <c r="D210" s="27">
        <v>1</v>
      </c>
      <c r="E210" s="27">
        <v>1</v>
      </c>
      <c r="F210" s="24" t="s">
        <v>3</v>
      </c>
      <c r="G210">
        <v>0</v>
      </c>
      <c r="H210">
        <f>+H206+1</f>
        <v>44</v>
      </c>
      <c r="I210" s="27" t="str">
        <f>+VLOOKUP(H210,question!$A$2:$K$5000,6,FALSE)</f>
        <v>Qué parametro representa el plano de recorte lejano (más lejos no se renderiza) en: var camera = new THREE.PerspectiveCamera(0,0,0,0); ?</v>
      </c>
      <c r="J210" s="27" t="str">
        <f>+VLOOKUP(H210,question!$A$2:$K$5000,8,FALSE)</f>
        <v/>
      </c>
      <c r="K210" s="27" t="str">
        <f>+VLOOKUP(H210,question!$A$2:$K$5000,9,FALSE)</f>
        <v/>
      </c>
      <c r="L210" s="27" t="str">
        <f>+VLOOKUP(H210,question!$A$2:$K$5000,10,FALSE)</f>
        <v/>
      </c>
      <c r="M210" s="27" t="str">
        <f t="shared" si="9"/>
        <v>insert into question_answer (created_at,created_by,company_id,is_active,name,is_correct,question_id) values (getdate(),1,1,1,'Primero',0,44);</v>
      </c>
    </row>
    <row r="211" spans="1:13" ht="45" x14ac:dyDescent="0.25">
      <c r="A211">
        <f t="shared" si="10"/>
        <v>210</v>
      </c>
      <c r="B211" s="27" t="s">
        <v>398</v>
      </c>
      <c r="C211" s="27">
        <v>1</v>
      </c>
      <c r="D211" s="27">
        <v>1</v>
      </c>
      <c r="E211" s="27">
        <v>1</v>
      </c>
      <c r="F211" s="24" t="s">
        <v>4</v>
      </c>
      <c r="G211">
        <v>0</v>
      </c>
      <c r="I211" s="27" t="e">
        <f>+VLOOKUP(H211,question!$A$2:$K$5000,6,FALSE)</f>
        <v>#N/A</v>
      </c>
      <c r="J211" s="27" t="e">
        <f>+VLOOKUP(H211,question!$A$2:$K$5000,8,FALSE)</f>
        <v>#N/A</v>
      </c>
      <c r="K211" s="27" t="e">
        <f>+VLOOKUP(H211,question!$A$2:$K$5000,9,FALSE)</f>
        <v>#N/A</v>
      </c>
      <c r="L211" s="27" t="e">
        <f>+VLOOKUP(H211,question!$A$2:$K$5000,10,FALSE)</f>
        <v>#N/A</v>
      </c>
      <c r="M211" s="27" t="str">
        <f t="shared" si="9"/>
        <v>insert into question_answer (created_at,created_by,company_id,is_active,name,is_correct,question_id) values (getdate(),1,1,1,'Segundo',0,);</v>
      </c>
    </row>
    <row r="212" spans="1:13" ht="45" x14ac:dyDescent="0.25">
      <c r="A212">
        <f t="shared" si="10"/>
        <v>211</v>
      </c>
      <c r="B212" s="27" t="s">
        <v>398</v>
      </c>
      <c r="C212" s="27">
        <v>1</v>
      </c>
      <c r="D212" s="27">
        <v>1</v>
      </c>
      <c r="E212" s="27">
        <v>1</v>
      </c>
      <c r="F212" s="24" t="s">
        <v>5</v>
      </c>
      <c r="G212">
        <v>0</v>
      </c>
      <c r="I212" s="27" t="e">
        <f>+VLOOKUP(H212,question!$A$2:$K$5000,6,FALSE)</f>
        <v>#N/A</v>
      </c>
      <c r="J212" s="27" t="e">
        <f>+VLOOKUP(H212,question!$A$2:$K$5000,8,FALSE)</f>
        <v>#N/A</v>
      </c>
      <c r="K212" s="27" t="e">
        <f>+VLOOKUP(H212,question!$A$2:$K$5000,9,FALSE)</f>
        <v>#N/A</v>
      </c>
      <c r="L212" s="27" t="e">
        <f>+VLOOKUP(H212,question!$A$2:$K$5000,10,FALSE)</f>
        <v>#N/A</v>
      </c>
      <c r="M212" s="27" t="str">
        <f t="shared" si="9"/>
        <v>insert into question_answer (created_at,created_by,company_id,is_active,name,is_correct,question_id) values (getdate(),1,1,1,'Tercero',0,);</v>
      </c>
    </row>
    <row r="213" spans="1:13" ht="45" x14ac:dyDescent="0.25">
      <c r="A213">
        <f t="shared" si="10"/>
        <v>212</v>
      </c>
      <c r="B213" s="27" t="s">
        <v>398</v>
      </c>
      <c r="C213" s="27">
        <v>1</v>
      </c>
      <c r="D213" s="27">
        <v>1</v>
      </c>
      <c r="E213" s="27">
        <v>1</v>
      </c>
      <c r="F213" s="24" t="s">
        <v>10</v>
      </c>
      <c r="G213">
        <v>1</v>
      </c>
      <c r="I213" s="27" t="e">
        <f>+VLOOKUP(H213,question!$A$2:$K$5000,6,FALSE)</f>
        <v>#N/A</v>
      </c>
      <c r="J213" s="27" t="e">
        <f>+VLOOKUP(H213,question!$A$2:$K$5000,8,FALSE)</f>
        <v>#N/A</v>
      </c>
      <c r="K213" s="27" t="e">
        <f>+VLOOKUP(H213,question!$A$2:$K$5000,9,FALSE)</f>
        <v>#N/A</v>
      </c>
      <c r="L213" s="27" t="e">
        <f>+VLOOKUP(H213,question!$A$2:$K$5000,10,FALSE)</f>
        <v>#N/A</v>
      </c>
      <c r="M213" s="27" t="str">
        <f t="shared" si="9"/>
        <v>insert into question_answer (created_at,created_by,company_id,is_active,name,is_correct,question_id) values (getdate(),1,1,1,'Cuarto',1,);</v>
      </c>
    </row>
    <row r="214" spans="1:13" ht="60" x14ac:dyDescent="0.25">
      <c r="A214">
        <f t="shared" si="10"/>
        <v>213</v>
      </c>
      <c r="B214" s="27" t="s">
        <v>398</v>
      </c>
      <c r="C214" s="27">
        <v>1</v>
      </c>
      <c r="D214" s="27">
        <v>1</v>
      </c>
      <c r="E214" s="27">
        <v>1</v>
      </c>
      <c r="F214" s="24" t="s">
        <v>3</v>
      </c>
      <c r="G214">
        <v>0</v>
      </c>
      <c r="H214">
        <f>+H210+1</f>
        <v>45</v>
      </c>
      <c r="I214" s="27" t="str">
        <f>+VLOOKUP(H214,question!$A$2:$K$5000,6,FALSE)</f>
        <v>Qué parametro representa el plano de recorte cercano (más cerca no se renderiza) en: var camera = new THREE.PerspectiveCamera(0,0,0,0); ?</v>
      </c>
      <c r="J214" s="27" t="str">
        <f>+VLOOKUP(H214,question!$A$2:$K$5000,8,FALSE)</f>
        <v/>
      </c>
      <c r="K214" s="27" t="str">
        <f>+VLOOKUP(H214,question!$A$2:$K$5000,9,FALSE)</f>
        <v/>
      </c>
      <c r="L214" s="27" t="str">
        <f>+VLOOKUP(H214,question!$A$2:$K$5000,10,FALSE)</f>
        <v/>
      </c>
      <c r="M214" s="27" t="str">
        <f t="shared" si="9"/>
        <v>insert into question_answer (created_at,created_by,company_id,is_active,name,is_correct,question_id) values (getdate(),1,1,1,'Primero',0,45);</v>
      </c>
    </row>
    <row r="215" spans="1:13" ht="45" x14ac:dyDescent="0.25">
      <c r="A215">
        <f t="shared" si="10"/>
        <v>214</v>
      </c>
      <c r="B215" s="27" t="s">
        <v>398</v>
      </c>
      <c r="C215" s="27">
        <v>1</v>
      </c>
      <c r="D215" s="27">
        <v>1</v>
      </c>
      <c r="E215" s="27">
        <v>1</v>
      </c>
      <c r="F215" s="24" t="s">
        <v>4</v>
      </c>
      <c r="G215">
        <v>0</v>
      </c>
      <c r="I215" s="27" t="e">
        <f>+VLOOKUP(H215,question!$A$2:$K$5000,6,FALSE)</f>
        <v>#N/A</v>
      </c>
      <c r="J215" s="27" t="e">
        <f>+VLOOKUP(H215,question!$A$2:$K$5000,8,FALSE)</f>
        <v>#N/A</v>
      </c>
      <c r="K215" s="27" t="e">
        <f>+VLOOKUP(H215,question!$A$2:$K$5000,9,FALSE)</f>
        <v>#N/A</v>
      </c>
      <c r="L215" s="27" t="e">
        <f>+VLOOKUP(H215,question!$A$2:$K$5000,10,FALSE)</f>
        <v>#N/A</v>
      </c>
      <c r="M215" s="27" t="str">
        <f t="shared" si="9"/>
        <v>insert into question_answer (created_at,created_by,company_id,is_active,name,is_correct,question_id) values (getdate(),1,1,1,'Segundo',0,);</v>
      </c>
    </row>
    <row r="216" spans="1:13" ht="45" x14ac:dyDescent="0.25">
      <c r="A216">
        <f t="shared" si="10"/>
        <v>215</v>
      </c>
      <c r="B216" s="27" t="s">
        <v>398</v>
      </c>
      <c r="C216" s="27">
        <v>1</v>
      </c>
      <c r="D216" s="27">
        <v>1</v>
      </c>
      <c r="E216" s="27">
        <v>1</v>
      </c>
      <c r="F216" s="24" t="s">
        <v>5</v>
      </c>
      <c r="G216">
        <v>1</v>
      </c>
      <c r="I216" s="27" t="e">
        <f>+VLOOKUP(H216,question!$A$2:$K$5000,6,FALSE)</f>
        <v>#N/A</v>
      </c>
      <c r="J216" s="27" t="e">
        <f>+VLOOKUP(H216,question!$A$2:$K$5000,8,FALSE)</f>
        <v>#N/A</v>
      </c>
      <c r="K216" s="27" t="e">
        <f>+VLOOKUP(H216,question!$A$2:$K$5000,9,FALSE)</f>
        <v>#N/A</v>
      </c>
      <c r="L216" s="27" t="e">
        <f>+VLOOKUP(H216,question!$A$2:$K$5000,10,FALSE)</f>
        <v>#N/A</v>
      </c>
      <c r="M216" s="27" t="str">
        <f t="shared" si="9"/>
        <v>insert into question_answer (created_at,created_by,company_id,is_active,name,is_correct,question_id) values (getdate(),1,1,1,'Tercero',1,);</v>
      </c>
    </row>
    <row r="217" spans="1:13" ht="45" x14ac:dyDescent="0.25">
      <c r="A217">
        <f t="shared" si="10"/>
        <v>216</v>
      </c>
      <c r="B217" s="27" t="s">
        <v>398</v>
      </c>
      <c r="C217" s="27">
        <v>1</v>
      </c>
      <c r="D217" s="27">
        <v>1</v>
      </c>
      <c r="E217" s="27">
        <v>1</v>
      </c>
      <c r="F217" s="24" t="s">
        <v>10</v>
      </c>
      <c r="G217">
        <v>0</v>
      </c>
      <c r="I217" s="27" t="e">
        <f>+VLOOKUP(H217,question!$A$2:$K$5000,6,FALSE)</f>
        <v>#N/A</v>
      </c>
      <c r="J217" s="27" t="e">
        <f>+VLOOKUP(H217,question!$A$2:$K$5000,8,FALSE)</f>
        <v>#N/A</v>
      </c>
      <c r="K217" s="27" t="e">
        <f>+VLOOKUP(H217,question!$A$2:$K$5000,9,FALSE)</f>
        <v>#N/A</v>
      </c>
      <c r="L217" s="27" t="e">
        <f>+VLOOKUP(H217,question!$A$2:$K$5000,10,FALSE)</f>
        <v>#N/A</v>
      </c>
      <c r="M217" s="27" t="str">
        <f t="shared" si="9"/>
        <v>insert into question_answer (created_at,created_by,company_id,is_active,name,is_correct,question_id) values (getdate(),1,1,1,'Cuarto',0,);</v>
      </c>
    </row>
    <row r="218" spans="1:13" ht="45" x14ac:dyDescent="0.25">
      <c r="A218">
        <f t="shared" si="10"/>
        <v>217</v>
      </c>
      <c r="B218" s="27" t="s">
        <v>398</v>
      </c>
      <c r="C218" s="27">
        <v>1</v>
      </c>
      <c r="D218" s="27">
        <v>1</v>
      </c>
      <c r="E218" s="27">
        <v>1</v>
      </c>
      <c r="F218" s="24">
        <v>1</v>
      </c>
      <c r="G218">
        <v>0</v>
      </c>
      <c r="H218">
        <f>+H214+1</f>
        <v>46</v>
      </c>
      <c r="I218" s="27" t="str">
        <f>+VLOOKUP(H218,question!$A$2:$K$5000,6,FALSE)</f>
        <v>¿Cuál es el valor mínimo del plano de recorte cercano de una camara (mas cerca no se renderiza)?</v>
      </c>
      <c r="J218" s="27" t="str">
        <f>+VLOOKUP(H218,question!$A$2:$K$5000,8,FALSE)</f>
        <v/>
      </c>
      <c r="K218" s="27" t="str">
        <f>+VLOOKUP(H218,question!$A$2:$K$5000,9,FALSE)</f>
        <v/>
      </c>
      <c r="L218" s="27" t="str">
        <f>+VLOOKUP(H218,question!$A$2:$K$5000,10,FALSE)</f>
        <v/>
      </c>
      <c r="M218" s="27" t="str">
        <f t="shared" si="9"/>
        <v>insert into question_answer (created_at,created_by,company_id,is_active,name,is_correct,question_id) values (getdate(),1,1,1,'1',0,46);</v>
      </c>
    </row>
    <row r="219" spans="1:13" ht="45" x14ac:dyDescent="0.25">
      <c r="A219">
        <f t="shared" si="10"/>
        <v>218</v>
      </c>
      <c r="B219" s="27" t="s">
        <v>398</v>
      </c>
      <c r="C219" s="27">
        <v>1</v>
      </c>
      <c r="D219" s="27">
        <v>1</v>
      </c>
      <c r="E219" s="27">
        <v>1</v>
      </c>
      <c r="F219" s="24">
        <v>10</v>
      </c>
      <c r="G219">
        <v>0</v>
      </c>
      <c r="I219" s="27" t="e">
        <f>+VLOOKUP(H219,question!$A$2:$K$5000,6,FALSE)</f>
        <v>#N/A</v>
      </c>
      <c r="J219" s="27" t="e">
        <f>+VLOOKUP(H219,question!$A$2:$K$5000,8,FALSE)</f>
        <v>#N/A</v>
      </c>
      <c r="K219" s="27" t="e">
        <f>+VLOOKUP(H219,question!$A$2:$K$5000,9,FALSE)</f>
        <v>#N/A</v>
      </c>
      <c r="L219" s="27" t="e">
        <f>+VLOOKUP(H219,question!$A$2:$K$5000,10,FALSE)</f>
        <v>#N/A</v>
      </c>
      <c r="M219" s="27" t="str">
        <f t="shared" si="9"/>
        <v>insert into question_answer (created_at,created_by,company_id,is_active,name,is_correct,question_id) values (getdate(),1,1,1,'10',0,);</v>
      </c>
    </row>
    <row r="220" spans="1:13" ht="45" x14ac:dyDescent="0.25">
      <c r="A220">
        <f t="shared" si="10"/>
        <v>219</v>
      </c>
      <c r="B220" s="27" t="s">
        <v>398</v>
      </c>
      <c r="C220" s="27">
        <v>1</v>
      </c>
      <c r="D220" s="27">
        <v>1</v>
      </c>
      <c r="E220" s="27">
        <v>1</v>
      </c>
      <c r="F220" s="24">
        <v>100</v>
      </c>
      <c r="G220">
        <v>0</v>
      </c>
      <c r="I220" s="27" t="e">
        <f>+VLOOKUP(H220,question!$A$2:$K$5000,6,FALSE)</f>
        <v>#N/A</v>
      </c>
      <c r="J220" s="27" t="e">
        <f>+VLOOKUP(H220,question!$A$2:$K$5000,8,FALSE)</f>
        <v>#N/A</v>
      </c>
      <c r="K220" s="27" t="e">
        <f>+VLOOKUP(H220,question!$A$2:$K$5000,9,FALSE)</f>
        <v>#N/A</v>
      </c>
      <c r="L220" s="27" t="e">
        <f>+VLOOKUP(H220,question!$A$2:$K$5000,10,FALSE)</f>
        <v>#N/A</v>
      </c>
      <c r="M220" s="27" t="str">
        <f t="shared" si="9"/>
        <v>insert into question_answer (created_at,created_by,company_id,is_active,name,is_correct,question_id) values (getdate(),1,1,1,'100',0,);</v>
      </c>
    </row>
    <row r="221" spans="1:13" ht="45" x14ac:dyDescent="0.25">
      <c r="A221">
        <f t="shared" si="10"/>
        <v>220</v>
      </c>
      <c r="B221" s="27" t="s">
        <v>398</v>
      </c>
      <c r="C221" s="27">
        <v>1</v>
      </c>
      <c r="D221" s="27">
        <v>1</v>
      </c>
      <c r="E221" s="27">
        <v>1</v>
      </c>
      <c r="F221" s="24" t="s">
        <v>375</v>
      </c>
      <c r="G221">
        <v>1</v>
      </c>
      <c r="I221" s="27" t="e">
        <f>+VLOOKUP(H221,question!$A$2:$K$5000,6,FALSE)</f>
        <v>#N/A</v>
      </c>
      <c r="J221" s="27" t="e">
        <f>+VLOOKUP(H221,question!$A$2:$K$5000,8,FALSE)</f>
        <v>#N/A</v>
      </c>
      <c r="K221" s="27" t="e">
        <f>+VLOOKUP(H221,question!$A$2:$K$5000,9,FALSE)</f>
        <v>#N/A</v>
      </c>
      <c r="L221" s="27" t="e">
        <f>+VLOOKUP(H221,question!$A$2:$K$5000,10,FALSE)</f>
        <v>#N/A</v>
      </c>
      <c r="M221" s="27" t="str">
        <f t="shared" si="9"/>
        <v>insert into question_answer (created_at,created_by,company_id,is_active,name,is_correct,question_id) values (getdate(),1,1,1,'0.1',1,);</v>
      </c>
    </row>
    <row r="222" spans="1:13" ht="45" x14ac:dyDescent="0.25">
      <c r="A222">
        <f t="shared" si="10"/>
        <v>221</v>
      </c>
      <c r="B222" s="27" t="s">
        <v>398</v>
      </c>
      <c r="C222" s="27">
        <v>1</v>
      </c>
      <c r="D222" s="27">
        <v>1</v>
      </c>
      <c r="E222" s="27">
        <v>1</v>
      </c>
      <c r="F222" s="24">
        <v>1</v>
      </c>
      <c r="G222">
        <v>0</v>
      </c>
      <c r="H222">
        <f>+H218+1</f>
        <v>47</v>
      </c>
      <c r="I222" s="27" t="str">
        <f>+VLOOKUP(H222,question!$A$2:$K$5000,6,FALSE)</f>
        <v>¿Cuál es el valor máximo del plano de recorte lejano de una camara (mas lejos no se renderiza)?</v>
      </c>
      <c r="J222" s="27" t="str">
        <f>+VLOOKUP(H222,question!$A$2:$K$5000,8,FALSE)</f>
        <v/>
      </c>
      <c r="K222" s="27" t="str">
        <f>+VLOOKUP(H222,question!$A$2:$K$5000,9,FALSE)</f>
        <v/>
      </c>
      <c r="L222" s="27" t="str">
        <f>+VLOOKUP(H222,question!$A$2:$K$5000,10,FALSE)</f>
        <v/>
      </c>
      <c r="M222" s="27" t="str">
        <f t="shared" si="9"/>
        <v>insert into question_answer (created_at,created_by,company_id,is_active,name,is_correct,question_id) values (getdate(),1,1,1,'1',0,47);</v>
      </c>
    </row>
    <row r="223" spans="1:13" ht="45" x14ac:dyDescent="0.25">
      <c r="A223">
        <f t="shared" si="10"/>
        <v>222</v>
      </c>
      <c r="B223" s="27" t="s">
        <v>398</v>
      </c>
      <c r="C223" s="27">
        <v>1</v>
      </c>
      <c r="D223" s="27">
        <v>1</v>
      </c>
      <c r="E223" s="27">
        <v>1</v>
      </c>
      <c r="F223" s="24">
        <v>10</v>
      </c>
      <c r="G223">
        <v>0</v>
      </c>
      <c r="I223" s="27" t="e">
        <f>+VLOOKUP(H223,question!$A$2:$K$5000,6,FALSE)</f>
        <v>#N/A</v>
      </c>
      <c r="J223" s="27" t="e">
        <f>+VLOOKUP(H223,question!$A$2:$K$5000,8,FALSE)</f>
        <v>#N/A</v>
      </c>
      <c r="K223" s="27" t="e">
        <f>+VLOOKUP(H223,question!$A$2:$K$5000,9,FALSE)</f>
        <v>#N/A</v>
      </c>
      <c r="L223" s="27" t="e">
        <f>+VLOOKUP(H223,question!$A$2:$K$5000,10,FALSE)</f>
        <v>#N/A</v>
      </c>
      <c r="M223" s="27" t="str">
        <f t="shared" si="9"/>
        <v>insert into question_answer (created_at,created_by,company_id,is_active,name,is_correct,question_id) values (getdate(),1,1,1,'10',0,);</v>
      </c>
    </row>
    <row r="224" spans="1:13" ht="45" x14ac:dyDescent="0.25">
      <c r="A224">
        <f t="shared" si="10"/>
        <v>223</v>
      </c>
      <c r="B224" s="27" t="s">
        <v>398</v>
      </c>
      <c r="C224" s="27">
        <v>1</v>
      </c>
      <c r="D224" s="27">
        <v>1</v>
      </c>
      <c r="E224" s="27">
        <v>1</v>
      </c>
      <c r="F224" s="24">
        <v>100</v>
      </c>
      <c r="G224">
        <v>0</v>
      </c>
      <c r="I224" s="27" t="e">
        <f>+VLOOKUP(H224,question!$A$2:$K$5000,6,FALSE)</f>
        <v>#N/A</v>
      </c>
      <c r="J224" s="27" t="e">
        <f>+VLOOKUP(H224,question!$A$2:$K$5000,8,FALSE)</f>
        <v>#N/A</v>
      </c>
      <c r="K224" s="27" t="e">
        <f>+VLOOKUP(H224,question!$A$2:$K$5000,9,FALSE)</f>
        <v>#N/A</v>
      </c>
      <c r="L224" s="27" t="e">
        <f>+VLOOKUP(H224,question!$A$2:$K$5000,10,FALSE)</f>
        <v>#N/A</v>
      </c>
      <c r="M224" s="27" t="str">
        <f t="shared" si="9"/>
        <v>insert into question_answer (created_at,created_by,company_id,is_active,name,is_correct,question_id) values (getdate(),1,1,1,'100',0,);</v>
      </c>
    </row>
    <row r="225" spans="1:13" ht="45" x14ac:dyDescent="0.25">
      <c r="A225">
        <f t="shared" si="10"/>
        <v>224</v>
      </c>
      <c r="B225" s="27" t="s">
        <v>398</v>
      </c>
      <c r="C225" s="27">
        <v>1</v>
      </c>
      <c r="D225" s="27">
        <v>1</v>
      </c>
      <c r="E225" s="27">
        <v>1</v>
      </c>
      <c r="F225" s="24">
        <v>1000</v>
      </c>
      <c r="G225">
        <v>1</v>
      </c>
      <c r="I225" s="27" t="e">
        <f>+VLOOKUP(H225,question!$A$2:$K$5000,6,FALSE)</f>
        <v>#N/A</v>
      </c>
      <c r="J225" s="27" t="e">
        <f>+VLOOKUP(H225,question!$A$2:$K$5000,8,FALSE)</f>
        <v>#N/A</v>
      </c>
      <c r="K225" s="27" t="e">
        <f>+VLOOKUP(H225,question!$A$2:$K$5000,9,FALSE)</f>
        <v>#N/A</v>
      </c>
      <c r="L225" s="27" t="e">
        <f>+VLOOKUP(H225,question!$A$2:$K$5000,10,FALSE)</f>
        <v>#N/A</v>
      </c>
      <c r="M225" s="27" t="str">
        <f t="shared" si="9"/>
        <v>insert into question_answer (created_at,created_by,company_id,is_active,name,is_correct,question_id) values (getdate(),1,1,1,'1000',1,);</v>
      </c>
    </row>
    <row r="226" spans="1:13" ht="45" x14ac:dyDescent="0.25">
      <c r="A226">
        <f t="shared" si="10"/>
        <v>225</v>
      </c>
      <c r="B226" s="27" t="s">
        <v>398</v>
      </c>
      <c r="C226" s="27">
        <v>1</v>
      </c>
      <c r="D226" s="27">
        <v>1</v>
      </c>
      <c r="E226" s="27">
        <v>1</v>
      </c>
      <c r="F226" s="24" t="s">
        <v>379</v>
      </c>
      <c r="G226">
        <v>0</v>
      </c>
      <c r="H226">
        <f>+H222+1</f>
        <v>48</v>
      </c>
      <c r="I226" s="27" t="str">
        <f>+VLOOKUP(H226,question!$A$2:$K$5000,6,FALSE)</f>
        <v>¿Envia la cámara hacia atrás para poder ver la geometría. Por defecto es z=0)?</v>
      </c>
      <c r="J226" s="27" t="str">
        <f>+VLOOKUP(H226,question!$A$2:$K$5000,8,FALSE)</f>
        <v/>
      </c>
      <c r="K226" s="27" t="str">
        <f>+VLOOKUP(H226,question!$A$2:$K$5000,9,FALSE)</f>
        <v/>
      </c>
      <c r="L226" s="27" t="str">
        <f>+VLOOKUP(H226,question!$A$2:$K$5000,10,FALSE)</f>
        <v/>
      </c>
      <c r="M226" s="27" t="str">
        <f t="shared" si="9"/>
        <v>insert into question_answer (created_at,created_by,company_id,is_active,name,is_correct,question_id) values (getdate(),1,1,1,'camera.position=5;',0,48);</v>
      </c>
    </row>
    <row r="227" spans="1:13" ht="45" x14ac:dyDescent="0.25">
      <c r="A227">
        <f t="shared" si="10"/>
        <v>226</v>
      </c>
      <c r="B227" s="27" t="s">
        <v>398</v>
      </c>
      <c r="C227" s="27">
        <v>1</v>
      </c>
      <c r="D227" s="27">
        <v>1</v>
      </c>
      <c r="E227" s="27">
        <v>1</v>
      </c>
      <c r="F227" s="24" t="s">
        <v>380</v>
      </c>
      <c r="G227">
        <v>0</v>
      </c>
      <c r="I227" s="27" t="e">
        <f>+VLOOKUP(H227,question!$A$2:$K$5000,6,FALSE)</f>
        <v>#N/A</v>
      </c>
      <c r="J227" s="27" t="e">
        <f>+VLOOKUP(H227,question!$A$2:$K$5000,8,FALSE)</f>
        <v>#N/A</v>
      </c>
      <c r="K227" s="27" t="e">
        <f>+VLOOKUP(H227,question!$A$2:$K$5000,9,FALSE)</f>
        <v>#N/A</v>
      </c>
      <c r="L227" s="27" t="e">
        <f>+VLOOKUP(H227,question!$A$2:$K$5000,10,FALSE)</f>
        <v>#N/A</v>
      </c>
      <c r="M227" s="27" t="str">
        <f t="shared" si="9"/>
        <v>insert into question_answer (created_at,created_by,company_id,is_active,name,is_correct,question_id) values (getdate(),1,1,1,'camera.z=5;',0,);</v>
      </c>
    </row>
    <row r="228" spans="1:13" ht="45" x14ac:dyDescent="0.25">
      <c r="A228">
        <f t="shared" si="10"/>
        <v>227</v>
      </c>
      <c r="B228" s="27" t="s">
        <v>398</v>
      </c>
      <c r="C228" s="27">
        <v>1</v>
      </c>
      <c r="D228" s="27">
        <v>1</v>
      </c>
      <c r="E228" s="27">
        <v>1</v>
      </c>
      <c r="F228" s="24" t="s">
        <v>378</v>
      </c>
      <c r="G228">
        <v>1</v>
      </c>
      <c r="I228" s="27" t="e">
        <f>+VLOOKUP(H228,question!$A$2:$K$5000,6,FALSE)</f>
        <v>#N/A</v>
      </c>
      <c r="J228" s="27" t="e">
        <f>+VLOOKUP(H228,question!$A$2:$K$5000,8,FALSE)</f>
        <v>#N/A</v>
      </c>
      <c r="K228" s="27" t="e">
        <f>+VLOOKUP(H228,question!$A$2:$K$5000,9,FALSE)</f>
        <v>#N/A</v>
      </c>
      <c r="L228" s="27" t="e">
        <f>+VLOOKUP(H228,question!$A$2:$K$5000,10,FALSE)</f>
        <v>#N/A</v>
      </c>
      <c r="M228" s="27" t="str">
        <f t="shared" si="9"/>
        <v>insert into question_answer (created_at,created_by,company_id,is_active,name,is_correct,question_id) values (getdate(),1,1,1,'camera.position.z=5;',1,);</v>
      </c>
    </row>
    <row r="229" spans="1:13" ht="45" x14ac:dyDescent="0.25">
      <c r="A229">
        <f t="shared" si="10"/>
        <v>228</v>
      </c>
      <c r="B229" s="27" t="s">
        <v>398</v>
      </c>
      <c r="C229" s="27">
        <v>1</v>
      </c>
      <c r="D229" s="27">
        <v>1</v>
      </c>
      <c r="E229" s="27">
        <v>1</v>
      </c>
      <c r="F229" s="24" t="s">
        <v>381</v>
      </c>
      <c r="G229">
        <v>0</v>
      </c>
      <c r="I229" s="27" t="e">
        <f>+VLOOKUP(H229,question!$A$2:$K$5000,6,FALSE)</f>
        <v>#N/A</v>
      </c>
      <c r="J229" s="27" t="e">
        <f>+VLOOKUP(H229,question!$A$2:$K$5000,8,FALSE)</f>
        <v>#N/A</v>
      </c>
      <c r="K229" s="27" t="e">
        <f>+VLOOKUP(H229,question!$A$2:$K$5000,9,FALSE)</f>
        <v>#N/A</v>
      </c>
      <c r="L229" s="27" t="e">
        <f>+VLOOKUP(H229,question!$A$2:$K$5000,10,FALSE)</f>
        <v>#N/A</v>
      </c>
      <c r="M229" s="27" t="str">
        <f t="shared" si="9"/>
        <v>insert into question_answer (created_at,created_by,company_id,is_active,name,is_correct,question_id) values (getdate(),1,1,1,'position.z=5;',0,);</v>
      </c>
    </row>
    <row r="230" spans="1:13" ht="45" x14ac:dyDescent="0.25">
      <c r="A230">
        <f t="shared" si="10"/>
        <v>229</v>
      </c>
      <c r="B230" s="27" t="s">
        <v>398</v>
      </c>
      <c r="C230" s="27">
        <v>1</v>
      </c>
      <c r="D230" s="27">
        <v>1</v>
      </c>
      <c r="E230" s="27">
        <v>1</v>
      </c>
      <c r="F230" s="24" t="s">
        <v>383</v>
      </c>
      <c r="G230">
        <v>0</v>
      </c>
      <c r="H230">
        <f>+H226+1</f>
        <v>49</v>
      </c>
      <c r="I230" s="27" t="str">
        <f>+VLOOKUP(H230,question!$A$2:$K$5000,6,FALSE)</f>
        <v xml:space="preserve">¿Para que se utiliza la sentencia: var renderer = new THREE.WebGLRenderer({antialias:true});? </v>
      </c>
      <c r="J230" s="27" t="str">
        <f>+VLOOKUP(H230,question!$A$2:$K$5000,8,FALSE)</f>
        <v/>
      </c>
      <c r="K230" s="27" t="str">
        <f>+VLOOKUP(H230,question!$A$2:$K$5000,9,FALSE)</f>
        <v/>
      </c>
      <c r="L230" s="27" t="str">
        <f>+VLOOKUP(H230,question!$A$2:$K$5000,10,FALSE)</f>
        <v/>
      </c>
      <c r="M230" s="27" t="str">
        <f t="shared" si="9"/>
        <v>insert into question_answer (created_at,created_by,company_id,is_active,name,is_correct,question_id) values (getdate(),1,1,1,'Crear una escena',0,49);</v>
      </c>
    </row>
    <row r="231" spans="1:13" ht="45" x14ac:dyDescent="0.25">
      <c r="A231">
        <f t="shared" si="10"/>
        <v>230</v>
      </c>
      <c r="B231" s="27" t="s">
        <v>398</v>
      </c>
      <c r="C231" s="27">
        <v>1</v>
      </c>
      <c r="D231" s="27">
        <v>1</v>
      </c>
      <c r="E231" s="27">
        <v>1</v>
      </c>
      <c r="F231" s="24" t="s">
        <v>384</v>
      </c>
      <c r="G231">
        <v>1</v>
      </c>
      <c r="I231" s="27" t="e">
        <f>+VLOOKUP(H231,question!$A$2:$K$5000,6,FALSE)</f>
        <v>#N/A</v>
      </c>
      <c r="J231" s="27" t="e">
        <f>+VLOOKUP(H231,question!$A$2:$K$5000,8,FALSE)</f>
        <v>#N/A</v>
      </c>
      <c r="K231" s="27" t="e">
        <f>+VLOOKUP(H231,question!$A$2:$K$5000,9,FALSE)</f>
        <v>#N/A</v>
      </c>
      <c r="L231" s="27" t="e">
        <f>+VLOOKUP(H231,question!$A$2:$K$5000,10,FALSE)</f>
        <v>#N/A</v>
      </c>
      <c r="M231" s="27" t="str">
        <f t="shared" si="9"/>
        <v>insert into question_answer (created_at,created_by,company_id,is_active,name,is_correct,question_id) values (getdate(),1,1,1,'Usar el renderizador WebGL',1,);</v>
      </c>
    </row>
    <row r="232" spans="1:13" ht="45" x14ac:dyDescent="0.25">
      <c r="A232">
        <f t="shared" si="10"/>
        <v>231</v>
      </c>
      <c r="B232" s="27" t="s">
        <v>398</v>
      </c>
      <c r="C232" s="27">
        <v>1</v>
      </c>
      <c r="D232" s="27">
        <v>1</v>
      </c>
      <c r="E232" s="27">
        <v>1</v>
      </c>
      <c r="F232" s="24" t="s">
        <v>385</v>
      </c>
      <c r="G232">
        <v>0</v>
      </c>
      <c r="I232" s="27" t="e">
        <f>+VLOOKUP(H232,question!$A$2:$K$5000,6,FALSE)</f>
        <v>#N/A</v>
      </c>
      <c r="J232" s="27" t="e">
        <f>+VLOOKUP(H232,question!$A$2:$K$5000,8,FALSE)</f>
        <v>#N/A</v>
      </c>
      <c r="K232" s="27" t="e">
        <f>+VLOOKUP(H232,question!$A$2:$K$5000,9,FALSE)</f>
        <v>#N/A</v>
      </c>
      <c r="L232" s="27" t="e">
        <f>+VLOOKUP(H232,question!$A$2:$K$5000,10,FALSE)</f>
        <v>#N/A</v>
      </c>
      <c r="M232" s="27" t="str">
        <f t="shared" si="9"/>
        <v>insert into question_answer (created_at,created_by,company_id,is_active,name,is_correct,question_id) values (getdate(),1,1,1,'Iniciar el renderizador Three js',0,);</v>
      </c>
    </row>
    <row r="233" spans="1:13" ht="45" x14ac:dyDescent="0.25">
      <c r="A233">
        <f t="shared" si="10"/>
        <v>232</v>
      </c>
      <c r="B233" s="27" t="s">
        <v>398</v>
      </c>
      <c r="C233" s="27">
        <v>1</v>
      </c>
      <c r="D233" s="27">
        <v>1</v>
      </c>
      <c r="E233" s="27">
        <v>1</v>
      </c>
      <c r="F233" s="24" t="s">
        <v>386</v>
      </c>
      <c r="G233">
        <v>0</v>
      </c>
      <c r="I233" s="27" t="e">
        <f>+VLOOKUP(H233,question!$A$2:$K$5000,6,FALSE)</f>
        <v>#N/A</v>
      </c>
      <c r="J233" s="27" t="e">
        <f>+VLOOKUP(H233,question!$A$2:$K$5000,8,FALSE)</f>
        <v>#N/A</v>
      </c>
      <c r="K233" s="27" t="e">
        <f>+VLOOKUP(H233,question!$A$2:$K$5000,9,FALSE)</f>
        <v>#N/A</v>
      </c>
      <c r="L233" s="27" t="e">
        <f>+VLOOKUP(H233,question!$A$2:$K$5000,10,FALSE)</f>
        <v>#N/A</v>
      </c>
      <c r="M233" s="27" t="str">
        <f t="shared" si="9"/>
        <v>insert into question_answer (created_at,created_by,company_id,is_active,name,is_correct,question_id) values (getdate(),1,1,1,'Instanciar el renderizado',0,);</v>
      </c>
    </row>
    <row r="234" spans="1:13" ht="45" x14ac:dyDescent="0.25">
      <c r="A234">
        <f t="shared" si="10"/>
        <v>233</v>
      </c>
      <c r="B234" s="27" t="s">
        <v>398</v>
      </c>
      <c r="C234" s="27">
        <v>1</v>
      </c>
      <c r="D234" s="27">
        <v>1</v>
      </c>
      <c r="E234" s="27">
        <v>1</v>
      </c>
      <c r="I234" s="27" t="e">
        <f>+VLOOKUP(H234,question!$A$2:$K$5000,6,FALSE)</f>
        <v>#N/A</v>
      </c>
      <c r="J234" s="27" t="e">
        <f>+VLOOKUP(H234,question!$A$2:$K$5000,8,FALSE)</f>
        <v>#N/A</v>
      </c>
      <c r="K234" s="27" t="e">
        <f>+VLOOKUP(H234,question!$A$2:$K$5000,9,FALSE)</f>
        <v>#N/A</v>
      </c>
      <c r="L234" s="27" t="e">
        <f>+VLOOKUP(H234,question!$A$2:$K$5000,10,FALSE)</f>
        <v>#N/A</v>
      </c>
      <c r="M234" s="27" t="str">
        <f t="shared" si="9"/>
        <v>insert into question_answer (created_at,created_by,company_id,is_active,name,is_correct,question_id) values (getdate(),1,1,1,'',,);</v>
      </c>
    </row>
    <row r="235" spans="1:13" ht="45" x14ac:dyDescent="0.25">
      <c r="A235">
        <f t="shared" si="10"/>
        <v>234</v>
      </c>
      <c r="B235" s="27" t="s">
        <v>398</v>
      </c>
      <c r="C235" s="27">
        <v>1</v>
      </c>
      <c r="D235" s="27">
        <v>1</v>
      </c>
      <c r="E235" s="27">
        <v>1</v>
      </c>
      <c r="I235" s="27" t="e">
        <f>+VLOOKUP(H235,question!$A$2:$K$5000,6,FALSE)</f>
        <v>#N/A</v>
      </c>
      <c r="J235" s="27" t="e">
        <f>+VLOOKUP(H235,question!$A$2:$K$5000,8,FALSE)</f>
        <v>#N/A</v>
      </c>
      <c r="K235" s="27" t="e">
        <f>+VLOOKUP(H235,question!$A$2:$K$5000,9,FALSE)</f>
        <v>#N/A</v>
      </c>
      <c r="L235" s="27" t="e">
        <f>+VLOOKUP(H235,question!$A$2:$K$5000,10,FALSE)</f>
        <v>#N/A</v>
      </c>
      <c r="M235" s="27" t="str">
        <f t="shared" si="9"/>
        <v>insert into question_answer (created_at,created_by,company_id,is_active,name,is_correct,question_id) values (getdate(),1,1,1,'',,);</v>
      </c>
    </row>
    <row r="236" spans="1:13" ht="45" x14ac:dyDescent="0.25">
      <c r="A236">
        <f t="shared" si="10"/>
        <v>235</v>
      </c>
      <c r="B236" s="27" t="s">
        <v>398</v>
      </c>
      <c r="C236" s="27">
        <v>1</v>
      </c>
      <c r="D236" s="27">
        <v>1</v>
      </c>
      <c r="E236" s="27">
        <v>1</v>
      </c>
      <c r="I236" s="27" t="e">
        <f>+VLOOKUP(H236,question!$A$2:$K$5000,6,FALSE)</f>
        <v>#N/A</v>
      </c>
      <c r="J236" s="27" t="e">
        <f>+VLOOKUP(H236,question!$A$2:$K$5000,8,FALSE)</f>
        <v>#N/A</v>
      </c>
      <c r="K236" s="27" t="e">
        <f>+VLOOKUP(H236,question!$A$2:$K$5000,9,FALSE)</f>
        <v>#N/A</v>
      </c>
      <c r="L236" s="27" t="e">
        <f>+VLOOKUP(H236,question!$A$2:$K$5000,10,FALSE)</f>
        <v>#N/A</v>
      </c>
      <c r="M236" s="27" t="str">
        <f t="shared" si="9"/>
        <v>insert into question_answer (created_at,created_by,company_id,is_active,name,is_correct,question_id) values (getdate(),1,1,1,'',,);</v>
      </c>
    </row>
    <row r="237" spans="1:13" ht="45" x14ac:dyDescent="0.25">
      <c r="A237">
        <f t="shared" si="10"/>
        <v>236</v>
      </c>
      <c r="B237" s="27" t="s">
        <v>398</v>
      </c>
      <c r="C237" s="27">
        <v>1</v>
      </c>
      <c r="D237" s="27">
        <v>1</v>
      </c>
      <c r="E237" s="27">
        <v>1</v>
      </c>
      <c r="I237" s="27" t="e">
        <f>+VLOOKUP(H237,question!$A$2:$K$5000,6,FALSE)</f>
        <v>#N/A</v>
      </c>
      <c r="J237" s="27" t="e">
        <f>+VLOOKUP(H237,question!$A$2:$K$5000,8,FALSE)</f>
        <v>#N/A</v>
      </c>
      <c r="K237" s="27" t="e">
        <f>+VLOOKUP(H237,question!$A$2:$K$5000,9,FALSE)</f>
        <v>#N/A</v>
      </c>
      <c r="L237" s="27" t="e">
        <f>+VLOOKUP(H237,question!$A$2:$K$5000,10,FALSE)</f>
        <v>#N/A</v>
      </c>
      <c r="M237" s="27" t="str">
        <f t="shared" si="9"/>
        <v>insert into question_answer (created_at,created_by,company_id,is_active,name,is_correct,question_id) values (getdate(),1,1,1,'',,);</v>
      </c>
    </row>
    <row r="238" spans="1:13" ht="45" x14ac:dyDescent="0.25">
      <c r="A238">
        <f t="shared" si="10"/>
        <v>237</v>
      </c>
      <c r="B238" s="27" t="s">
        <v>398</v>
      </c>
      <c r="C238" s="27">
        <v>1</v>
      </c>
      <c r="D238" s="27">
        <v>1</v>
      </c>
      <c r="E238" s="27">
        <v>1</v>
      </c>
      <c r="I238" s="27" t="e">
        <f>+VLOOKUP(H238,question!$A$2:$K$5000,6,FALSE)</f>
        <v>#N/A</v>
      </c>
      <c r="J238" s="27" t="e">
        <f>+VLOOKUP(H238,question!$A$2:$K$5000,8,FALSE)</f>
        <v>#N/A</v>
      </c>
      <c r="K238" s="27" t="e">
        <f>+VLOOKUP(H238,question!$A$2:$K$5000,9,FALSE)</f>
        <v>#N/A</v>
      </c>
      <c r="L238" s="27" t="e">
        <f>+VLOOKUP(H238,question!$A$2:$K$5000,10,FALSE)</f>
        <v>#N/A</v>
      </c>
      <c r="M238" s="27" t="str">
        <f t="shared" si="9"/>
        <v>insert into question_answer (created_at,created_by,company_id,is_active,name,is_correct,question_id) values (getdate(),1,1,1,'',,);</v>
      </c>
    </row>
    <row r="239" spans="1:13" ht="45" x14ac:dyDescent="0.25">
      <c r="A239">
        <f t="shared" si="10"/>
        <v>238</v>
      </c>
      <c r="B239" s="27" t="s">
        <v>398</v>
      </c>
      <c r="C239" s="27">
        <v>1</v>
      </c>
      <c r="D239" s="27">
        <v>1</v>
      </c>
      <c r="E239" s="27">
        <v>1</v>
      </c>
      <c r="I239" s="27" t="e">
        <f>+VLOOKUP(H239,question!$A$2:$K$5000,6,FALSE)</f>
        <v>#N/A</v>
      </c>
      <c r="J239" s="27" t="e">
        <f>+VLOOKUP(H239,question!$A$2:$K$5000,8,FALSE)</f>
        <v>#N/A</v>
      </c>
      <c r="K239" s="27" t="e">
        <f>+VLOOKUP(H239,question!$A$2:$K$5000,9,FALSE)</f>
        <v>#N/A</v>
      </c>
      <c r="L239" s="27" t="e">
        <f>+VLOOKUP(H239,question!$A$2:$K$5000,10,FALSE)</f>
        <v>#N/A</v>
      </c>
      <c r="M239" s="27" t="str">
        <f t="shared" si="9"/>
        <v>insert into question_answer (created_at,created_by,company_id,is_active,name,is_correct,question_id) values (getdate(),1,1,1,'',,);</v>
      </c>
    </row>
    <row r="240" spans="1:13" ht="45" x14ac:dyDescent="0.25">
      <c r="A240">
        <f t="shared" si="10"/>
        <v>239</v>
      </c>
      <c r="B240" s="27" t="s">
        <v>398</v>
      </c>
      <c r="C240" s="27">
        <v>1</v>
      </c>
      <c r="D240" s="27">
        <v>1</v>
      </c>
      <c r="E240" s="27">
        <v>1</v>
      </c>
      <c r="I240" s="27" t="e">
        <f>+VLOOKUP(H240,question!$A$2:$K$5000,6,FALSE)</f>
        <v>#N/A</v>
      </c>
      <c r="J240" s="27" t="e">
        <f>+VLOOKUP(H240,question!$A$2:$K$5000,8,FALSE)</f>
        <v>#N/A</v>
      </c>
      <c r="K240" s="27" t="e">
        <f>+VLOOKUP(H240,question!$A$2:$K$5000,9,FALSE)</f>
        <v>#N/A</v>
      </c>
      <c r="L240" s="27" t="e">
        <f>+VLOOKUP(H240,question!$A$2:$K$5000,10,FALSE)</f>
        <v>#N/A</v>
      </c>
      <c r="M240" s="27" t="str">
        <f t="shared" si="9"/>
        <v>insert into question_answer (created_at,created_by,company_id,is_active,name,is_correct,question_id) values (getdate(),1,1,1,'',,);</v>
      </c>
    </row>
    <row r="241" spans="1:13" ht="45" x14ac:dyDescent="0.25">
      <c r="A241">
        <f t="shared" si="10"/>
        <v>240</v>
      </c>
      <c r="B241" s="27" t="s">
        <v>398</v>
      </c>
      <c r="C241" s="27">
        <v>1</v>
      </c>
      <c r="D241" s="27">
        <v>1</v>
      </c>
      <c r="E241" s="27">
        <v>1</v>
      </c>
      <c r="I241" s="27" t="e">
        <f>+VLOOKUP(H241,question!$A$2:$K$5000,6,FALSE)</f>
        <v>#N/A</v>
      </c>
      <c r="J241" s="27" t="e">
        <f>+VLOOKUP(H241,question!$A$2:$K$5000,8,FALSE)</f>
        <v>#N/A</v>
      </c>
      <c r="K241" s="27" t="e">
        <f>+VLOOKUP(H241,question!$A$2:$K$5000,9,FALSE)</f>
        <v>#N/A</v>
      </c>
      <c r="L241" s="27" t="e">
        <f>+VLOOKUP(H241,question!$A$2:$K$5000,10,FALSE)</f>
        <v>#N/A</v>
      </c>
      <c r="M241" s="27" t="str">
        <f t="shared" si="9"/>
        <v>insert into question_answer (created_at,created_by,company_id,is_active,name,is_correct,question_id) values (getdate(),1,1,1,'',,);</v>
      </c>
    </row>
    <row r="242" spans="1:13" ht="45" x14ac:dyDescent="0.25">
      <c r="A242">
        <f t="shared" si="10"/>
        <v>241</v>
      </c>
      <c r="B242" s="27" t="s">
        <v>398</v>
      </c>
      <c r="C242" s="27">
        <v>1</v>
      </c>
      <c r="D242" s="27">
        <v>1</v>
      </c>
      <c r="E242" s="27">
        <v>1</v>
      </c>
      <c r="I242" s="27" t="e">
        <f>+VLOOKUP(H242,question!$A$2:$K$5000,6,FALSE)</f>
        <v>#N/A</v>
      </c>
      <c r="J242" s="27" t="e">
        <f>+VLOOKUP(H242,question!$A$2:$K$5000,8,FALSE)</f>
        <v>#N/A</v>
      </c>
      <c r="K242" s="27" t="e">
        <f>+VLOOKUP(H242,question!$A$2:$K$5000,9,FALSE)</f>
        <v>#N/A</v>
      </c>
      <c r="L242" s="27" t="e">
        <f>+VLOOKUP(H242,question!$A$2:$K$5000,10,FALSE)</f>
        <v>#N/A</v>
      </c>
      <c r="M242" s="27" t="str">
        <f t="shared" si="9"/>
        <v>insert into question_answer (created_at,created_by,company_id,is_active,name,is_correct,question_id) values (getdate(),1,1,1,'',,);</v>
      </c>
    </row>
    <row r="243" spans="1:13" ht="45" x14ac:dyDescent="0.25">
      <c r="A243">
        <f t="shared" si="10"/>
        <v>242</v>
      </c>
      <c r="B243" s="27" t="s">
        <v>398</v>
      </c>
      <c r="C243" s="27">
        <v>1</v>
      </c>
      <c r="D243" s="27">
        <v>1</v>
      </c>
      <c r="E243" s="27">
        <v>1</v>
      </c>
      <c r="I243" s="27" t="e">
        <f>+VLOOKUP(H243,question!$A$2:$K$5000,6,FALSE)</f>
        <v>#N/A</v>
      </c>
      <c r="J243" s="27" t="e">
        <f>+VLOOKUP(H243,question!$A$2:$K$5000,8,FALSE)</f>
        <v>#N/A</v>
      </c>
      <c r="K243" s="27" t="e">
        <f>+VLOOKUP(H243,question!$A$2:$K$5000,9,FALSE)</f>
        <v>#N/A</v>
      </c>
      <c r="L243" s="27" t="e">
        <f>+VLOOKUP(H243,question!$A$2:$K$5000,10,FALSE)</f>
        <v>#N/A</v>
      </c>
      <c r="M243" s="27" t="str">
        <f t="shared" si="9"/>
        <v>insert into question_answer (created_at,created_by,company_id,is_active,name,is_correct,question_id) values (getdate(),1,1,1,'',,);</v>
      </c>
    </row>
    <row r="244" spans="1:13" ht="45" x14ac:dyDescent="0.25">
      <c r="A244">
        <f t="shared" si="10"/>
        <v>243</v>
      </c>
      <c r="B244" s="27" t="s">
        <v>398</v>
      </c>
      <c r="C244" s="27">
        <v>1</v>
      </c>
      <c r="D244" s="27">
        <v>1</v>
      </c>
      <c r="E244" s="27">
        <v>1</v>
      </c>
      <c r="I244" s="27" t="e">
        <f>+VLOOKUP(H244,question!$A$2:$K$5000,6,FALSE)</f>
        <v>#N/A</v>
      </c>
      <c r="J244" s="27" t="e">
        <f>+VLOOKUP(H244,question!$A$2:$K$5000,8,FALSE)</f>
        <v>#N/A</v>
      </c>
      <c r="K244" s="27" t="e">
        <f>+VLOOKUP(H244,question!$A$2:$K$5000,9,FALSE)</f>
        <v>#N/A</v>
      </c>
      <c r="L244" s="27" t="e">
        <f>+VLOOKUP(H244,question!$A$2:$K$5000,10,FALSE)</f>
        <v>#N/A</v>
      </c>
      <c r="M244" s="27" t="str">
        <f t="shared" si="9"/>
        <v>insert into question_answer (created_at,created_by,company_id,is_active,name,is_correct,question_id) values (getdate(),1,1,1,'',,);</v>
      </c>
    </row>
    <row r="245" spans="1:13" ht="45" x14ac:dyDescent="0.25">
      <c r="A245">
        <f t="shared" si="10"/>
        <v>244</v>
      </c>
      <c r="B245" s="27" t="s">
        <v>398</v>
      </c>
      <c r="C245" s="27">
        <v>1</v>
      </c>
      <c r="D245" s="27">
        <v>1</v>
      </c>
      <c r="E245" s="27">
        <v>1</v>
      </c>
      <c r="I245" s="27" t="e">
        <f>+VLOOKUP(H245,question!$A$2:$K$5000,6,FALSE)</f>
        <v>#N/A</v>
      </c>
      <c r="J245" s="27" t="e">
        <f>+VLOOKUP(H245,question!$A$2:$K$5000,8,FALSE)</f>
        <v>#N/A</v>
      </c>
      <c r="K245" s="27" t="e">
        <f>+VLOOKUP(H245,question!$A$2:$K$5000,9,FALSE)</f>
        <v>#N/A</v>
      </c>
      <c r="L245" s="27" t="e">
        <f>+VLOOKUP(H245,question!$A$2:$K$5000,10,FALSE)</f>
        <v>#N/A</v>
      </c>
      <c r="M245" s="27" t="str">
        <f t="shared" si="9"/>
        <v>insert into question_answer (created_at,created_by,company_id,is_active,name,is_correct,question_id) values (getdate(),1,1,1,'',,);</v>
      </c>
    </row>
    <row r="246" spans="1:13" ht="45" x14ac:dyDescent="0.25">
      <c r="A246">
        <f t="shared" si="10"/>
        <v>245</v>
      </c>
      <c r="B246" s="27" t="s">
        <v>398</v>
      </c>
      <c r="C246" s="27">
        <v>1</v>
      </c>
      <c r="D246" s="27">
        <v>1</v>
      </c>
      <c r="E246" s="27">
        <v>1</v>
      </c>
      <c r="I246" s="27" t="e">
        <f>+VLOOKUP(H246,question!$A$2:$K$5000,6,FALSE)</f>
        <v>#N/A</v>
      </c>
      <c r="J246" s="27" t="e">
        <f>+VLOOKUP(H246,question!$A$2:$K$5000,8,FALSE)</f>
        <v>#N/A</v>
      </c>
      <c r="K246" s="27" t="e">
        <f>+VLOOKUP(H246,question!$A$2:$K$5000,9,FALSE)</f>
        <v>#N/A</v>
      </c>
      <c r="L246" s="27" t="e">
        <f>+VLOOKUP(H246,question!$A$2:$K$5000,10,FALSE)</f>
        <v>#N/A</v>
      </c>
      <c r="M246" s="27" t="str">
        <f t="shared" si="9"/>
        <v>insert into question_answer (created_at,created_by,company_id,is_active,name,is_correct,question_id) values (getdate(),1,1,1,'',,);</v>
      </c>
    </row>
    <row r="247" spans="1:13" ht="45" x14ac:dyDescent="0.25">
      <c r="A247">
        <f t="shared" si="10"/>
        <v>246</v>
      </c>
      <c r="B247" s="27" t="s">
        <v>398</v>
      </c>
      <c r="C247" s="27">
        <v>1</v>
      </c>
      <c r="D247" s="27">
        <v>1</v>
      </c>
      <c r="E247" s="27">
        <v>1</v>
      </c>
      <c r="I247" s="27" t="e">
        <f>+VLOOKUP(H247,question!$A$2:$K$5000,6,FALSE)</f>
        <v>#N/A</v>
      </c>
      <c r="J247" s="27" t="e">
        <f>+VLOOKUP(H247,question!$A$2:$K$5000,8,FALSE)</f>
        <v>#N/A</v>
      </c>
      <c r="K247" s="27" t="e">
        <f>+VLOOKUP(H247,question!$A$2:$K$5000,9,FALSE)</f>
        <v>#N/A</v>
      </c>
      <c r="L247" s="27" t="e">
        <f>+VLOOKUP(H247,question!$A$2:$K$5000,10,FALSE)</f>
        <v>#N/A</v>
      </c>
      <c r="M247" s="27" t="str">
        <f t="shared" si="9"/>
        <v>insert into question_answer (created_at,created_by,company_id,is_active,name,is_correct,question_id) values (getdate(),1,1,1,'',,);</v>
      </c>
    </row>
    <row r="248" spans="1:13" ht="45" x14ac:dyDescent="0.25">
      <c r="A248">
        <f t="shared" si="10"/>
        <v>247</v>
      </c>
      <c r="B248" s="27" t="s">
        <v>398</v>
      </c>
      <c r="C248" s="27">
        <v>1</v>
      </c>
      <c r="D248" s="27">
        <v>1</v>
      </c>
      <c r="E248" s="27">
        <v>1</v>
      </c>
      <c r="I248" s="27" t="e">
        <f>+VLOOKUP(H248,question!$A$2:$K$5000,6,FALSE)</f>
        <v>#N/A</v>
      </c>
      <c r="J248" s="27" t="e">
        <f>+VLOOKUP(H248,question!$A$2:$K$5000,8,FALSE)</f>
        <v>#N/A</v>
      </c>
      <c r="K248" s="27" t="e">
        <f>+VLOOKUP(H248,question!$A$2:$K$5000,9,FALSE)</f>
        <v>#N/A</v>
      </c>
      <c r="L248" s="27" t="e">
        <f>+VLOOKUP(H248,question!$A$2:$K$5000,10,FALSE)</f>
        <v>#N/A</v>
      </c>
      <c r="M248" s="27" t="str">
        <f t="shared" si="9"/>
        <v>insert into question_answer (created_at,created_by,company_id,is_active,name,is_correct,question_id) values (getdate(),1,1,1,'',,);</v>
      </c>
    </row>
    <row r="249" spans="1:13" ht="45" x14ac:dyDescent="0.25">
      <c r="A249">
        <f t="shared" si="10"/>
        <v>248</v>
      </c>
      <c r="B249" s="27" t="s">
        <v>398</v>
      </c>
      <c r="C249" s="27">
        <v>1</v>
      </c>
      <c r="D249" s="27">
        <v>1</v>
      </c>
      <c r="E249" s="27">
        <v>1</v>
      </c>
      <c r="I249" s="27" t="e">
        <f>+VLOOKUP(H249,question!$A$2:$K$5000,6,FALSE)</f>
        <v>#N/A</v>
      </c>
      <c r="J249" s="27" t="e">
        <f>+VLOOKUP(H249,question!$A$2:$K$5000,8,FALSE)</f>
        <v>#N/A</v>
      </c>
      <c r="K249" s="27" t="e">
        <f>+VLOOKUP(H249,question!$A$2:$K$5000,9,FALSE)</f>
        <v>#N/A</v>
      </c>
      <c r="L249" s="27" t="e">
        <f>+VLOOKUP(H249,question!$A$2:$K$5000,10,FALSE)</f>
        <v>#N/A</v>
      </c>
      <c r="M249" s="27" t="str">
        <f t="shared" si="9"/>
        <v>insert into question_answer (created_at,created_by,company_id,is_active,name,is_correct,question_id) values (getdate(),1,1,1,'',,);</v>
      </c>
    </row>
    <row r="250" spans="1:13" ht="45" x14ac:dyDescent="0.25">
      <c r="A250">
        <f t="shared" si="10"/>
        <v>249</v>
      </c>
      <c r="B250" s="27" t="s">
        <v>398</v>
      </c>
      <c r="C250" s="27">
        <v>1</v>
      </c>
      <c r="D250" s="27">
        <v>1</v>
      </c>
      <c r="E250" s="27">
        <v>1</v>
      </c>
      <c r="I250" s="27" t="e">
        <f>+VLOOKUP(H250,question!$A$2:$K$5000,6,FALSE)</f>
        <v>#N/A</v>
      </c>
      <c r="J250" s="27" t="e">
        <f>+VLOOKUP(H250,question!$A$2:$K$5000,8,FALSE)</f>
        <v>#N/A</v>
      </c>
      <c r="K250" s="27" t="e">
        <f>+VLOOKUP(H250,question!$A$2:$K$5000,9,FALSE)</f>
        <v>#N/A</v>
      </c>
      <c r="L250" s="27" t="e">
        <f>+VLOOKUP(H250,question!$A$2:$K$5000,10,FALSE)</f>
        <v>#N/A</v>
      </c>
      <c r="M250" s="27" t="str">
        <f t="shared" si="9"/>
        <v>insert into question_answer (created_at,created_by,company_id,is_active,name,is_correct,question_id) values (getdate(),1,1,1,'',,);</v>
      </c>
    </row>
    <row r="251" spans="1:13" ht="45" x14ac:dyDescent="0.25">
      <c r="A251">
        <f t="shared" si="10"/>
        <v>250</v>
      </c>
      <c r="B251" s="27" t="s">
        <v>398</v>
      </c>
      <c r="C251" s="27">
        <v>1</v>
      </c>
      <c r="D251" s="27">
        <v>1</v>
      </c>
      <c r="E251" s="27">
        <v>1</v>
      </c>
      <c r="I251" s="27" t="e">
        <f>+VLOOKUP(H251,question!$A$2:$K$5000,6,FALSE)</f>
        <v>#N/A</v>
      </c>
      <c r="J251" s="27" t="e">
        <f>+VLOOKUP(H251,question!$A$2:$K$5000,8,FALSE)</f>
        <v>#N/A</v>
      </c>
      <c r="K251" s="27" t="e">
        <f>+VLOOKUP(H251,question!$A$2:$K$5000,9,FALSE)</f>
        <v>#N/A</v>
      </c>
      <c r="L251" s="27" t="e">
        <f>+VLOOKUP(H251,question!$A$2:$K$5000,10,FALSE)</f>
        <v>#N/A</v>
      </c>
      <c r="M251" s="27" t="str">
        <f t="shared" si="9"/>
        <v>insert into question_answer (created_at,created_by,company_id,is_active,name,is_correct,question_id) values (getdate(),1,1,1,'',,);</v>
      </c>
    </row>
    <row r="252" spans="1:13" ht="45" x14ac:dyDescent="0.25">
      <c r="A252">
        <f t="shared" si="10"/>
        <v>251</v>
      </c>
      <c r="B252" s="27" t="s">
        <v>398</v>
      </c>
      <c r="C252" s="27">
        <v>1</v>
      </c>
      <c r="D252" s="27">
        <v>1</v>
      </c>
      <c r="E252" s="27">
        <v>1</v>
      </c>
      <c r="I252" s="27" t="e">
        <f>+VLOOKUP(H252,question!$A$2:$K$5000,6,FALSE)</f>
        <v>#N/A</v>
      </c>
      <c r="J252" s="27" t="e">
        <f>+VLOOKUP(H252,question!$A$2:$K$5000,8,FALSE)</f>
        <v>#N/A</v>
      </c>
      <c r="K252" s="27" t="e">
        <f>+VLOOKUP(H252,question!$A$2:$K$5000,9,FALSE)</f>
        <v>#N/A</v>
      </c>
      <c r="L252" s="27" t="e">
        <f>+VLOOKUP(H252,question!$A$2:$K$5000,10,FALSE)</f>
        <v>#N/A</v>
      </c>
      <c r="M252" s="27" t="str">
        <f t="shared" si="9"/>
        <v>insert into question_answer (created_at,created_by,company_id,is_active,name,is_correct,question_id) values (getdate(),1,1,1,'',,);</v>
      </c>
    </row>
    <row r="253" spans="1:13" ht="45" x14ac:dyDescent="0.25">
      <c r="A253">
        <f t="shared" si="10"/>
        <v>252</v>
      </c>
      <c r="B253" s="27" t="s">
        <v>398</v>
      </c>
      <c r="C253" s="27">
        <v>1</v>
      </c>
      <c r="D253" s="27">
        <v>1</v>
      </c>
      <c r="E253" s="27">
        <v>1</v>
      </c>
      <c r="I253" s="27" t="e">
        <f>+VLOOKUP(H253,question!$A$2:$K$5000,6,FALSE)</f>
        <v>#N/A</v>
      </c>
      <c r="J253" s="27" t="e">
        <f>+VLOOKUP(H253,question!$A$2:$K$5000,8,FALSE)</f>
        <v>#N/A</v>
      </c>
      <c r="K253" s="27" t="e">
        <f>+VLOOKUP(H253,question!$A$2:$K$5000,9,FALSE)</f>
        <v>#N/A</v>
      </c>
      <c r="L253" s="27" t="e">
        <f>+VLOOKUP(H253,question!$A$2:$K$5000,10,FALSE)</f>
        <v>#N/A</v>
      </c>
      <c r="M253" s="27" t="str">
        <f t="shared" si="9"/>
        <v>insert into question_answer (created_at,created_by,company_id,is_active,name,is_correct,question_id) values (getdate(),1,1,1,'',,);</v>
      </c>
    </row>
    <row r="254" spans="1:13" ht="45" x14ac:dyDescent="0.25">
      <c r="A254">
        <f t="shared" si="10"/>
        <v>253</v>
      </c>
      <c r="B254" s="27" t="s">
        <v>398</v>
      </c>
      <c r="C254" s="27">
        <v>1</v>
      </c>
      <c r="D254" s="27">
        <v>1</v>
      </c>
      <c r="E254" s="27">
        <v>1</v>
      </c>
      <c r="I254" s="27" t="e">
        <f>+VLOOKUP(H254,question!$A$2:$K$5000,6,FALSE)</f>
        <v>#N/A</v>
      </c>
      <c r="J254" s="27" t="e">
        <f>+VLOOKUP(H254,question!$A$2:$K$5000,8,FALSE)</f>
        <v>#N/A</v>
      </c>
      <c r="K254" s="27" t="e">
        <f>+VLOOKUP(H254,question!$A$2:$K$5000,9,FALSE)</f>
        <v>#N/A</v>
      </c>
      <c r="L254" s="27" t="e">
        <f>+VLOOKUP(H254,question!$A$2:$K$5000,10,FALSE)</f>
        <v>#N/A</v>
      </c>
      <c r="M254" s="27" t="str">
        <f t="shared" si="9"/>
        <v>insert into question_answer (created_at,created_by,company_id,is_active,name,is_correct,question_id) values (getdate(),1,1,1,'',,);</v>
      </c>
    </row>
    <row r="255" spans="1:13" ht="45" x14ac:dyDescent="0.25">
      <c r="A255">
        <f t="shared" si="10"/>
        <v>254</v>
      </c>
      <c r="B255" s="27" t="s">
        <v>398</v>
      </c>
      <c r="C255" s="27">
        <v>1</v>
      </c>
      <c r="D255" s="27">
        <v>1</v>
      </c>
      <c r="E255" s="27">
        <v>1</v>
      </c>
      <c r="I255" s="27" t="e">
        <f>+VLOOKUP(H255,question!$A$2:$K$5000,6,FALSE)</f>
        <v>#N/A</v>
      </c>
      <c r="J255" s="27" t="e">
        <f>+VLOOKUP(H255,question!$A$2:$K$5000,8,FALSE)</f>
        <v>#N/A</v>
      </c>
      <c r="K255" s="27" t="e">
        <f>+VLOOKUP(H255,question!$A$2:$K$5000,9,FALSE)</f>
        <v>#N/A</v>
      </c>
      <c r="L255" s="27" t="e">
        <f>+VLOOKUP(H255,question!$A$2:$K$5000,10,FALSE)</f>
        <v>#N/A</v>
      </c>
      <c r="M255" s="27" t="str">
        <f t="shared" si="9"/>
        <v>insert into question_answer (created_at,created_by,company_id,is_active,name,is_correct,question_id) values (getdate(),1,1,1,'',,);</v>
      </c>
    </row>
    <row r="256" spans="1:13" ht="45" x14ac:dyDescent="0.25">
      <c r="A256">
        <f t="shared" si="10"/>
        <v>255</v>
      </c>
      <c r="B256" s="27" t="s">
        <v>398</v>
      </c>
      <c r="C256" s="27">
        <v>1</v>
      </c>
      <c r="D256" s="27">
        <v>1</v>
      </c>
      <c r="E256" s="27">
        <v>1</v>
      </c>
      <c r="I256" s="27" t="e">
        <f>+VLOOKUP(H256,question!$A$2:$K$5000,6,FALSE)</f>
        <v>#N/A</v>
      </c>
      <c r="J256" s="27" t="e">
        <f>+VLOOKUP(H256,question!$A$2:$K$5000,8,FALSE)</f>
        <v>#N/A</v>
      </c>
      <c r="K256" s="27" t="e">
        <f>+VLOOKUP(H256,question!$A$2:$K$5000,9,FALSE)</f>
        <v>#N/A</v>
      </c>
      <c r="L256" s="27" t="e">
        <f>+VLOOKUP(H256,question!$A$2:$K$5000,10,FALSE)</f>
        <v>#N/A</v>
      </c>
      <c r="M256" s="27" t="str">
        <f t="shared" si="9"/>
        <v>insert into question_answer (created_at,created_by,company_id,is_active,name,is_correct,question_id) values (getdate(),1,1,1,'',,);</v>
      </c>
    </row>
    <row r="257" spans="1:13" ht="45" x14ac:dyDescent="0.25">
      <c r="A257">
        <f t="shared" si="10"/>
        <v>256</v>
      </c>
      <c r="B257" s="27" t="s">
        <v>398</v>
      </c>
      <c r="C257" s="27">
        <v>1</v>
      </c>
      <c r="D257" s="27">
        <v>1</v>
      </c>
      <c r="E257" s="27">
        <v>1</v>
      </c>
      <c r="I257" s="27" t="e">
        <f>+VLOOKUP(H257,question!$A$2:$K$5000,6,FALSE)</f>
        <v>#N/A</v>
      </c>
      <c r="J257" s="27" t="e">
        <f>+VLOOKUP(H257,question!$A$2:$K$5000,8,FALSE)</f>
        <v>#N/A</v>
      </c>
      <c r="K257" s="27" t="e">
        <f>+VLOOKUP(H257,question!$A$2:$K$5000,9,FALSE)</f>
        <v>#N/A</v>
      </c>
      <c r="L257" s="27" t="e">
        <f>+VLOOKUP(H257,question!$A$2:$K$5000,10,FALSE)</f>
        <v>#N/A</v>
      </c>
      <c r="M257" s="27" t="str">
        <f t="shared" si="9"/>
        <v>insert into question_answer (created_at,created_by,company_id,is_active,name,is_correct,question_id) values (getdate(),1,1,1,'',,);</v>
      </c>
    </row>
    <row r="258" spans="1:13" ht="45" x14ac:dyDescent="0.25">
      <c r="A258">
        <f t="shared" si="10"/>
        <v>257</v>
      </c>
      <c r="B258" s="27" t="s">
        <v>398</v>
      </c>
      <c r="C258" s="27">
        <v>1</v>
      </c>
      <c r="D258" s="27">
        <v>1</v>
      </c>
      <c r="E258" s="27">
        <v>1</v>
      </c>
      <c r="I258" s="27" t="e">
        <f>+VLOOKUP(H258,question!$A$2:$K$5000,6,FALSE)</f>
        <v>#N/A</v>
      </c>
      <c r="J258" s="27" t="e">
        <f>+VLOOKUP(H258,question!$A$2:$K$5000,8,FALSE)</f>
        <v>#N/A</v>
      </c>
      <c r="K258" s="27" t="e">
        <f>+VLOOKUP(H258,question!$A$2:$K$5000,9,FALSE)</f>
        <v>#N/A</v>
      </c>
      <c r="L258" s="27" t="e">
        <f>+VLOOKUP(H258,question!$A$2:$K$5000,10,FALSE)</f>
        <v>#N/A</v>
      </c>
      <c r="M258" s="27" t="str">
        <f t="shared" si="9"/>
        <v>insert into question_answer (created_at,created_by,company_id,is_active,name,is_correct,question_id) values (getdate(),1,1,1,'',,);</v>
      </c>
    </row>
    <row r="259" spans="1:13" ht="45" x14ac:dyDescent="0.25">
      <c r="A259">
        <f t="shared" si="10"/>
        <v>258</v>
      </c>
      <c r="B259" s="27" t="s">
        <v>398</v>
      </c>
      <c r="C259" s="27">
        <v>1</v>
      </c>
      <c r="D259" s="27">
        <v>1</v>
      </c>
      <c r="E259" s="27">
        <v>1</v>
      </c>
      <c r="I259" s="27" t="e">
        <f>+VLOOKUP(H259,question!$A$2:$K$5000,6,FALSE)</f>
        <v>#N/A</v>
      </c>
      <c r="J259" s="27" t="e">
        <f>+VLOOKUP(H259,question!$A$2:$K$5000,8,FALSE)</f>
        <v>#N/A</v>
      </c>
      <c r="K259" s="27" t="e">
        <f>+VLOOKUP(H259,question!$A$2:$K$5000,9,FALSE)</f>
        <v>#N/A</v>
      </c>
      <c r="L259" s="27" t="e">
        <f>+VLOOKUP(H259,question!$A$2:$K$5000,10,FALSE)</f>
        <v>#N/A</v>
      </c>
      <c r="M259" s="27" t="str">
        <f t="shared" ref="M259:M268" si="11">CONCATENATE("insert into question_answer (",$B$1,",",$C$1,",",$D$1,",",$E$1,",",$F$1,",",$G$1,",",$H$1,") values (",B259,",",C259,",",D259,",",E259,",'",F259,"',",G259,",",H259,");")</f>
        <v>insert into question_answer (created_at,created_by,company_id,is_active,name,is_correct,question_id) values (getdate(),1,1,1,'',,);</v>
      </c>
    </row>
    <row r="260" spans="1:13" ht="45" x14ac:dyDescent="0.25">
      <c r="A260">
        <f t="shared" ref="A260:A268" si="12">+A259+1</f>
        <v>259</v>
      </c>
      <c r="B260" s="27" t="s">
        <v>398</v>
      </c>
      <c r="C260" s="27">
        <v>1</v>
      </c>
      <c r="D260" s="27">
        <v>1</v>
      </c>
      <c r="E260" s="27">
        <v>1</v>
      </c>
      <c r="I260" s="27" t="e">
        <f>+VLOOKUP(H260,question!$A$2:$K$5000,6,FALSE)</f>
        <v>#N/A</v>
      </c>
      <c r="J260" s="27" t="e">
        <f>+VLOOKUP(H260,question!$A$2:$K$5000,8,FALSE)</f>
        <v>#N/A</v>
      </c>
      <c r="K260" s="27" t="e">
        <f>+VLOOKUP(H260,question!$A$2:$K$5000,9,FALSE)</f>
        <v>#N/A</v>
      </c>
      <c r="L260" s="27" t="e">
        <f>+VLOOKUP(H260,question!$A$2:$K$5000,10,FALSE)</f>
        <v>#N/A</v>
      </c>
      <c r="M260" s="27" t="str">
        <f t="shared" si="11"/>
        <v>insert into question_answer (created_at,created_by,company_id,is_active,name,is_correct,question_id) values (getdate(),1,1,1,'',,);</v>
      </c>
    </row>
    <row r="261" spans="1:13" ht="45" x14ac:dyDescent="0.25">
      <c r="A261">
        <f t="shared" si="12"/>
        <v>260</v>
      </c>
      <c r="B261" s="27" t="s">
        <v>398</v>
      </c>
      <c r="C261" s="27">
        <v>1</v>
      </c>
      <c r="D261" s="27">
        <v>1</v>
      </c>
      <c r="E261" s="27">
        <v>1</v>
      </c>
      <c r="I261" s="27" t="e">
        <f>+VLOOKUP(H261,question!$A$2:$K$5000,6,FALSE)</f>
        <v>#N/A</v>
      </c>
      <c r="J261" s="27" t="e">
        <f>+VLOOKUP(H261,question!$A$2:$K$5000,8,FALSE)</f>
        <v>#N/A</v>
      </c>
      <c r="K261" s="27" t="e">
        <f>+VLOOKUP(H261,question!$A$2:$K$5000,9,FALSE)</f>
        <v>#N/A</v>
      </c>
      <c r="L261" s="27" t="e">
        <f>+VLOOKUP(H261,question!$A$2:$K$5000,10,FALSE)</f>
        <v>#N/A</v>
      </c>
      <c r="M261" s="27" t="str">
        <f t="shared" si="11"/>
        <v>insert into question_answer (created_at,created_by,company_id,is_active,name,is_correct,question_id) values (getdate(),1,1,1,'',,);</v>
      </c>
    </row>
    <row r="262" spans="1:13" ht="45" x14ac:dyDescent="0.25">
      <c r="A262">
        <f t="shared" si="12"/>
        <v>261</v>
      </c>
      <c r="B262" s="27" t="s">
        <v>398</v>
      </c>
      <c r="C262" s="27">
        <v>1</v>
      </c>
      <c r="D262" s="27">
        <v>1</v>
      </c>
      <c r="E262" s="27">
        <v>1</v>
      </c>
      <c r="I262" s="27" t="e">
        <f>+VLOOKUP(H262,question!$A$2:$K$5000,6,FALSE)</f>
        <v>#N/A</v>
      </c>
      <c r="J262" s="27" t="e">
        <f>+VLOOKUP(H262,question!$A$2:$K$5000,8,FALSE)</f>
        <v>#N/A</v>
      </c>
      <c r="K262" s="27" t="e">
        <f>+VLOOKUP(H262,question!$A$2:$K$5000,9,FALSE)</f>
        <v>#N/A</v>
      </c>
      <c r="L262" s="27" t="e">
        <f>+VLOOKUP(H262,question!$A$2:$K$5000,10,FALSE)</f>
        <v>#N/A</v>
      </c>
      <c r="M262" s="27" t="str">
        <f t="shared" si="11"/>
        <v>insert into question_answer (created_at,created_by,company_id,is_active,name,is_correct,question_id) values (getdate(),1,1,1,'',,);</v>
      </c>
    </row>
    <row r="263" spans="1:13" ht="45" x14ac:dyDescent="0.25">
      <c r="A263">
        <f t="shared" si="12"/>
        <v>262</v>
      </c>
      <c r="B263" s="27" t="s">
        <v>398</v>
      </c>
      <c r="C263" s="27">
        <v>1</v>
      </c>
      <c r="D263" s="27">
        <v>1</v>
      </c>
      <c r="E263" s="27">
        <v>1</v>
      </c>
      <c r="I263" s="27" t="e">
        <f>+VLOOKUP(H263,question!$A$2:$K$5000,6,FALSE)</f>
        <v>#N/A</v>
      </c>
      <c r="J263" s="27" t="e">
        <f>+VLOOKUP(H263,question!$A$2:$K$5000,8,FALSE)</f>
        <v>#N/A</v>
      </c>
      <c r="K263" s="27" t="e">
        <f>+VLOOKUP(H263,question!$A$2:$K$5000,9,FALSE)</f>
        <v>#N/A</v>
      </c>
      <c r="L263" s="27" t="e">
        <f>+VLOOKUP(H263,question!$A$2:$K$5000,10,FALSE)</f>
        <v>#N/A</v>
      </c>
      <c r="M263" s="27" t="str">
        <f t="shared" si="11"/>
        <v>insert into question_answer (created_at,created_by,company_id,is_active,name,is_correct,question_id) values (getdate(),1,1,1,'',,);</v>
      </c>
    </row>
    <row r="264" spans="1:13" ht="45" x14ac:dyDescent="0.25">
      <c r="A264">
        <f t="shared" si="12"/>
        <v>263</v>
      </c>
      <c r="B264" s="27" t="s">
        <v>398</v>
      </c>
      <c r="C264" s="27">
        <v>1</v>
      </c>
      <c r="D264" s="27">
        <v>1</v>
      </c>
      <c r="E264" s="27">
        <v>1</v>
      </c>
      <c r="I264" s="27" t="e">
        <f>+VLOOKUP(H264,question!$A$2:$K$5000,6,FALSE)</f>
        <v>#N/A</v>
      </c>
      <c r="J264" s="27" t="e">
        <f>+VLOOKUP(H264,question!$A$2:$K$5000,8,FALSE)</f>
        <v>#N/A</v>
      </c>
      <c r="K264" s="27" t="e">
        <f>+VLOOKUP(H264,question!$A$2:$K$5000,9,FALSE)</f>
        <v>#N/A</v>
      </c>
      <c r="L264" s="27" t="e">
        <f>+VLOOKUP(H264,question!$A$2:$K$5000,10,FALSE)</f>
        <v>#N/A</v>
      </c>
      <c r="M264" s="27" t="str">
        <f t="shared" si="11"/>
        <v>insert into question_answer (created_at,created_by,company_id,is_active,name,is_correct,question_id) values (getdate(),1,1,1,'',,);</v>
      </c>
    </row>
    <row r="265" spans="1:13" ht="45" x14ac:dyDescent="0.25">
      <c r="A265">
        <f t="shared" si="12"/>
        <v>264</v>
      </c>
      <c r="B265" s="27" t="s">
        <v>398</v>
      </c>
      <c r="C265" s="27">
        <v>1</v>
      </c>
      <c r="D265" s="27">
        <v>1</v>
      </c>
      <c r="E265" s="27">
        <v>1</v>
      </c>
      <c r="I265" s="27" t="e">
        <f>+VLOOKUP(H265,question!$A$2:$K$5000,6,FALSE)</f>
        <v>#N/A</v>
      </c>
      <c r="J265" s="27" t="e">
        <f>+VLOOKUP(H265,question!$A$2:$K$5000,8,FALSE)</f>
        <v>#N/A</v>
      </c>
      <c r="K265" s="27" t="e">
        <f>+VLOOKUP(H265,question!$A$2:$K$5000,9,FALSE)</f>
        <v>#N/A</v>
      </c>
      <c r="L265" s="27" t="e">
        <f>+VLOOKUP(H265,question!$A$2:$K$5000,10,FALSE)</f>
        <v>#N/A</v>
      </c>
      <c r="M265" s="27" t="str">
        <f t="shared" si="11"/>
        <v>insert into question_answer (created_at,created_by,company_id,is_active,name,is_correct,question_id) values (getdate(),1,1,1,'',,);</v>
      </c>
    </row>
    <row r="266" spans="1:13" ht="45" x14ac:dyDescent="0.25">
      <c r="A266">
        <f t="shared" si="12"/>
        <v>265</v>
      </c>
      <c r="B266" s="27" t="s">
        <v>398</v>
      </c>
      <c r="C266" s="27">
        <v>1</v>
      </c>
      <c r="D266" s="27">
        <v>1</v>
      </c>
      <c r="E266" s="27">
        <v>1</v>
      </c>
      <c r="I266" s="27" t="e">
        <f>+VLOOKUP(H266,question!$A$2:$K$5000,6,FALSE)</f>
        <v>#N/A</v>
      </c>
      <c r="J266" s="27" t="e">
        <f>+VLOOKUP(H266,question!$A$2:$K$5000,8,FALSE)</f>
        <v>#N/A</v>
      </c>
      <c r="K266" s="27" t="e">
        <f>+VLOOKUP(H266,question!$A$2:$K$5000,9,FALSE)</f>
        <v>#N/A</v>
      </c>
      <c r="L266" s="27" t="e">
        <f>+VLOOKUP(H266,question!$A$2:$K$5000,10,FALSE)</f>
        <v>#N/A</v>
      </c>
      <c r="M266" s="27" t="str">
        <f t="shared" si="11"/>
        <v>insert into question_answer (created_at,created_by,company_id,is_active,name,is_correct,question_id) values (getdate(),1,1,1,'',,);</v>
      </c>
    </row>
    <row r="267" spans="1:13" ht="45" x14ac:dyDescent="0.25">
      <c r="A267">
        <f t="shared" si="12"/>
        <v>266</v>
      </c>
      <c r="B267" s="27" t="s">
        <v>398</v>
      </c>
      <c r="C267" s="27">
        <v>1</v>
      </c>
      <c r="D267" s="27">
        <v>1</v>
      </c>
      <c r="E267" s="27">
        <v>1</v>
      </c>
      <c r="I267" s="27" t="e">
        <f>+VLOOKUP(H267,question!$A$2:$K$5000,6,FALSE)</f>
        <v>#N/A</v>
      </c>
      <c r="J267" s="27" t="e">
        <f>+VLOOKUP(H267,question!$A$2:$K$5000,8,FALSE)</f>
        <v>#N/A</v>
      </c>
      <c r="K267" s="27" t="e">
        <f>+VLOOKUP(H267,question!$A$2:$K$5000,9,FALSE)</f>
        <v>#N/A</v>
      </c>
      <c r="L267" s="27" t="e">
        <f>+VLOOKUP(H267,question!$A$2:$K$5000,10,FALSE)</f>
        <v>#N/A</v>
      </c>
      <c r="M267" s="27" t="str">
        <f t="shared" si="11"/>
        <v>insert into question_answer (created_at,created_by,company_id,is_active,name,is_correct,question_id) values (getdate(),1,1,1,'',,);</v>
      </c>
    </row>
    <row r="268" spans="1:13" ht="45" x14ac:dyDescent="0.25">
      <c r="A268">
        <f t="shared" si="12"/>
        <v>267</v>
      </c>
      <c r="B268" s="27" t="s">
        <v>398</v>
      </c>
      <c r="C268" s="27">
        <v>1</v>
      </c>
      <c r="D268" s="27">
        <v>1</v>
      </c>
      <c r="E268" s="27">
        <v>1</v>
      </c>
      <c r="I268" s="27" t="e">
        <f>+VLOOKUP(H268,question!$A$2:$K$5000,6,FALSE)</f>
        <v>#N/A</v>
      </c>
      <c r="J268" s="27" t="e">
        <f>+VLOOKUP(H268,question!$A$2:$K$5000,8,FALSE)</f>
        <v>#N/A</v>
      </c>
      <c r="K268" s="27" t="e">
        <f>+VLOOKUP(H268,question!$A$2:$K$5000,9,FALSE)</f>
        <v>#N/A</v>
      </c>
      <c r="L268" s="27" t="e">
        <f>+VLOOKUP(H268,question!$A$2:$K$5000,10,FALSE)</f>
        <v>#N/A</v>
      </c>
      <c r="M268" s="27" t="str">
        <f t="shared" si="11"/>
        <v>insert into question_answer (created_at,created_by,company_id,is_active,name,is_correct,question_id) values (getdate(),1,1,1,'',,);</v>
      </c>
    </row>
  </sheetData>
  <autoFilter ref="A1:R268"/>
  <hyperlinks>
    <hyperlink ref="N40" r:id="rId1"/>
    <hyperlink ref="N2" r:id="rId2"/>
    <hyperlink ref="N42" r:id="rId3"/>
    <hyperlink ref="N41" r:id="rId4"/>
  </hyperlinks>
  <pageMargins left="0.7" right="0.7" top="0.75" bottom="0.75" header="0.3" footer="0.3"/>
  <pageSetup paperSize="9" orientation="portrait" horizontalDpi="300" verticalDpi="300" r:id="rId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H9" sqref="H9"/>
    </sheetView>
  </sheetViews>
  <sheetFormatPr defaultRowHeight="15" x14ac:dyDescent="0.25"/>
  <cols>
    <col min="1" max="1" width="2.7109375" bestFit="1" customWidth="1"/>
    <col min="2" max="2" width="10.42578125" bestFit="1" customWidth="1"/>
    <col min="3" max="3" width="10.85546875" bestFit="1" customWidth="1"/>
    <col min="4" max="4" width="11.7109375" bestFit="1" customWidth="1"/>
    <col min="5" max="5" width="8.7109375" bestFit="1" customWidth="1"/>
    <col min="6" max="6" width="6" bestFit="1" customWidth="1"/>
    <col min="7" max="7" width="10.5703125" bestFit="1" customWidth="1"/>
    <col min="8" max="8" width="9.5703125" bestFit="1" customWidth="1"/>
    <col min="9" max="9" width="16.140625" bestFit="1" customWidth="1"/>
    <col min="10" max="10" width="7.5703125" bestFit="1" customWidth="1"/>
  </cols>
  <sheetData>
    <row r="1" spans="1:11" x14ac:dyDescent="0.25">
      <c r="A1" t="s">
        <v>202</v>
      </c>
      <c r="B1" t="s">
        <v>392</v>
      </c>
      <c r="C1" t="s">
        <v>393</v>
      </c>
      <c r="D1" t="s">
        <v>396</v>
      </c>
      <c r="E1" t="s">
        <v>388</v>
      </c>
      <c r="F1" t="s">
        <v>387</v>
      </c>
      <c r="G1" t="s">
        <v>533</v>
      </c>
      <c r="H1" t="s">
        <v>444</v>
      </c>
      <c r="I1" t="s">
        <v>389</v>
      </c>
      <c r="J1" t="s">
        <v>537</v>
      </c>
      <c r="K1" t="s">
        <v>397</v>
      </c>
    </row>
    <row r="2" spans="1:11" x14ac:dyDescent="0.25">
      <c r="A2">
        <v>1</v>
      </c>
      <c r="B2" t="s">
        <v>398</v>
      </c>
      <c r="C2">
        <v>1</v>
      </c>
      <c r="D2">
        <v>1</v>
      </c>
      <c r="E2">
        <v>1</v>
      </c>
      <c r="F2" t="s">
        <v>538</v>
      </c>
      <c r="G2" t="s">
        <v>391</v>
      </c>
      <c r="H2" t="s">
        <v>391</v>
      </c>
      <c r="I2" t="s">
        <v>391</v>
      </c>
      <c r="J2">
        <v>1</v>
      </c>
      <c r="K2" t="str">
        <f>CONCATENATE("insert into users (",$B$1,",",$C$1,",",$D$1,",",$E$1,",",$F$1,",",$G$1,",",$H$1,",",$I$1,",",$J$1,") values(",B2,",",C2,",",D2,",",E2,",'",F2,"',",G2,",",H2,",",I2,",",J2,");")</f>
        <v>insert into users (created_at,created_by,company_id,is_active,name,content_id,course_id,grade_degree_id,user_id) values(getdate(),1,1,1,'jorge',NULL,NULL,NULL,1);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E5" sqref="E5"/>
    </sheetView>
  </sheetViews>
  <sheetFormatPr defaultRowHeight="15" x14ac:dyDescent="0.25"/>
  <cols>
    <col min="1" max="1" width="22.42578125" customWidth="1"/>
    <col min="3" max="3" width="32.42578125" customWidth="1"/>
    <col min="5" max="5" width="29.5703125" customWidth="1"/>
    <col min="7" max="7" width="31.5703125" customWidth="1"/>
  </cols>
  <sheetData>
    <row r="2" spans="1:6" ht="28.5" x14ac:dyDescent="0.45">
      <c r="A2" s="11" t="s">
        <v>180</v>
      </c>
    </row>
    <row r="4" spans="1:6" ht="15.75" thickBot="1" x14ac:dyDescent="0.3"/>
    <row r="5" spans="1:6" ht="86.25" thickBot="1" x14ac:dyDescent="0.3">
      <c r="A5" s="12" t="s">
        <v>182</v>
      </c>
      <c r="B5" s="13"/>
      <c r="C5" s="14" t="s">
        <v>181</v>
      </c>
      <c r="D5" s="13"/>
      <c r="E5" s="12" t="s">
        <v>184</v>
      </c>
      <c r="F5" s="13"/>
    </row>
    <row r="6" spans="1:6" x14ac:dyDescent="0.25">
      <c r="A6" t="s">
        <v>193</v>
      </c>
      <c r="E6" t="s">
        <v>186</v>
      </c>
    </row>
    <row r="7" spans="1:6" x14ac:dyDescent="0.25">
      <c r="A7" t="s">
        <v>187</v>
      </c>
    </row>
    <row r="8" spans="1:6" x14ac:dyDescent="0.25">
      <c r="A8" t="s">
        <v>188</v>
      </c>
    </row>
    <row r="9" spans="1:6" x14ac:dyDescent="0.25">
      <c r="C9" t="s">
        <v>189</v>
      </c>
    </row>
    <row r="10" spans="1:6" x14ac:dyDescent="0.25">
      <c r="E10" t="s">
        <v>190</v>
      </c>
    </row>
    <row r="11" spans="1:6" x14ac:dyDescent="0.25">
      <c r="C11" t="s">
        <v>191</v>
      </c>
    </row>
    <row r="12" spans="1:6" ht="15.75" thickBot="1" x14ac:dyDescent="0.3">
      <c r="A12" t="s">
        <v>192</v>
      </c>
    </row>
    <row r="13" spans="1:6" ht="86.25" thickBot="1" x14ac:dyDescent="0.3">
      <c r="C13" s="14" t="s">
        <v>185</v>
      </c>
      <c r="E13" s="12" t="s">
        <v>183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/>
  </sheetViews>
  <sheetFormatPr defaultColWidth="11.42578125" defaultRowHeight="15" x14ac:dyDescent="0.25"/>
  <cols>
    <col min="1" max="1" width="21" customWidth="1"/>
    <col min="2" max="2" width="23.5703125" customWidth="1"/>
    <col min="3" max="3" width="77.85546875" customWidth="1"/>
    <col min="5" max="5" width="13.42578125" bestFit="1" customWidth="1"/>
    <col min="6" max="6" width="17.42578125" bestFit="1" customWidth="1"/>
    <col min="7" max="7" width="53" customWidth="1"/>
    <col min="8" max="8" width="49.42578125" customWidth="1"/>
    <col min="9" max="9" width="31.28515625" customWidth="1"/>
  </cols>
  <sheetData>
    <row r="1" spans="1:10" ht="15.75" x14ac:dyDescent="0.25">
      <c r="A1" s="7" t="s">
        <v>111</v>
      </c>
      <c r="B1" s="7" t="s">
        <v>46</v>
      </c>
      <c r="C1" s="7" t="s">
        <v>63</v>
      </c>
      <c r="E1" s="7" t="s">
        <v>111</v>
      </c>
      <c r="F1" s="7" t="s">
        <v>46</v>
      </c>
      <c r="G1" s="7" t="s">
        <v>64</v>
      </c>
      <c r="H1" s="7" t="s">
        <v>65</v>
      </c>
      <c r="I1" s="7" t="s">
        <v>66</v>
      </c>
      <c r="J1" s="7"/>
    </row>
    <row r="2" spans="1:10" ht="45" x14ac:dyDescent="0.25">
      <c r="A2" t="str">
        <f>+Pensum!I19</f>
        <v>2019-0040-002</v>
      </c>
      <c r="B2" t="str">
        <f>+Pensum!K19</f>
        <v>Ciencias Naturales</v>
      </c>
      <c r="C2" s="8" t="s">
        <v>133</v>
      </c>
      <c r="E2" t="str">
        <f>+Pensum!I19</f>
        <v>2019-0040-002</v>
      </c>
      <c r="F2" t="str">
        <f>+Pensum!K19</f>
        <v>Ciencias Naturales</v>
      </c>
      <c r="G2" s="8" t="s">
        <v>137</v>
      </c>
      <c r="H2" s="8" t="s">
        <v>138</v>
      </c>
      <c r="I2" t="s">
        <v>139</v>
      </c>
    </row>
    <row r="3" spans="1:10" ht="45" x14ac:dyDescent="0.25">
      <c r="A3" t="str">
        <f>+A2</f>
        <v>2019-0040-002</v>
      </c>
      <c r="B3" t="str">
        <f>+B2</f>
        <v>Ciencias Naturales</v>
      </c>
      <c r="C3" s="8" t="s">
        <v>135</v>
      </c>
      <c r="E3" t="str">
        <f>+E2</f>
        <v>2019-0040-002</v>
      </c>
      <c r="F3" t="str">
        <f>+F2</f>
        <v>Ciencias Naturales</v>
      </c>
      <c r="G3" s="8" t="s">
        <v>137</v>
      </c>
      <c r="H3" s="8" t="s">
        <v>138</v>
      </c>
      <c r="I3" t="s">
        <v>140</v>
      </c>
    </row>
    <row r="4" spans="1:10" ht="45" x14ac:dyDescent="0.25">
      <c r="A4" t="str">
        <f>+A3</f>
        <v>2019-0040-002</v>
      </c>
      <c r="B4" t="str">
        <f t="shared" ref="B4:B5" si="0">+B3</f>
        <v>Ciencias Naturales</v>
      </c>
      <c r="C4" s="8" t="s">
        <v>134</v>
      </c>
      <c r="E4" t="str">
        <f>+E3</f>
        <v>2019-0040-002</v>
      </c>
      <c r="F4" t="str">
        <f t="shared" ref="F4:F5" si="1">+F3</f>
        <v>Ciencias Naturales</v>
      </c>
      <c r="G4" s="8" t="s">
        <v>137</v>
      </c>
      <c r="H4" s="8" t="s">
        <v>138</v>
      </c>
      <c r="I4" t="s">
        <v>141</v>
      </c>
    </row>
    <row r="5" spans="1:10" ht="45" x14ac:dyDescent="0.25">
      <c r="A5" t="str">
        <f>+A4</f>
        <v>2019-0040-002</v>
      </c>
      <c r="B5" t="str">
        <f t="shared" si="0"/>
        <v>Ciencias Naturales</v>
      </c>
      <c r="C5" s="8" t="s">
        <v>136</v>
      </c>
      <c r="E5" t="str">
        <f>+E4</f>
        <v>2019-0040-002</v>
      </c>
      <c r="F5" t="str">
        <f t="shared" si="1"/>
        <v>Ciencias Naturales</v>
      </c>
      <c r="G5" s="8" t="s">
        <v>137</v>
      </c>
      <c r="H5" s="8" t="s">
        <v>138</v>
      </c>
      <c r="I5" t="s">
        <v>142</v>
      </c>
    </row>
    <row r="6" spans="1:10" ht="45" x14ac:dyDescent="0.25">
      <c r="E6" t="str">
        <f t="shared" ref="E6:E9" si="2">+E5</f>
        <v>2019-0040-002</v>
      </c>
      <c r="F6" t="str">
        <f t="shared" ref="F6:F9" si="3">+F5</f>
        <v>Ciencias Naturales</v>
      </c>
      <c r="G6" s="8" t="s">
        <v>137</v>
      </c>
      <c r="H6" s="8" t="s">
        <v>143</v>
      </c>
      <c r="I6" t="s">
        <v>144</v>
      </c>
    </row>
    <row r="7" spans="1:10" ht="45" x14ac:dyDescent="0.25">
      <c r="E7" t="str">
        <f t="shared" si="2"/>
        <v>2019-0040-002</v>
      </c>
      <c r="F7" t="str">
        <f t="shared" si="3"/>
        <v>Ciencias Naturales</v>
      </c>
      <c r="G7" s="8" t="s">
        <v>137</v>
      </c>
      <c r="H7" s="8" t="s">
        <v>143</v>
      </c>
      <c r="I7" t="s">
        <v>145</v>
      </c>
    </row>
    <row r="8" spans="1:10" ht="45" x14ac:dyDescent="0.25">
      <c r="E8" t="str">
        <f t="shared" si="2"/>
        <v>2019-0040-002</v>
      </c>
      <c r="F8" t="str">
        <f t="shared" si="3"/>
        <v>Ciencias Naturales</v>
      </c>
      <c r="G8" s="8" t="s">
        <v>137</v>
      </c>
      <c r="H8" s="8" t="s">
        <v>143</v>
      </c>
      <c r="I8" t="s">
        <v>146</v>
      </c>
    </row>
    <row r="9" spans="1:10" ht="45" x14ac:dyDescent="0.25">
      <c r="E9" t="str">
        <f t="shared" si="2"/>
        <v>2019-0040-002</v>
      </c>
      <c r="F9" t="str">
        <f t="shared" si="3"/>
        <v>Ciencias Naturales</v>
      </c>
      <c r="G9" s="8" t="s">
        <v>137</v>
      </c>
      <c r="H9" s="8" t="s">
        <v>143</v>
      </c>
      <c r="I9" t="s">
        <v>147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E26" sqref="E26"/>
    </sheetView>
  </sheetViews>
  <sheetFormatPr defaultColWidth="11.42578125" defaultRowHeight="15" x14ac:dyDescent="0.25"/>
  <cols>
    <col min="1" max="1" width="25.28515625" customWidth="1"/>
    <col min="2" max="2" width="19.140625" bestFit="1" customWidth="1"/>
    <col min="3" max="3" width="19.5703125" bestFit="1" customWidth="1"/>
    <col min="4" max="4" width="13.28515625" bestFit="1" customWidth="1"/>
    <col min="5" max="5" width="23.140625" bestFit="1" customWidth="1"/>
    <col min="6" max="6" width="17.42578125" customWidth="1"/>
    <col min="7" max="7" width="16.42578125" customWidth="1"/>
    <col min="8" max="8" width="16" customWidth="1"/>
    <col min="9" max="9" width="17.42578125" bestFit="1" customWidth="1"/>
    <col min="10" max="11" width="17.42578125" customWidth="1"/>
  </cols>
  <sheetData>
    <row r="1" spans="1:15" ht="15.75" x14ac:dyDescent="0.25">
      <c r="A1" s="7" t="s">
        <v>82</v>
      </c>
      <c r="B1" s="7" t="s">
        <v>83</v>
      </c>
      <c r="C1" s="7" t="s">
        <v>84</v>
      </c>
      <c r="D1" s="7" t="s">
        <v>148</v>
      </c>
      <c r="E1" s="7" t="s">
        <v>149</v>
      </c>
      <c r="F1" s="7" t="s">
        <v>150</v>
      </c>
      <c r="G1" s="7" t="s">
        <v>87</v>
      </c>
      <c r="H1" s="7" t="s">
        <v>153</v>
      </c>
      <c r="I1" s="7" t="s">
        <v>46</v>
      </c>
      <c r="J1" s="7" t="s">
        <v>62</v>
      </c>
      <c r="K1" s="7" t="s">
        <v>156</v>
      </c>
      <c r="L1" s="7" t="s">
        <v>88</v>
      </c>
      <c r="M1" s="7" t="s">
        <v>68</v>
      </c>
      <c r="N1" s="7" t="s">
        <v>154</v>
      </c>
      <c r="O1" s="7" t="s">
        <v>155</v>
      </c>
    </row>
    <row r="2" spans="1:15" x14ac:dyDescent="0.25">
      <c r="A2">
        <v>1</v>
      </c>
      <c r="B2" t="s">
        <v>85</v>
      </c>
      <c r="C2" t="s">
        <v>86</v>
      </c>
      <c r="D2" t="s">
        <v>151</v>
      </c>
      <c r="E2" t="s">
        <v>151</v>
      </c>
      <c r="F2" t="s">
        <v>152</v>
      </c>
      <c r="G2" t="s">
        <v>89</v>
      </c>
      <c r="H2" t="str">
        <f>+Pensum!I19</f>
        <v>2019-0040-002</v>
      </c>
      <c r="I2" t="str">
        <f>+Pensum!K19</f>
        <v>Ciencias Naturales</v>
      </c>
      <c r="J2" s="3" t="str">
        <f>+Pensum!F18</f>
        <v>0040</v>
      </c>
      <c r="K2" s="10" t="s">
        <v>157</v>
      </c>
      <c r="L2" t="s">
        <v>70</v>
      </c>
      <c r="M2" t="s">
        <v>69</v>
      </c>
      <c r="N2" s="9">
        <v>43497</v>
      </c>
      <c r="O2" s="9">
        <v>43768</v>
      </c>
    </row>
    <row r="5" spans="1:15" x14ac:dyDescent="0.25">
      <c r="A5" t="s">
        <v>174</v>
      </c>
    </row>
    <row r="6" spans="1:15" ht="15.75" x14ac:dyDescent="0.25">
      <c r="A6" s="7" t="s">
        <v>82</v>
      </c>
      <c r="B6" s="7" t="s">
        <v>162</v>
      </c>
      <c r="C6" s="7" t="s">
        <v>158</v>
      </c>
      <c r="D6" s="7" t="s">
        <v>159</v>
      </c>
      <c r="E6" s="7" t="s">
        <v>163</v>
      </c>
    </row>
    <row r="7" spans="1:15" x14ac:dyDescent="0.25">
      <c r="A7">
        <v>1</v>
      </c>
      <c r="B7" s="10">
        <v>17819</v>
      </c>
      <c r="C7" t="s">
        <v>160</v>
      </c>
      <c r="D7" s="10">
        <v>19</v>
      </c>
      <c r="E7" s="10" t="str">
        <f>+CONCATENATE($J$2,"-",D7,"-",B7)</f>
        <v>0040-19-17819</v>
      </c>
    </row>
    <row r="8" spans="1:15" x14ac:dyDescent="0.25">
      <c r="A8">
        <v>1</v>
      </c>
      <c r="B8" s="10">
        <v>17820</v>
      </c>
      <c r="C8" t="s">
        <v>164</v>
      </c>
      <c r="D8" s="10">
        <v>19</v>
      </c>
      <c r="E8" s="10" t="str">
        <f>+CONCATENATE($J$2,"-",D8,"-",B8)</f>
        <v>0040-19-17820</v>
      </c>
    </row>
    <row r="9" spans="1:15" x14ac:dyDescent="0.25">
      <c r="B9" s="10"/>
      <c r="D9" s="10"/>
      <c r="E9" s="10"/>
    </row>
    <row r="10" spans="1:15" x14ac:dyDescent="0.25">
      <c r="B10" s="10"/>
      <c r="D10" s="10"/>
      <c r="E10" s="10"/>
    </row>
    <row r="11" spans="1:15" x14ac:dyDescent="0.25">
      <c r="A11" t="s">
        <v>165</v>
      </c>
      <c r="B11" s="10"/>
      <c r="D11" s="10"/>
      <c r="E11" s="10"/>
    </row>
    <row r="12" spans="1:15" ht="15.75" x14ac:dyDescent="0.25">
      <c r="A12" s="7" t="s">
        <v>161</v>
      </c>
      <c r="B12" s="7" t="s">
        <v>166</v>
      </c>
      <c r="D12" s="10"/>
      <c r="E12" s="10"/>
    </row>
    <row r="13" spans="1:15" x14ac:dyDescent="0.25">
      <c r="A13">
        <v>1</v>
      </c>
      <c r="B13" s="10" t="s">
        <v>167</v>
      </c>
      <c r="D13" s="10"/>
      <c r="E13" s="10"/>
    </row>
    <row r="14" spans="1:15" x14ac:dyDescent="0.25">
      <c r="A14">
        <v>2</v>
      </c>
      <c r="B14" s="10" t="s">
        <v>168</v>
      </c>
      <c r="D14" s="10"/>
      <c r="E14" s="10"/>
    </row>
    <row r="15" spans="1:15" x14ac:dyDescent="0.25">
      <c r="A15">
        <v>3</v>
      </c>
      <c r="B15" s="10" t="s">
        <v>169</v>
      </c>
      <c r="D15" s="10"/>
      <c r="E15" s="10"/>
    </row>
    <row r="16" spans="1:15" x14ac:dyDescent="0.25">
      <c r="A16">
        <v>4</v>
      </c>
      <c r="B16" s="10" t="s">
        <v>170</v>
      </c>
      <c r="D16" s="10"/>
      <c r="E16" s="10"/>
    </row>
    <row r="17" spans="1:5" x14ac:dyDescent="0.25">
      <c r="B17" s="10"/>
      <c r="D17" s="10"/>
      <c r="E17" s="10"/>
    </row>
    <row r="18" spans="1:5" x14ac:dyDescent="0.25">
      <c r="B18" s="10"/>
      <c r="D18" s="10"/>
      <c r="E18" s="10"/>
    </row>
    <row r="19" spans="1:5" x14ac:dyDescent="0.25">
      <c r="A19" t="s">
        <v>171</v>
      </c>
      <c r="B19" s="10"/>
      <c r="D19" s="10"/>
      <c r="E19" s="10"/>
    </row>
    <row r="20" spans="1:5" ht="15.75" x14ac:dyDescent="0.25">
      <c r="A20" s="7" t="s">
        <v>172</v>
      </c>
      <c r="B20" s="7" t="s">
        <v>165</v>
      </c>
      <c r="C20" s="7" t="s">
        <v>173</v>
      </c>
      <c r="D20" s="10"/>
      <c r="E20" s="10"/>
    </row>
    <row r="21" spans="1:5" x14ac:dyDescent="0.25">
      <c r="A21">
        <v>1</v>
      </c>
      <c r="B21" s="10" t="s">
        <v>167</v>
      </c>
      <c r="C21">
        <v>20</v>
      </c>
      <c r="D21" s="10"/>
      <c r="E21" s="10"/>
    </row>
    <row r="22" spans="1:5" x14ac:dyDescent="0.25">
      <c r="A22">
        <v>1</v>
      </c>
      <c r="B22" s="10" t="s">
        <v>168</v>
      </c>
      <c r="C22">
        <v>10</v>
      </c>
      <c r="E22" s="10"/>
    </row>
    <row r="23" spans="1:5" x14ac:dyDescent="0.25">
      <c r="A23">
        <v>1</v>
      </c>
      <c r="B23" s="10" t="s">
        <v>169</v>
      </c>
      <c r="C23">
        <v>20</v>
      </c>
      <c r="E23" s="10"/>
    </row>
    <row r="24" spans="1:5" x14ac:dyDescent="0.25">
      <c r="A24">
        <v>1</v>
      </c>
      <c r="B24" s="10" t="s">
        <v>170</v>
      </c>
      <c r="C24">
        <v>50</v>
      </c>
      <c r="E24" s="10"/>
    </row>
    <row r="25" spans="1:5" x14ac:dyDescent="0.25">
      <c r="E25" s="10"/>
    </row>
    <row r="26" spans="1:5" x14ac:dyDescent="0.25">
      <c r="A26" t="s">
        <v>176</v>
      </c>
    </row>
    <row r="27" spans="1:5" ht="15.75" x14ac:dyDescent="0.25">
      <c r="A27" s="7" t="s">
        <v>171</v>
      </c>
      <c r="B27" s="7" t="s">
        <v>177</v>
      </c>
      <c r="C27" s="7" t="s">
        <v>178</v>
      </c>
      <c r="D27" s="7" t="s">
        <v>179</v>
      </c>
    </row>
    <row r="28" spans="1:5" x14ac:dyDescent="0.25">
      <c r="A28">
        <v>1</v>
      </c>
      <c r="B28">
        <v>2</v>
      </c>
      <c r="C28" s="9">
        <v>43466</v>
      </c>
      <c r="D28" s="9">
        <v>43466</v>
      </c>
    </row>
    <row r="32" spans="1:5" x14ac:dyDescent="0.25">
      <c r="A32" t="s">
        <v>175</v>
      </c>
    </row>
    <row r="33" spans="1:3" ht="15.75" x14ac:dyDescent="0.25">
      <c r="A33" s="7" t="s">
        <v>176</v>
      </c>
      <c r="B33" s="7" t="s">
        <v>174</v>
      </c>
      <c r="C33" s="7" t="s">
        <v>177</v>
      </c>
    </row>
    <row r="34" spans="1:3" x14ac:dyDescent="0.25">
      <c r="A34">
        <v>1</v>
      </c>
      <c r="B34">
        <v>1</v>
      </c>
      <c r="C34">
        <v>2</v>
      </c>
    </row>
    <row r="35" spans="1:3" x14ac:dyDescent="0.25">
      <c r="A35">
        <v>1</v>
      </c>
      <c r="B35">
        <v>2</v>
      </c>
      <c r="C35">
        <v>1.5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15" sqref="A13:F15"/>
    </sheetView>
  </sheetViews>
  <sheetFormatPr defaultColWidth="11.42578125"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2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 location="Estructura_e_integraci%C3%B3n" display="https://es.wikipedia.org/wiki/Sistema_educativo_de_Guatemala - Estructura_e_integraci%C3%B3n"/>
    <hyperlink ref="A7" r:id="rId7"/>
  </hyperlinks>
  <pageMargins left="0.7" right="0.7" top="0.75" bottom="0.75" header="0.3" footer="0.3"/>
  <pageSetup orientation="portrait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defaultRowHeight="15" x14ac:dyDescent="0.25"/>
  <cols>
    <col min="1" max="1" width="2.7109375" bestFit="1" customWidth="1"/>
    <col min="2" max="2" width="11.7109375" bestFit="1" customWidth="1"/>
    <col min="3" max="3" width="10.42578125" bestFit="1" customWidth="1"/>
    <col min="4" max="4" width="10.85546875" bestFit="1" customWidth="1"/>
    <col min="5" max="6" width="11.7109375" bestFit="1" customWidth="1"/>
    <col min="7" max="7" width="39.5703125" customWidth="1"/>
  </cols>
  <sheetData>
    <row r="1" spans="1:7" x14ac:dyDescent="0.25">
      <c r="A1" t="s">
        <v>202</v>
      </c>
      <c r="B1" t="s">
        <v>430</v>
      </c>
      <c r="C1" t="s">
        <v>392</v>
      </c>
      <c r="D1" t="s">
        <v>393</v>
      </c>
      <c r="E1" t="s">
        <v>516</v>
      </c>
      <c r="F1" t="s">
        <v>387</v>
      </c>
      <c r="G1" t="s">
        <v>397</v>
      </c>
    </row>
    <row r="2" spans="1:7" x14ac:dyDescent="0.25">
      <c r="A2">
        <v>1</v>
      </c>
      <c r="B2" t="s">
        <v>517</v>
      </c>
      <c r="C2" t="s">
        <v>398</v>
      </c>
      <c r="D2">
        <v>1</v>
      </c>
      <c r="E2" t="s">
        <v>517</v>
      </c>
      <c r="F2" t="s">
        <v>517</v>
      </c>
      <c r="G2" t="str">
        <f>CONCATENATE("insert into company (",B1,",",C1,",",D1,",",E1,",",F1,") values ('",B2,"',",C2,",",D2,",'",E2,"','",F2,"');")</f>
        <v>insert into company (code,created_at,created_by,description,name) values ('STUDENT GT',getdate(),1,'STUDENT GT','STUDENT GT');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I2" sqref="I2:I4"/>
    </sheetView>
  </sheetViews>
  <sheetFormatPr defaultRowHeight="15" x14ac:dyDescent="0.25"/>
  <cols>
    <col min="1" max="1" width="2.7109375" bestFit="1" customWidth="1"/>
    <col min="2" max="2" width="26.140625" bestFit="1" customWidth="1"/>
    <col min="3" max="3" width="10.85546875" bestFit="1" customWidth="1"/>
    <col min="4" max="4" width="11.140625" bestFit="1" customWidth="1"/>
    <col min="5" max="5" width="11.5703125" bestFit="1" customWidth="1"/>
    <col min="6" max="6" width="11.7109375" bestFit="1" customWidth="1"/>
    <col min="7" max="7" width="8.7109375" bestFit="1" customWidth="1"/>
    <col min="8" max="8" width="12.42578125" bestFit="1" customWidth="1"/>
  </cols>
  <sheetData>
    <row r="1" spans="1:9" x14ac:dyDescent="0.25">
      <c r="A1" t="s">
        <v>202</v>
      </c>
      <c r="B1" t="s">
        <v>392</v>
      </c>
      <c r="C1" t="s">
        <v>393</v>
      </c>
      <c r="D1" t="s">
        <v>394</v>
      </c>
      <c r="E1" t="s">
        <v>395</v>
      </c>
      <c r="F1" t="s">
        <v>396</v>
      </c>
      <c r="G1" t="s">
        <v>388</v>
      </c>
      <c r="H1" t="s">
        <v>387</v>
      </c>
      <c r="I1" t="s">
        <v>397</v>
      </c>
    </row>
    <row r="2" spans="1:9" x14ac:dyDescent="0.25">
      <c r="A2">
        <v>1</v>
      </c>
      <c r="B2" t="s">
        <v>398</v>
      </c>
      <c r="C2">
        <v>1</v>
      </c>
      <c r="D2" t="s">
        <v>391</v>
      </c>
      <c r="E2" t="s">
        <v>391</v>
      </c>
      <c r="F2">
        <v>1</v>
      </c>
      <c r="G2">
        <v>0</v>
      </c>
      <c r="H2" t="s">
        <v>399</v>
      </c>
      <c r="I2" t="str">
        <f>CONCATENATE("insert into subsystem (",$B$1,",",$C$1,",",$F$1,",",$G$1,",",$H$1,") values (",B2,",",C2,",",F2,",",G2,",'",H2,"');")</f>
        <v>insert into subsystem (created_at,created_by,company_id,is_active,name) values (getdate(),1,1,0,'Escolar');</v>
      </c>
    </row>
    <row r="3" spans="1:9" x14ac:dyDescent="0.25">
      <c r="A3">
        <v>2</v>
      </c>
      <c r="B3" t="s">
        <v>398</v>
      </c>
      <c r="C3">
        <v>1</v>
      </c>
      <c r="D3" t="s">
        <v>391</v>
      </c>
      <c r="E3" t="s">
        <v>391</v>
      </c>
      <c r="F3">
        <v>1</v>
      </c>
      <c r="G3">
        <v>0</v>
      </c>
      <c r="H3" t="s">
        <v>400</v>
      </c>
      <c r="I3" t="str">
        <f t="shared" ref="I3:I4" si="0">CONCATENATE("insert into subsystem (",$B$1,",",$C$1,",",$F$1,",",$G$1,",",$H$1,") values (",B3,",",C3,",",F3,",",G3,",'",H3,"');")</f>
        <v>insert into subsystem (created_at,created_by,company_id,is_active,name) values (getdate(),1,1,0,'Extra-escolar');</v>
      </c>
    </row>
    <row r="4" spans="1:9" x14ac:dyDescent="0.25">
      <c r="A4">
        <v>3</v>
      </c>
      <c r="B4" t="s">
        <v>398</v>
      </c>
      <c r="C4">
        <v>1</v>
      </c>
      <c r="D4" t="s">
        <v>391</v>
      </c>
      <c r="E4" t="s">
        <v>391</v>
      </c>
      <c r="F4">
        <v>1</v>
      </c>
      <c r="G4">
        <v>1</v>
      </c>
      <c r="H4" t="s">
        <v>35</v>
      </c>
      <c r="I4" t="str">
        <f t="shared" si="0"/>
        <v>insert into subsystem (created_at,created_by,company_id,is_active,name) values (getdate(),1,1,1,'Universitario');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I1" sqref="I1"/>
    </sheetView>
  </sheetViews>
  <sheetFormatPr defaultRowHeight="15" x14ac:dyDescent="0.25"/>
  <cols>
    <col min="1" max="1" width="2.7109375" bestFit="1" customWidth="1"/>
    <col min="2" max="2" width="10.42578125" bestFit="1" customWidth="1"/>
    <col min="3" max="3" width="10.85546875" bestFit="1" customWidth="1"/>
    <col min="4" max="4" width="11.7109375" bestFit="1" customWidth="1"/>
    <col min="5" max="6" width="8.7109375" bestFit="1" customWidth="1"/>
    <col min="7" max="7" width="8.140625" customWidth="1"/>
    <col min="8" max="8" width="13.28515625" bestFit="1" customWidth="1"/>
    <col min="9" max="9" width="12.42578125" bestFit="1" customWidth="1"/>
  </cols>
  <sheetData>
    <row r="1" spans="1:10" x14ac:dyDescent="0.25">
      <c r="A1" t="s">
        <v>202</v>
      </c>
      <c r="B1" t="s">
        <v>392</v>
      </c>
      <c r="C1" t="s">
        <v>393</v>
      </c>
      <c r="D1" t="s">
        <v>396</v>
      </c>
      <c r="E1" t="s">
        <v>388</v>
      </c>
      <c r="F1" t="s">
        <v>387</v>
      </c>
      <c r="G1" t="s">
        <v>402</v>
      </c>
      <c r="H1" t="s">
        <v>403</v>
      </c>
      <c r="I1" t="s">
        <v>404</v>
      </c>
      <c r="J1" t="s">
        <v>397</v>
      </c>
    </row>
    <row r="2" spans="1:10" x14ac:dyDescent="0.25">
      <c r="A2">
        <v>1</v>
      </c>
      <c r="B2" t="s">
        <v>398</v>
      </c>
      <c r="C2">
        <v>1</v>
      </c>
      <c r="D2">
        <v>1</v>
      </c>
      <c r="E2">
        <v>0</v>
      </c>
      <c r="F2" t="s">
        <v>3</v>
      </c>
      <c r="G2">
        <v>1</v>
      </c>
      <c r="H2">
        <v>1</v>
      </c>
      <c r="I2" t="str">
        <f>+VLOOKUP(H2,subsystem!$A$1:$H$100,8,FALSE)</f>
        <v>Escolar</v>
      </c>
      <c r="J2" t="str">
        <f>CONCATENATE("insert into level (",$B$1,",",$C$1,",",$D$1,",",$E$1,",",$F$1,",",$G$1,",",$H$1,") values (",B2,",",C2,",",D2,",",E2,",'",F2,"',",G2,",",H2,");",)</f>
        <v>insert into level (created_at,created_by,company_id,is_active,name,number,subsystem_id) values (getdate(),1,1,0,'Primero',1,1);</v>
      </c>
    </row>
    <row r="3" spans="1:10" x14ac:dyDescent="0.25">
      <c r="A3">
        <v>2</v>
      </c>
      <c r="B3" t="s">
        <v>398</v>
      </c>
      <c r="C3">
        <v>1</v>
      </c>
      <c r="D3">
        <v>1</v>
      </c>
      <c r="E3">
        <v>0</v>
      </c>
      <c r="F3" t="s">
        <v>4</v>
      </c>
      <c r="G3">
        <v>2</v>
      </c>
      <c r="H3">
        <v>1</v>
      </c>
      <c r="I3" t="str">
        <f>+VLOOKUP(H3,subsystem!$A$1:$H$100,8,FALSE)</f>
        <v>Escolar</v>
      </c>
      <c r="J3" t="str">
        <f t="shared" ref="J3:J7" si="0">CONCATENATE("insert into level (",$B$1,",",$C$1,",",$D$1,",",$E$1,",",$F$1,",",$G$1,",",$H$1,") values (",B3,",",C3,",",D3,",",E3,",'",F3,"',",G3,",",H3,");",)</f>
        <v>insert into level (created_at,created_by,company_id,is_active,name,number,subsystem_id) values (getdate(),1,1,0,'Segundo',2,1);</v>
      </c>
    </row>
    <row r="4" spans="1:10" x14ac:dyDescent="0.25">
      <c r="A4">
        <v>3</v>
      </c>
      <c r="B4" t="s">
        <v>398</v>
      </c>
      <c r="C4">
        <v>1</v>
      </c>
      <c r="D4">
        <v>1</v>
      </c>
      <c r="E4">
        <v>0</v>
      </c>
      <c r="F4" t="s">
        <v>5</v>
      </c>
      <c r="G4">
        <v>3</v>
      </c>
      <c r="H4">
        <v>1</v>
      </c>
      <c r="I4" t="str">
        <f>+VLOOKUP(H4,subsystem!$A$1:$H$100,8,FALSE)</f>
        <v>Escolar</v>
      </c>
      <c r="J4" t="str">
        <f t="shared" si="0"/>
        <v>insert into level (created_at,created_by,company_id,is_active,name,number,subsystem_id) values (getdate(),1,1,0,'Tercero',3,1);</v>
      </c>
    </row>
    <row r="5" spans="1:10" x14ac:dyDescent="0.25">
      <c r="A5">
        <v>4</v>
      </c>
      <c r="B5" t="s">
        <v>398</v>
      </c>
      <c r="C5">
        <v>1</v>
      </c>
      <c r="D5">
        <v>1</v>
      </c>
      <c r="E5">
        <v>0</v>
      </c>
      <c r="F5" t="s">
        <v>10</v>
      </c>
      <c r="G5">
        <v>4</v>
      </c>
      <c r="H5">
        <v>1</v>
      </c>
      <c r="I5" t="str">
        <f>+VLOOKUP(H5,subsystem!$A$1:$H$100,8,FALSE)</f>
        <v>Escolar</v>
      </c>
      <c r="J5" t="str">
        <f t="shared" si="0"/>
        <v>insert into level (created_at,created_by,company_id,is_active,name,number,subsystem_id) values (getdate(),1,1,0,'Cuarto',4,1);</v>
      </c>
    </row>
    <row r="6" spans="1:10" x14ac:dyDescent="0.25">
      <c r="A6">
        <v>5</v>
      </c>
      <c r="B6" t="s">
        <v>398</v>
      </c>
      <c r="C6">
        <v>1</v>
      </c>
      <c r="D6">
        <v>1</v>
      </c>
      <c r="E6">
        <v>1</v>
      </c>
      <c r="F6" t="s">
        <v>12</v>
      </c>
      <c r="G6">
        <v>5</v>
      </c>
      <c r="H6">
        <v>3</v>
      </c>
      <c r="I6" t="str">
        <f>+VLOOKUP(H6,subsystem!$A$1:$H$100,8,FALSE)</f>
        <v>Universitario</v>
      </c>
      <c r="J6" t="str">
        <f t="shared" si="0"/>
        <v>insert into level (created_at,created_by,company_id,is_active,name,number,subsystem_id) values (getdate(),1,1,1,'Quinto',5,3);</v>
      </c>
    </row>
    <row r="7" spans="1:10" x14ac:dyDescent="0.25">
      <c r="A7">
        <v>6</v>
      </c>
      <c r="B7" t="s">
        <v>398</v>
      </c>
      <c r="C7">
        <v>1</v>
      </c>
      <c r="D7">
        <v>1</v>
      </c>
      <c r="E7">
        <v>0</v>
      </c>
      <c r="F7" t="s">
        <v>401</v>
      </c>
      <c r="G7">
        <v>6</v>
      </c>
      <c r="H7">
        <v>2</v>
      </c>
      <c r="I7" t="str">
        <f>+VLOOKUP(H7,subsystem!$A$1:$H$100,8,FALSE)</f>
        <v>Extra-escolar</v>
      </c>
      <c r="J7" t="str">
        <f t="shared" si="0"/>
        <v>insert into level (created_at,created_by,company_id,is_active,name,number,subsystem_id) values (getdate(),1,1,0,'Sexto',6,2);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2" sqref="G2:G8"/>
    </sheetView>
  </sheetViews>
  <sheetFormatPr defaultRowHeight="15" x14ac:dyDescent="0.25"/>
  <cols>
    <col min="1" max="1" width="2.7109375" bestFit="1" customWidth="1"/>
    <col min="2" max="2" width="10.42578125" bestFit="1" customWidth="1"/>
    <col min="3" max="3" width="10.85546875" bestFit="1" customWidth="1"/>
    <col min="4" max="4" width="11.7109375" bestFit="1" customWidth="1"/>
    <col min="5" max="5" width="8.7109375" bestFit="1" customWidth="1"/>
    <col min="6" max="6" width="12.5703125" bestFit="1" customWidth="1"/>
  </cols>
  <sheetData>
    <row r="1" spans="1:7" x14ac:dyDescent="0.25">
      <c r="A1" t="s">
        <v>202</v>
      </c>
      <c r="B1" t="s">
        <v>392</v>
      </c>
      <c r="C1" t="s">
        <v>393</v>
      </c>
      <c r="D1" t="s">
        <v>396</v>
      </c>
      <c r="E1" t="s">
        <v>388</v>
      </c>
      <c r="F1" t="s">
        <v>387</v>
      </c>
      <c r="G1" t="s">
        <v>397</v>
      </c>
    </row>
    <row r="2" spans="1:7" x14ac:dyDescent="0.25">
      <c r="A2">
        <v>1</v>
      </c>
      <c r="B2" t="s">
        <v>398</v>
      </c>
      <c r="C2">
        <v>1</v>
      </c>
      <c r="D2">
        <v>1</v>
      </c>
      <c r="E2">
        <v>0</v>
      </c>
      <c r="F2" t="s">
        <v>199</v>
      </c>
      <c r="G2" t="str">
        <f>CONCATENATE("insert into grade_group (",$B$1,",",$C$1,",",$D$1,",",$E$1,",",$F$1,") values (",B2,",",C2,",",D2,",",E2,",'",F2,"');")</f>
        <v>insert into grade_group (created_at,created_by,company_id,is_active,name) values (getdate(),1,1,0,'Kinder');</v>
      </c>
    </row>
    <row r="3" spans="1:7" x14ac:dyDescent="0.25">
      <c r="A3">
        <v>2</v>
      </c>
      <c r="B3" t="s">
        <v>398</v>
      </c>
      <c r="C3">
        <v>1</v>
      </c>
      <c r="D3">
        <v>1</v>
      </c>
      <c r="E3">
        <v>0</v>
      </c>
      <c r="F3" t="s">
        <v>194</v>
      </c>
      <c r="G3" t="str">
        <f t="shared" ref="G3:G8" si="0">CONCATENATE("insert into grade_group (",$B$1,",",$C$1,",",$D$1,",",$E$1,",",$F$1,") values (",B3,",",C3,",",D3,",",E3,",'",F3,"');")</f>
        <v>insert into grade_group (created_at,created_by,company_id,is_active,name) values (getdate(),1,1,0,'Párvulos');</v>
      </c>
    </row>
    <row r="4" spans="1:7" x14ac:dyDescent="0.25">
      <c r="A4">
        <v>3</v>
      </c>
      <c r="B4" t="s">
        <v>398</v>
      </c>
      <c r="C4">
        <v>1</v>
      </c>
      <c r="D4">
        <v>1</v>
      </c>
      <c r="E4">
        <v>0</v>
      </c>
      <c r="F4" t="s">
        <v>8</v>
      </c>
      <c r="G4" t="str">
        <f t="shared" si="0"/>
        <v>insert into grade_group (created_at,created_by,company_id,is_active,name) values (getdate(),1,1,0,'Primaria');</v>
      </c>
    </row>
    <row r="5" spans="1:7" x14ac:dyDescent="0.25">
      <c r="A5">
        <v>4</v>
      </c>
      <c r="B5" t="s">
        <v>398</v>
      </c>
      <c r="C5">
        <v>1</v>
      </c>
      <c r="D5">
        <v>1</v>
      </c>
      <c r="E5">
        <v>0</v>
      </c>
      <c r="F5" t="s">
        <v>195</v>
      </c>
      <c r="G5" t="str">
        <f t="shared" si="0"/>
        <v>insert into grade_group (created_at,created_by,company_id,is_active,name) values (getdate(),1,1,0,'Básico');</v>
      </c>
    </row>
    <row r="6" spans="1:7" x14ac:dyDescent="0.25">
      <c r="A6">
        <v>5</v>
      </c>
      <c r="B6" t="s">
        <v>398</v>
      </c>
      <c r="C6">
        <v>1</v>
      </c>
      <c r="D6">
        <v>1</v>
      </c>
      <c r="E6">
        <v>0</v>
      </c>
      <c r="F6" t="s">
        <v>196</v>
      </c>
      <c r="G6" t="str">
        <f t="shared" si="0"/>
        <v>insert into grade_group (created_at,created_by,company_id,is_active,name) values (getdate(),1,1,0,'Diversificado');</v>
      </c>
    </row>
    <row r="7" spans="1:7" x14ac:dyDescent="0.25">
      <c r="A7">
        <v>6</v>
      </c>
      <c r="B7" t="s">
        <v>398</v>
      </c>
      <c r="C7">
        <v>1</v>
      </c>
      <c r="D7">
        <v>1</v>
      </c>
      <c r="E7">
        <v>0</v>
      </c>
      <c r="F7" t="s">
        <v>198</v>
      </c>
      <c r="G7" t="str">
        <f t="shared" si="0"/>
        <v>insert into grade_group (created_at,created_by,company_id,is_active,name) values (getdate(),1,1,0,'General');</v>
      </c>
    </row>
    <row r="8" spans="1:7" x14ac:dyDescent="0.25">
      <c r="A8">
        <v>7</v>
      </c>
      <c r="B8" t="s">
        <v>398</v>
      </c>
      <c r="C8">
        <v>1</v>
      </c>
      <c r="D8">
        <v>1</v>
      </c>
      <c r="E8">
        <v>1</v>
      </c>
      <c r="F8" t="s">
        <v>197</v>
      </c>
      <c r="G8" t="str">
        <f t="shared" si="0"/>
        <v>insert into grade_group (created_at,created_by,company_id,is_active,name) values (getdate(),1,1,1,'Facultad');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Pensum</vt:lpstr>
      <vt:lpstr>MICROSERVICES</vt:lpstr>
      <vt:lpstr>Competencies</vt:lpstr>
      <vt:lpstr>Enrollment</vt:lpstr>
      <vt:lpstr>Ref</vt:lpstr>
      <vt:lpstr>company</vt:lpstr>
      <vt:lpstr>subsystem</vt:lpstr>
      <vt:lpstr>Level</vt:lpstr>
      <vt:lpstr>grade_group</vt:lpstr>
      <vt:lpstr>Grade</vt:lpstr>
      <vt:lpstr>Degree</vt:lpstr>
      <vt:lpstr>Grade_degree</vt:lpstr>
      <vt:lpstr>Course</vt:lpstr>
      <vt:lpstr>content_section</vt:lpstr>
      <vt:lpstr>content</vt:lpstr>
      <vt:lpstr>question</vt:lpstr>
      <vt:lpstr>question_answer</vt:lpstr>
      <vt:lpstr>users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Santos, Jorge</cp:lastModifiedBy>
  <dcterms:created xsi:type="dcterms:W3CDTF">2019-10-17T04:29:43Z</dcterms:created>
  <dcterms:modified xsi:type="dcterms:W3CDTF">2020-03-26T05:12:12Z</dcterms:modified>
</cp:coreProperties>
</file>