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inetpub\wwwroot\PruebasMinimalist\"/>
    </mc:Choice>
  </mc:AlternateContent>
  <xr:revisionPtr revIDLastSave="0" documentId="13_ncr:1_{AA95AB5B-B590-4EF7-A198-3385012219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2" r:id="rId1"/>
    <sheet name="Programacion Semanal" sheetId="3" state="hidden" r:id="rId2"/>
    <sheet name="Grafica HH-Tns general" sheetId="4" state="hidden" r:id="rId3"/>
    <sheet name="Hoja1" sheetId="5" state="hidden" r:id="rId4"/>
    <sheet name="E08-17" sheetId="6" state="hidden" r:id="rId5"/>
    <sheet name="Graficas HH-TNS" sheetId="8" state="hidden" r:id="rId6"/>
    <sheet name="Sheet2" sheetId="9" state="hidden" r:id="rId7"/>
    <sheet name="Hoja2" sheetId="10" state="hidden" r:id="rId8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uvQMW++Er9TjPg0mSMBtGV9HMLg=="/>
    </ext>
  </extLst>
</workbook>
</file>

<file path=xl/sharedStrings.xml><?xml version="1.0" encoding="utf-8"?>
<sst xmlns="http://schemas.openxmlformats.org/spreadsheetml/2006/main" count="161" uniqueCount="161">
  <si>
    <t>Activo</t>
  </si>
  <si>
    <t>Pasivo</t>
  </si>
  <si>
    <t>mes</t>
  </si>
  <si>
    <t>anio</t>
  </si>
  <si>
    <t>IdProyecto</t>
  </si>
  <si>
    <t>proyecto</t>
  </si>
  <si>
    <t>01</t>
  </si>
  <si>
    <t>2021</t>
  </si>
  <si>
    <t>SANTA LUCIA FRENTE 7</t>
  </si>
  <si>
    <t>NAVE 4 HINES</t>
  </si>
  <si>
    <t>ALMACEN EN CONSIGNACION VIMAR</t>
  </si>
  <si>
    <t>2020 METALITEC OFICINA CENTRAL</t>
  </si>
  <si>
    <t>2021 METALITEC OFICINA CENTRAL</t>
  </si>
  <si>
    <t>NAVE 3 ATIZAPAN PARK</t>
  </si>
  <si>
    <t>ALMACEN REFACCIONES</t>
  </si>
  <si>
    <t>ALMACEN CENTRAL</t>
  </si>
  <si>
    <t>CITY MARKET SAN MIGUEL ALLENDE</t>
  </si>
  <si>
    <t>BOSQUE REFORMA (MEXVISA)</t>
  </si>
  <si>
    <t>OBRA CIVIL ARISTOS FASE II</t>
  </si>
  <si>
    <t>CASA CHARLES AZAR</t>
  </si>
  <si>
    <t>EDIFICIO C INSURGENTES 421</t>
  </si>
  <si>
    <t>NAVE 5 ATIZAPAN PARK</t>
  </si>
  <si>
    <t>CASETA TEPOTZOTLAN</t>
  </si>
  <si>
    <t>TECNOLOGICO METEPEC LA COMER</t>
  </si>
  <si>
    <t>TROLEBUS MECANO</t>
  </si>
  <si>
    <t>ALMACENAJE DE ACERO</t>
  </si>
  <si>
    <t>TIJUANA PGJE</t>
  </si>
  <si>
    <t>MONTAJE BOSQUE REFORMA</t>
  </si>
  <si>
    <t>CENTRA MANZANILLO</t>
  </si>
  <si>
    <t>MONTAJE TIJUANA PGJE</t>
  </si>
  <si>
    <t>DATA CENTERQRO</t>
  </si>
  <si>
    <t>HAB SAN CARLOS</t>
  </si>
  <si>
    <t>RIO ESCONDIDO</t>
  </si>
  <si>
    <t>ALTAVISTA REVOLUCION</t>
  </si>
  <si>
    <t>PORTAL SOMBRERETE</t>
  </si>
  <si>
    <t>AMPLIACION FABRICA PACHUCA</t>
  </si>
  <si>
    <t>VENTA DE CHATARRA 2012</t>
  </si>
  <si>
    <t>02</t>
  </si>
  <si>
    <t>MATERIAL TEXCOCO STA LUCIA</t>
  </si>
  <si>
    <t>TOYOTA APASEO CMB</t>
  </si>
  <si>
    <t>TERNIUM SETTLED WATER BASIN</t>
  </si>
  <si>
    <t xml:space="preserve">TIENDA FIX TRUPER </t>
  </si>
  <si>
    <t>PUENTES COPACHISA GDL</t>
  </si>
  <si>
    <t>MONTAJE PARKS NAVE 3</t>
  </si>
  <si>
    <t>GEOPONICA NAVE 3</t>
  </si>
  <si>
    <t>TORRE ORIENTE A SKY SANTA FE</t>
  </si>
  <si>
    <t xml:space="preserve">BODEGA TEPOTZOTLAN </t>
  </si>
  <si>
    <t>INSURGENTES 421</t>
  </si>
  <si>
    <t>HABILITADO DE ACERO TRES CUMBR</t>
  </si>
  <si>
    <t>MILENIO QRO ARPADA</t>
  </si>
  <si>
    <t>NOVA SAN ANGEL</t>
  </si>
  <si>
    <t>ARENA TECHADA MANDARINA</t>
  </si>
  <si>
    <t>03</t>
  </si>
  <si>
    <t>CASA PEÑALOSA</t>
  </si>
  <si>
    <t>SUBCONTRATOS MENORES</t>
  </si>
  <si>
    <t>CHAPULTEPEC 360</t>
  </si>
  <si>
    <t>VIMAR COMERCIALIZACION ACERO</t>
  </si>
  <si>
    <t>PACIFIC RIM</t>
  </si>
  <si>
    <t>VILLA 28</t>
  </si>
  <si>
    <t>JANEL RELOJERA</t>
  </si>
  <si>
    <t>04</t>
  </si>
  <si>
    <t>HAB ACERO REFUERZO PE REYNOSA</t>
  </si>
  <si>
    <t>BEGRAND REFORMA</t>
  </si>
  <si>
    <t>PASARELAS DE RECICLAJE</t>
  </si>
  <si>
    <t>CASA CUMBRES</t>
  </si>
  <si>
    <t>HAB ACERO SANTA CRUZ</t>
  </si>
  <si>
    <t>IMAGUA CHP GONDI</t>
  </si>
  <si>
    <t>PREPA TEC ESMERALDA</t>
  </si>
  <si>
    <t>PILARES GRUPO INDI</t>
  </si>
  <si>
    <t>MONTAJE PREPA TEC ESMERALDA</t>
  </si>
  <si>
    <t>CONTINENTAL LAS COLINAS</t>
  </si>
  <si>
    <t>MONTAJE ARENA TECHADA MANDARIN</t>
  </si>
  <si>
    <t>05</t>
  </si>
  <si>
    <t>NAVE TEPIC</t>
  </si>
  <si>
    <t>PETCO LA COMER</t>
  </si>
  <si>
    <t>TISCO TORRE ELEMENTA</t>
  </si>
  <si>
    <t>HELICOIDAL SKY SANTA FE</t>
  </si>
  <si>
    <t>PLANTA DE ALIMENTOS INTERPEC</t>
  </si>
  <si>
    <t>06</t>
  </si>
  <si>
    <t>RIO ESCONDIDO 2</t>
  </si>
  <si>
    <t>MONTAJE TIENDA FIX TRUPER</t>
  </si>
  <si>
    <t>07</t>
  </si>
  <si>
    <t>2011 METALITEC OF CENTRAL</t>
  </si>
  <si>
    <t>Programacion Semana 9</t>
  </si>
  <si>
    <t>Conceptos</t>
  </si>
  <si>
    <t>FC01-16 CM-01</t>
  </si>
  <si>
    <t>FC01-16 CM-02</t>
  </si>
  <si>
    <t>FC01-16 CM-03</t>
  </si>
  <si>
    <t>E08-17</t>
  </si>
  <si>
    <t>E08-17 (Ductos)</t>
  </si>
  <si>
    <t>E08-18 ARMADURAS</t>
  </si>
  <si>
    <t>Totales</t>
  </si>
  <si>
    <t>Ingenieria Recibida( kg)</t>
  </si>
  <si>
    <t>Material Recibido (kg)</t>
  </si>
  <si>
    <t>Mezcla de Materiales (Kg)</t>
  </si>
  <si>
    <t>Producto Terminado (kg)</t>
  </si>
  <si>
    <t>Por Fabricar (kg)</t>
  </si>
  <si>
    <t>Personal Asignado</t>
  </si>
  <si>
    <t>HH/Tons Teorico</t>
  </si>
  <si>
    <t>HH/Tons Real Prog. (Sem 24)</t>
  </si>
  <si>
    <t>Programable x semana</t>
  </si>
  <si>
    <t>Dias de Semana Considerados</t>
  </si>
  <si>
    <t>Semana 9</t>
  </si>
  <si>
    <t>Tns Programadas (Sem Actual)</t>
  </si>
  <si>
    <t>Liberado Real Semanal (Tns)</t>
  </si>
  <si>
    <t xml:space="preserve">HH/Tons  Prog. (Sem Actual)</t>
  </si>
  <si>
    <t>HH/Tons Real Semanal (Sem Actual)</t>
  </si>
  <si>
    <t>Remanente Tns</t>
  </si>
  <si>
    <t>Semana 12</t>
  </si>
  <si>
    <t>Semana 11</t>
  </si>
  <si>
    <t>Semana 10</t>
  </si>
  <si>
    <t>Tns Programadas (Sem )</t>
  </si>
  <si>
    <t xml:space="preserve">HH/Tons  Prog. (Sem 24 )</t>
  </si>
  <si>
    <t>HH/Tons Real Semanal (Sem 24)</t>
  </si>
  <si>
    <t xml:space="preserve">HH/Tons  Prog. (Sem 23 )</t>
  </si>
  <si>
    <t>HH/Tons Real Semanal (Sem 23)</t>
  </si>
  <si>
    <t>PERSONAL</t>
  </si>
  <si>
    <t>HH</t>
  </si>
  <si>
    <t>Estructural</t>
  </si>
  <si>
    <t>Semana 5</t>
  </si>
  <si>
    <t>Semana 6</t>
  </si>
  <si>
    <t>Ductos</t>
  </si>
  <si>
    <t>Objetivo</t>
  </si>
  <si>
    <t>550 Ton Mes</t>
  </si>
  <si>
    <t>DIA 1</t>
  </si>
  <si>
    <t>ALSA 1</t>
  </si>
  <si>
    <t>ALSA 2</t>
  </si>
  <si>
    <t>EDY Ductos</t>
  </si>
  <si>
    <t>EDY Estructural</t>
  </si>
  <si>
    <t>TEO</t>
  </si>
  <si>
    <t>GIL</t>
  </si>
  <si>
    <t>MARIO</t>
  </si>
  <si>
    <t>BETO</t>
  </si>
  <si>
    <t>LUCIO V.</t>
  </si>
  <si>
    <t xml:space="preserve">Produccion x Grupos </t>
  </si>
  <si>
    <t>Proyectos Programados</t>
  </si>
  <si>
    <t>Otros Proyectos</t>
  </si>
  <si>
    <t>Area</t>
  </si>
  <si>
    <t>Peso</t>
  </si>
  <si>
    <t>Proyecto</t>
  </si>
  <si>
    <t>E01-15</t>
  </si>
  <si>
    <t>ALSA</t>
  </si>
  <si>
    <t>E26-15</t>
  </si>
  <si>
    <t>E03-16</t>
  </si>
  <si>
    <t>M04-16</t>
  </si>
  <si>
    <t>E25-15</t>
  </si>
  <si>
    <t>M05-16</t>
  </si>
  <si>
    <t>ALSA 4</t>
  </si>
  <si>
    <t>TOTAL</t>
  </si>
  <si>
    <t>HABILITADO</t>
  </si>
  <si>
    <t>JOIST</t>
  </si>
  <si>
    <t>AC-42 Benjamin</t>
  </si>
  <si>
    <t>AC-48 Bracamontes</t>
  </si>
  <si>
    <t>AC-56 Jose Luis</t>
  </si>
  <si>
    <t>AC-57 Teo</t>
  </si>
  <si>
    <t>Semana</t>
  </si>
  <si>
    <t>Real</t>
  </si>
  <si>
    <t>NAVA</t>
  </si>
  <si>
    <t>JLBANDA</t>
  </si>
  <si>
    <t>COMPARATIVOS ALSA/CONTRATISTAS</t>
  </si>
  <si>
    <t>CONTRATISTAS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</si>
</sst>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&quot;-&quot;??_-;_-@"/>
    <numFmt numFmtId="166" formatCode="yyyy\.mm"/>
    <numFmt numFmtId="167" formatCode="_-* #,##0_-;\-* #,##0_-;_-* &quot;-&quot;??_-;_-@"/>
  </numFmts>
  <fonts count="16">
    <font>
      <sz val="11"/>
      <color theme="1"/>
      <name val="Arial"/>
    </font>
    <font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2DBDB"/>
      <name val="Calibri"/>
    </font>
    <font>
      <sz val="11"/>
      <name val="Arial"/>
    </font>
    <font>
      <b/>
      <sz val="10"/>
      <color theme="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1"/>
      <name val="Calibri"/>
    </font>
    <font>
      <sz val="16"/>
      <color theme="1"/>
      <name val="Calibri"/>
    </font>
    <font>
      <b/>
      <i/>
      <sz val="12"/>
      <color theme="1"/>
      <name val="Calibri"/>
    </font>
    <font>
      <b/>
      <sz val="11"/>
      <color rgb="FF000000"/>
      <name val="Calibri"/>
    </font>
    <font>
      <sz val="12"/>
      <color theme="1"/>
      <name val="Calibri"/>
    </font>
    <font>
      <b/>
      <sz val="10"/>
      <color rgb="FF000000"/>
      <name val="Calibri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366092"/>
        <bgColor rgb="FF366092"/>
      </patternFill>
    </fill>
    <fill>
      <patternFill patternType="solid">
        <fgColor rgb="FFEDEEE8"/>
        <bgColor rgb="FFEDEEE8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800000"/>
        <bgColor rgb="FF800000"/>
      </patternFill>
    </fill>
    <fill>
      <patternFill patternType="solid">
        <fgColor rgb="FFB4C6E7"/>
        <bgColor rgb="FFB4C6E7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6" applyFont="1" fillId="3" applyFill="1" borderId="3" applyBorder="1" xfId="0" applyProtection="1" applyAlignment="1">
      <alignment horizontal="center" vertical="center"/>
    </xf>
    <xf numFmtId="9" applyNumberFormat="1" fontId="2" applyFont="1" fillId="0" applyFill="1" borderId="0" applyBorder="1" xfId="0" applyProtection="1"/>
    <xf numFmtId="3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left"/>
    </xf>
    <xf numFmtId="164" applyNumberFormat="1" fontId="2" applyFont="1" fillId="0" applyFill="1" borderId="0" applyBorder="1" xfId="0" applyProtection="1"/>
    <xf numFmtId="0" applyNumberFormat="1" fontId="9" applyFont="1" fillId="0" applyFill="1" borderId="0" applyBorder="1" xfId="0" applyProtection="1"/>
    <xf numFmtId="0" applyNumberFormat="1" fontId="11" applyFont="1" fillId="6" applyFill="1" borderId="5" applyBorder="1" xfId="0" applyProtection="1" applyAlignment="1">
      <alignment horizontal="center" vertical="center" wrapText="1"/>
    </xf>
    <xf numFmtId="0" applyNumberFormat="1" fontId="8" applyFont="1" fillId="7" applyFill="1" borderId="5" applyBorder="1" xfId="0" applyProtection="1" applyAlignment="1">
      <alignment horizontal="center" vertical="center" wrapText="1"/>
    </xf>
    <xf numFmtId="0" applyNumberFormat="1" fontId="12" applyFont="1" fillId="8" applyFill="1" borderId="9" applyBorder="1" xfId="0" applyProtection="1" applyAlignment="1">
      <alignment horizontal="center" vertical="center"/>
    </xf>
    <xf numFmtId="167" applyNumberFormat="1" fontId="2" applyFont="1" fillId="5" applyFill="1" borderId="10" applyBorder="1" xfId="0" applyProtection="1"/>
    <xf numFmtId="4" applyNumberFormat="1" fontId="2" applyFont="1" fillId="5" applyFill="1" borderId="10" applyBorder="1" xfId="0" applyProtection="1"/>
    <xf numFmtId="167" applyNumberFormat="1" fontId="2" applyFont="1" fillId="6" applyFill="1" borderId="11" applyBorder="1" xfId="0" applyProtection="1"/>
    <xf numFmtId="4" applyNumberFormat="1" fontId="2" applyFont="1" fillId="0" applyFill="1" borderId="0" applyBorder="1" xfId="0" applyProtection="1"/>
    <xf numFmtId="0" applyNumberFormat="1" fontId="12" applyFont="1" fillId="8" applyFill="1" borderId="12" applyBorder="1" xfId="0" applyProtection="1" applyAlignment="1">
      <alignment horizontal="center" vertical="center"/>
    </xf>
    <xf numFmtId="167" applyNumberFormat="1" fontId="2" applyFont="1" fillId="0" applyFill="1" borderId="13" applyBorder="1" xfId="0" applyProtection="1"/>
    <xf numFmtId="0" applyNumberFormat="1" fontId="2" applyFont="1" fillId="0" applyFill="1" borderId="13" applyBorder="1" xfId="0" applyProtection="1"/>
    <xf numFmtId="167" applyNumberFormat="1" fontId="2" applyFont="1" fillId="0" applyFill="1" borderId="14" applyBorder="1" xfId="0" applyProtection="1"/>
    <xf numFmtId="3" applyNumberFormat="1" fontId="2" applyFont="1" fillId="6" applyFill="1" borderId="18" applyBorder="1" xfId="0" applyProtection="1" applyAlignment="1">
      <alignment vertical="center"/>
    </xf>
    <xf numFmtId="167" applyNumberFormat="1" fontId="2" applyFont="1" fillId="6" applyFill="1" borderId="14" applyBorder="1" xfId="0" applyProtection="1"/>
    <xf numFmtId="167" applyNumberFormat="1" fontId="2" applyFont="1" fillId="0" applyFill="1" borderId="19" applyBorder="1" xfId="0" applyProtection="1"/>
    <xf numFmtId="0" applyNumberFormat="1" fontId="2" applyFont="1" fillId="0" applyFill="1" borderId="19" applyBorder="1" xfId="0" applyProtection="1"/>
    <xf numFmtId="167" applyNumberFormat="1" fontId="2" applyFont="1" fillId="5" applyFill="1" borderId="20" applyBorder="1" xfId="0" applyProtection="1"/>
    <xf numFmtId="167" applyNumberFormat="1" fontId="2" applyFont="1" fillId="0" applyFill="1" borderId="20" applyBorder="1" xfId="0" applyProtection="1"/>
    <xf numFmtId="165" applyNumberFormat="1" fontId="2" applyFont="1" fillId="0" applyFill="1" borderId="20" applyBorder="1" xfId="0" applyProtection="1"/>
    <xf numFmtId="4" applyNumberFormat="1" fontId="2" applyFont="1" fillId="5" applyFill="1" borderId="20" applyBorder="1" xfId="0" applyProtection="1"/>
    <xf numFmtId="167" applyNumberFormat="1" fontId="2" applyFont="1" fillId="6" applyFill="1" borderId="20" applyBorder="1" xfId="0" applyProtection="1"/>
    <xf numFmtId="165" applyNumberFormat="1" fontId="2" applyFont="1" fillId="6" applyFill="1" borderId="20" applyBorder="1" xfId="0" applyProtection="1"/>
    <xf numFmtId="0" applyNumberFormat="1" fontId="12" applyFont="1" fillId="8" applyFill="1" borderId="22" applyBorder="1" xfId="0" applyProtection="1" applyAlignment="1">
      <alignment horizontal="center" vertical="center"/>
    </xf>
    <xf numFmtId="165" applyNumberFormat="1" fontId="2" applyFont="1" fillId="6" applyFill="1" borderId="23" applyBorder="1" xfId="0" applyProtection="1"/>
    <xf numFmtId="167" applyNumberFormat="1" fontId="2" applyFont="1" fillId="6" applyFill="1" borderId="24" applyBorder="1" xfId="0" applyProtection="1"/>
    <xf numFmtId="0" applyNumberFormat="1" fontId="9" applyFont="1" fillId="0" applyFill="1" borderId="0" applyBorder="1" xfId="0" applyProtection="1"/>
    <xf numFmtId="0" applyNumberFormat="1" fontId="12" applyFont="1" fillId="8" applyFill="1" borderId="25" applyBorder="1" xfId="0" applyProtection="1" applyAlignment="1">
      <alignment horizontal="center" vertical="center"/>
    </xf>
    <xf numFmtId="165" applyNumberFormat="1" fontId="2" applyFont="1" fillId="6" applyFill="1" borderId="10" applyBorder="1" xfId="0" applyProtection="1" applyAlignment="1">
      <alignment horizontal="center" vertical="center"/>
    </xf>
    <xf numFmtId="165" applyNumberFormat="1" fontId="2" applyFont="1" fillId="6" applyFill="1" borderId="14" applyBorder="1" xfId="0" applyProtection="1" applyAlignment="1">
      <alignment horizontal="center" vertical="center"/>
    </xf>
    <xf numFmtId="0" applyNumberFormat="1" fontId="8" applyFont="1" fillId="7" applyFill="1" borderId="26" applyBorder="1" xfId="0" applyProtection="1" applyAlignment="1">
      <alignment horizontal="center" vertical="center" wrapText="1"/>
    </xf>
    <xf numFmtId="0" applyNumberFormat="1" fontId="12" applyFont="1" fillId="8" applyFill="1" borderId="27" applyBorder="1" xfId="0" applyProtection="1" applyAlignment="1">
      <alignment horizontal="center" vertical="center"/>
    </xf>
    <xf numFmtId="165" applyNumberFormat="1" fontId="2" applyFont="1" fillId="0" applyFill="1" borderId="20" applyBorder="1" xfId="0" applyProtection="1" applyAlignment="1">
      <alignment horizontal="center" vertical="center"/>
    </xf>
    <xf numFmtId="16" applyNumberFormat="1" fontId="2" applyFont="1" fillId="0" applyFill="1" borderId="0" applyBorder="1" xfId="0" applyProtection="1"/>
    <xf numFmtId="165" applyNumberFormat="1" fontId="2" applyFont="1" fillId="5" applyFill="1" borderId="20" applyBorder="1" xfId="0" applyProtection="1" applyAlignment="1">
      <alignment horizontal="center" vertical="center"/>
    </xf>
    <xf numFmtId="165" applyNumberFormat="1" fontId="2" applyFont="1" fillId="5" applyFill="1" borderId="28" applyBorder="1" xfId="0" applyProtection="1" applyAlignment="1">
      <alignment horizontal="center" vertical="center"/>
    </xf>
    <xf numFmtId="165" applyNumberFormat="1" fontId="2" applyFont="1" fillId="0" applyFill="1" borderId="0" applyBorder="1" xfId="0" applyProtection="1"/>
    <xf numFmtId="165" applyNumberFormat="1" fontId="2" applyFont="1" fillId="0" applyFill="1" borderId="29" applyBorder="1" xfId="0" applyProtection="1" applyAlignment="1">
      <alignment horizontal="center" vertical="center"/>
    </xf>
    <xf numFmtId="165" applyNumberFormat="1" fontId="2" applyFont="1" fillId="0" applyFill="1" borderId="14" applyBorder="1" xfId="0" applyProtection="1" applyAlignment="1">
      <alignment horizontal="center" vertical="center"/>
    </xf>
    <xf numFmtId="0" applyNumberFormat="1" fontId="3" applyFont="1" fillId="3" applyFill="1" borderId="26" applyBorder="1" xfId="0" applyProtection="1"/>
    <xf numFmtId="165" applyNumberFormat="1" fontId="2" applyFont="1" fillId="6" applyFill="1" borderId="20" applyBorder="1" xfId="0" applyProtection="1" applyAlignment="1">
      <alignment horizontal="center" vertical="center"/>
    </xf>
    <xf numFmtId="165" applyNumberFormat="1" fontId="2" applyFont="1" fillId="6" applyFill="1" borderId="28" applyBorder="1" xfId="0" applyProtection="1"/>
    <xf numFmtId="0" applyNumberFormat="1" fontId="12" applyFont="1" fillId="8" applyFill="1" borderId="30" applyBorder="1" xfId="0" applyProtection="1" applyAlignment="1">
      <alignment horizontal="center" vertical="center"/>
    </xf>
    <xf numFmtId="165" applyNumberFormat="1" fontId="2" applyFont="1" fillId="6" applyFill="1" borderId="23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center" vertical="center" textRotation="90"/>
    </xf>
    <xf numFmtId="0" applyNumberFormat="1" fontId="1" applyFont="1" fillId="0" applyFill="1" borderId="0" applyBorder="1" xfId="0" applyProtection="1" applyAlignment="1">
      <alignment horizontal="center" vertical="center" textRotation="90"/>
    </xf>
    <xf numFmtId="0" applyNumberFormat="1" fontId="2" applyFont="1" fillId="5" applyFill="1" borderId="26" applyBorder="1" xfId="0" applyProtection="1"/>
    <xf numFmtId="1" applyNumberFormat="1" fontId="2" applyFont="1" fillId="5" applyFill="1" borderId="26" applyBorder="1" xfId="0" applyProtection="1"/>
    <xf numFmtId="1" applyNumberFormat="1" fontId="2" applyFont="1" fillId="0" applyFill="1" borderId="0" applyBorder="1" xfId="0" applyProtection="1"/>
    <xf numFmtId="0" applyNumberFormat="1" fontId="6" applyFont="1" fillId="3" applyFill="1" borderId="3" applyBorder="1" xfId="0" applyProtection="1" applyAlignment="1">
      <alignment horizontal="left" vertical="center"/>
    </xf>
    <xf numFmtId="0" applyNumberFormat="1" fontId="7" applyFont="1" fillId="4" applyFill="1" borderId="3" applyBorder="1" xfId="0" applyProtection="1" applyAlignment="1">
      <alignment horizontal="left" vertical="center"/>
    </xf>
    <xf numFmtId="4" applyNumberFormat="1" fontId="7" applyFont="1" fillId="4" applyFill="1" borderId="3" applyBorder="1" xfId="0" applyProtection="1" applyAlignment="1">
      <alignment horizontal="right" vertical="center"/>
    </xf>
    <xf numFmtId="0" applyNumberFormat="1" fontId="7" applyFont="1" fillId="0" applyFill="1" borderId="21" applyBorder="1" xfId="0" applyProtection="1" applyAlignment="1">
      <alignment vertical="center"/>
    </xf>
    <xf numFmtId="165" applyNumberFormat="1" fontId="7" applyFont="1" fillId="0" applyFill="1" borderId="32" applyBorder="1" xfId="0" applyProtection="1" applyAlignment="1">
      <alignment horizontal="right" vertical="center"/>
    </xf>
    <xf numFmtId="165" applyNumberFormat="1" fontId="6" applyFont="1" fillId="3" applyFill="1" borderId="3" applyBorder="1" xfId="0" applyProtection="1" applyAlignment="1">
      <alignment horizontal="center" vertical="center"/>
    </xf>
    <xf numFmtId="0" applyNumberFormat="1" fontId="10" applyFont="1" fillId="0" applyFill="1" borderId="4" applyBorder="1" xfId="0" applyProtection="1" applyAlignment="1">
      <alignment horizontal="center" vertical="center" textRotation="90"/>
    </xf>
    <xf numFmtId="0" applyNumberFormat="1" fontId="5" applyFont="1" fillId="0" applyFill="1" borderId="8" applyBorder="1" xfId="0" applyProtection="1"/>
    <xf numFmtId="0" applyNumberFormat="1" fontId="5" applyFont="1" fillId="0" applyFill="1" borderId="21" applyBorder="1" xfId="0" applyProtection="1"/>
    <xf numFmtId="0" applyNumberFormat="1" fontId="8" applyFont="1" fillId="7" applyFill="1" borderId="6" applyBorder="1" xfId="0" applyProtection="1" applyAlignment="1">
      <alignment horizontal="center" vertical="center" wrapText="1"/>
    </xf>
    <xf numFmtId="0" applyNumberFormat="1" fontId="5" applyFont="1" fillId="0" applyFill="1" borderId="7" applyBorder="1" xfId="0" applyProtection="1"/>
    <xf numFmtId="3" applyNumberFormat="1" fontId="2" applyFont="1" fillId="6" applyFill="1" borderId="15" applyBorder="1" xfId="0" applyProtection="1" applyAlignment="1">
      <alignment horizontal="center" vertical="center"/>
    </xf>
    <xf numFmtId="0" applyNumberFormat="1" fontId="5" applyFont="1" fillId="0" applyFill="1" borderId="16" applyBorder="1" xfId="0" applyProtection="1"/>
    <xf numFmtId="0" applyNumberFormat="1" fontId="5" applyFont="1" fillId="0" applyFill="1" borderId="17" applyBorder="1" xfId="0" applyProtection="1"/>
    <xf numFmtId="0" applyNumberFormat="1" fontId="13" applyFont="1" fillId="0" applyFill="1" borderId="4" applyBorder="1" xfId="0" applyProtection="1" applyAlignment="1">
      <alignment horizontal="center" vertical="center" textRotation="90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4" applyFont="1" fillId="2" applyFill="1" borderId="1" applyBorder="1" xfId="0" applyProtection="1" applyAlignment="1">
      <alignment horizontal="center"/>
    </xf>
    <xf numFmtId="0" applyNumberFormat="1" fontId="5" applyFont="1" fillId="0" applyFill="1" borderId="2" applyBorder="1" xfId="0" applyProtection="1"/>
    <xf numFmtId="0" applyNumberFormat="1" fontId="2" applyFont="1" fillId="0" applyFill="1" borderId="31" applyBorder="1" xfId="0" applyProtection="1" applyAlignment="1">
      <alignment horizontal="center"/>
    </xf>
    <xf numFmtId="0" applyNumberFormat="1" fontId="5" applyFont="1" fillId="0" applyFill="1" borderId="31" applyBorder="1" xfId="0" applyProtection="1"/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4" Type="http://schemas.openxmlformats.org/officeDocument/2006/relationships/worksheet" Target="worksheets/sheet3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Grafica de Comportamieno de HH / Tonelada Abril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F3-45CC-A145-0178C445853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F3-45CC-A145-0178C4458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207688"/>
        <c:axId val="908151231"/>
      </c:lineChart>
      <c:catAx>
        <c:axId val="25820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908151231"/>
        <c:crosses val="autoZero"/>
        <c:auto val="1"/>
        <c:lblAlgn val="ctr"/>
        <c:lblOffset val="100"/>
        <c:noMultiLvlLbl val="1"/>
      </c:catAx>
      <c:valAx>
        <c:axId val="908151231"/>
        <c:scaling>
          <c:orientation val="minMax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1200" b="1" i="0">
                    <a:solidFill>
                      <a:schemeClr val="lt1"/>
                    </a:solidFill>
                    <a:latin typeface="+mn-lt"/>
                  </a:rPr>
                  <a:t>HH / Tonleada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258207688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E08-17 Estructura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7342988612716"/>
          <c:y val="0.10906029961867351"/>
          <c:w val="0.79882122591950422"/>
          <c:h val="0.7194664293600711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1D-43D8-91DD-5BF8C73D014B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1D-43D8-91DD-5BF8C73D014B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1D-43D8-91DD-5BF8C73D014B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Semanal'!$K$74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1D-43D8-91DD-5BF8C73D014B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Semanal'!$K$62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F1D-43D8-91DD-5BF8C73D014B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Semanal'!$K$51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F1D-43D8-91DD-5BF8C73D014B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Semanal'!$K$28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F1D-43D8-91DD-5BF8C73D014B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Semanal'!$K$76</c:f>
              <c:numCache>
                <c:formatCode>_-* #,##0.00_-;\-* #,##0.00_-;_-* "-"??_-;_-@</c:formatCode>
                <c:ptCount val="1"/>
                <c:pt idx="0">
                  <c:v>1147.1683106225873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F1D-43D8-91DD-5BF8C73D014B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Semanal'!$K$64</c:f>
              <c:numCache>
                <c:formatCode>_-* #,##0.00_-;\-* #,##0.00_-;_-* "-"??_-;_-@</c:formatCode>
                <c:ptCount val="1"/>
                <c:pt idx="0">
                  <c:v>433.36819539705186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F1D-43D8-91DD-5BF8C73D014B}"/>
            </c:ext>
          </c:extLst>
        </c:ser>
        <c:ser>
          <c:idx val="9"/>
          <c:order val="9"/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Semanal'!$K$53</c:f>
              <c:numCache>
                <c:formatCode>_-* #,##0.00_-;\-* #,##0.00_-;_-* "-"??_-;_-@</c:formatCode>
                <c:ptCount val="1"/>
                <c:pt idx="0">
                  <c:v>745.61832729848504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F1D-43D8-91DD-5BF8C73D014B}"/>
            </c:ext>
          </c:extLst>
        </c:ser>
        <c:ser>
          <c:idx val="10"/>
          <c:order val="10"/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F1D-43D8-91DD-5BF8C73D014B}"/>
            </c:ext>
          </c:extLst>
        </c:ser>
        <c:ser>
          <c:idx val="11"/>
          <c:order val="11"/>
          <c:spPr>
            <a:ln cmpd="sng">
              <a:solidFill>
                <a:srgbClr val="F9B67E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3F1D-43D8-91DD-5BF8C73D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853531"/>
        <c:axId val="377842742"/>
      </c:lineChart>
      <c:catAx>
        <c:axId val="812853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77842742"/>
        <c:crosses val="autoZero"/>
        <c:auto val="1"/>
        <c:lblAlgn val="ctr"/>
        <c:lblOffset val="100"/>
        <c:noMultiLvlLbl val="1"/>
      </c:catAx>
      <c:valAx>
        <c:axId val="377842742"/>
        <c:scaling>
          <c:orientation val="minMax"/>
          <c:min val="-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812853531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CM-01-FC01-16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9B-4282-91EC-7B49C2730ED5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9B-4282-91EC-7B49C2730ED5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9B-4282-91EC-7B49C2730ED5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Semanal'!$H$76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99B-4282-91EC-7B49C2730ED5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Semanal'!$H$64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99B-4282-91EC-7B49C2730ED5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Semanal'!$H$30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99B-4282-91EC-7B49C2730ED5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Semanal'!$H$79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99B-4282-91EC-7B49C2730ED5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Semanal'!$H$67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99B-4282-91EC-7B49C2730ED5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Semanal'!$H$44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99B-4282-91EC-7B49C273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68544"/>
        <c:axId val="1173216774"/>
      </c:lineChart>
      <c:catAx>
        <c:axId val="3203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173216774"/>
        <c:crosses val="autoZero"/>
        <c:auto val="1"/>
        <c:lblAlgn val="ctr"/>
        <c:lblOffset val="100"/>
        <c:noMultiLvlLbl val="1"/>
      </c:catAx>
      <c:valAx>
        <c:axId val="1173216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20368544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CM-02-FC01-16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36-4951-BB1F-942F42FF3977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36-4951-BB1F-942F42FF3977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36-4951-BB1F-942F42FF3977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Semanal'!$I$76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36-4951-BB1F-942F42FF3977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Semanal'!$I$64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336-4951-BB1F-942F42FF3977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Semanal'!$I$30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336-4951-BB1F-942F42FF3977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Semanal'!$I$79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336-4951-BB1F-942F42FF3977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Semanal'!$I$67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336-4951-BB1F-942F42FF3977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Semanal'!$I$44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336-4951-BB1F-942F42FF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227429"/>
        <c:axId val="680279959"/>
      </c:lineChart>
      <c:catAx>
        <c:axId val="1738227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680279959"/>
        <c:crosses val="autoZero"/>
        <c:auto val="1"/>
        <c:lblAlgn val="ctr"/>
        <c:lblOffset val="100"/>
        <c:noMultiLvlLbl val="1"/>
      </c:catAx>
      <c:valAx>
        <c:axId val="680279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738227429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CM-03-FC01-16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76-4332-9C3E-CC66AA906FC9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6-4332-9C3E-CC66AA906FC9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76-4332-9C3E-CC66AA906FC9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Semanal'!$J$76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E76-4332-9C3E-CC66AA906FC9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Semanal'!$J$64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E76-4332-9C3E-CC66AA906FC9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Semanal'!$J$30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E76-4332-9C3E-CC66AA906FC9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Semanal'!$J$79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E76-4332-9C3E-CC66AA906FC9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Semanal'!$J$67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E76-4332-9C3E-CC66AA906FC9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Semanal'!$J$44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E76-4332-9C3E-CC66AA90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08035"/>
        <c:axId val="1246294874"/>
      </c:lineChart>
      <c:catAx>
        <c:axId val="54930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246294874"/>
        <c:crosses val="autoZero"/>
        <c:auto val="1"/>
        <c:lblAlgn val="ctr"/>
        <c:lblOffset val="100"/>
        <c:noMultiLvlLbl val="1"/>
      </c:catAx>
      <c:valAx>
        <c:axId val="124629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549308035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E08-17 Ductos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Semanal'!$L$74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5F-4BA9-B56B-CA7EB9156A98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Semanal'!$L$62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5F-4BA9-B56B-CA7EB9156A98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Semanal'!$L$28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5F-4BA9-B56B-CA7EB9156A98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Semanal'!$L$76</c:f>
              <c:numCache>
                <c:formatCode>_-* #,##0.00_-;\-* #,##0.00_-;_-* "-"??_-;_-@</c:formatCode>
                <c:ptCount val="1"/>
                <c:pt idx="0">
                  <c:v>261.34862861662941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B5F-4BA9-B56B-CA7EB9156A98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Semanal'!$L$64</c:f>
              <c:numCache>
                <c:formatCode>_-* #,##0.00_-;\-* #,##0.00_-;_-* "-"??_-;_-@</c:formatCode>
                <c:ptCount val="1"/>
                <c:pt idx="0">
                  <c:v>210.80884895909031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B5F-4BA9-B56B-CA7EB9156A98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Semanal'!$L$30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B5F-4BA9-B56B-CA7EB9156A98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Semanal'!$L$79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B5F-4BA9-B56B-CA7EB9156A98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Semanal'!$L$67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B5F-4BA9-B56B-CA7EB9156A98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Semanal'!$L$44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B5F-4BA9-B56B-CA7EB915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5693"/>
        <c:axId val="1628825640"/>
      </c:lineChart>
      <c:catAx>
        <c:axId val="3520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628825640"/>
        <c:crosses val="autoZero"/>
        <c:auto val="1"/>
        <c:lblAlgn val="ctr"/>
        <c:lblOffset val="100"/>
        <c:noMultiLvlLbl val="1"/>
      </c:catAx>
      <c:valAx>
        <c:axId val="162882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5205693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115876498" name="Chart 4">
          <a:extLst>
            <a:ext uri="{FF2B5EF4-FFF2-40B4-BE49-F238E27FC236}">
              <a16:creationId xmlns:a16="http://schemas.microsoft.com/office/drawing/2014/main" id="{00000000-0008-0000-0300-000092EC8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08067084" name="Chart 5">
          <a:extLst>
            <a:ext uri="{FF2B5EF4-FFF2-40B4-BE49-F238E27FC236}">
              <a16:creationId xmlns:a16="http://schemas.microsoft.com/office/drawing/2014/main" id="{00000000-0008-0000-0500-00000C7D4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17</xdr:row>
      <xdr:rowOff>161925</xdr:rowOff>
    </xdr:from>
    <xdr:ext cx="4867275" cy="3057525"/>
    <xdr:graphicFrame macro="">
      <xdr:nvGraphicFramePr>
        <xdr:cNvPr id="779671373" name="Chart 6">
          <a:extLst>
            <a:ext uri="{FF2B5EF4-FFF2-40B4-BE49-F238E27FC236}">
              <a16:creationId xmlns:a16="http://schemas.microsoft.com/office/drawing/2014/main" id="{00000000-0008-0000-0600-00004DD7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17</xdr:row>
      <xdr:rowOff>171450</xdr:rowOff>
    </xdr:from>
    <xdr:ext cx="4895850" cy="3057525"/>
    <xdr:graphicFrame macro="">
      <xdr:nvGraphicFramePr>
        <xdr:cNvPr id="2051798336" name="Chart 7">
          <a:extLst>
            <a:ext uri="{FF2B5EF4-FFF2-40B4-BE49-F238E27FC236}">
              <a16:creationId xmlns:a16="http://schemas.microsoft.com/office/drawing/2014/main" id="{00000000-0008-0000-0600-000040F5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600075</xdr:colOff>
      <xdr:row>18</xdr:row>
      <xdr:rowOff>0</xdr:rowOff>
    </xdr:from>
    <xdr:ext cx="4876800" cy="2971800"/>
    <xdr:graphicFrame macro="">
      <xdr:nvGraphicFramePr>
        <xdr:cNvPr id="798705876" name="Chart 8">
          <a:extLst>
            <a:ext uri="{FF2B5EF4-FFF2-40B4-BE49-F238E27FC236}">
              <a16:creationId xmlns:a16="http://schemas.microsoft.com/office/drawing/2014/main" id="{00000000-0008-0000-0600-0000D448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590550</xdr:colOff>
      <xdr:row>34</xdr:row>
      <xdr:rowOff>171450</xdr:rowOff>
    </xdr:from>
    <xdr:ext cx="4914900" cy="3028950"/>
    <xdr:graphicFrame macro="">
      <xdr:nvGraphicFramePr>
        <xdr:cNvPr id="1593121513" name="Chart 9">
          <a:extLst>
            <a:ext uri="{FF2B5EF4-FFF2-40B4-BE49-F238E27FC236}">
              <a16:creationId xmlns:a16="http://schemas.microsoft.com/office/drawing/2014/main" id="{00000000-0008-0000-0600-0000E91A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67"/>
  <sheetViews>
    <sheetView tabSelected="1" workbookViewId="0">
      <selection activeCell="I9" sqref="I9"/>
    </sheetView>
  </sheetViews>
  <sheetFormatPr baseColWidth="10" defaultColWidth="12.625" defaultRowHeight="15" customHeight="1" x14ac:dyDescent="0.2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6"/>
    </row>
    <row r="2">
      <c r="A2" s="0">
        <v>-16567773.55</v>
      </c>
      <c r="B2" s="0">
        <v>-12863410.86</v>
      </c>
      <c r="C2" s="0" t="s">
        <v>6</v>
      </c>
      <c r="D2" s="0" t="s">
        <v>7</v>
      </c>
      <c r="E2" s="0">
        <v>1169</v>
      </c>
      <c r="F2" s="0" t="s">
        <v>8</v>
      </c>
      <c r="H2" s="6"/>
    </row>
    <row r="3">
      <c r="A3" s="0">
        <v>5428688.14</v>
      </c>
      <c r="B3" s="0">
        <v>3645694.07</v>
      </c>
      <c r="C3" s="0" t="s">
        <v>6</v>
      </c>
      <c r="D3" s="0" t="s">
        <v>7</v>
      </c>
      <c r="E3" s="0">
        <v>1181</v>
      </c>
      <c r="F3" s="0" t="s">
        <v>9</v>
      </c>
      <c r="H3" s="6"/>
    </row>
    <row r="4">
      <c r="A4" s="0">
        <v>1390587.21</v>
      </c>
      <c r="B4" s="0">
        <v>-1965180.35</v>
      </c>
      <c r="C4" s="0" t="s">
        <v>6</v>
      </c>
      <c r="D4" s="0" t="s">
        <v>7</v>
      </c>
      <c r="E4" s="0">
        <v>1168</v>
      </c>
      <c r="F4" s="0" t="s">
        <v>10</v>
      </c>
      <c r="H4" s="6"/>
    </row>
    <row r="5">
      <c r="A5" s="0">
        <v>-387349.75</v>
      </c>
      <c r="B5" s="0">
        <v>354679.26</v>
      </c>
      <c r="C5" s="0" t="s">
        <v>6</v>
      </c>
      <c r="D5" s="0" t="s">
        <v>7</v>
      </c>
      <c r="E5" s="0">
        <v>1164</v>
      </c>
      <c r="F5" s="0" t="s">
        <v>11</v>
      </c>
      <c r="H5" s="6"/>
    </row>
    <row r="6">
      <c r="A6" s="0">
        <v>-12327397.46</v>
      </c>
      <c r="B6" s="0">
        <v>11584371.48</v>
      </c>
      <c r="C6" s="0" t="s">
        <v>6</v>
      </c>
      <c r="D6" s="0" t="s">
        <v>7</v>
      </c>
      <c r="E6" s="0">
        <v>1186</v>
      </c>
      <c r="F6" s="0" t="s">
        <v>12</v>
      </c>
      <c r="H6" s="6"/>
    </row>
    <row r="7">
      <c r="A7" s="0">
        <v>-1433667.18</v>
      </c>
      <c r="B7" s="0">
        <v>918266.24</v>
      </c>
      <c r="C7" s="0" t="s">
        <v>6</v>
      </c>
      <c r="D7" s="0" t="s">
        <v>7</v>
      </c>
      <c r="E7" s="0">
        <v>122</v>
      </c>
      <c r="F7" s="0" t="s">
        <v>13</v>
      </c>
      <c r="H7" s="6"/>
    </row>
    <row r="8">
      <c r="A8" s="0">
        <v>-50267.19</v>
      </c>
      <c r="B8" s="0">
        <v>-26235.28</v>
      </c>
      <c r="C8" s="0" t="s">
        <v>6</v>
      </c>
      <c r="D8" s="0" t="s">
        <v>7</v>
      </c>
      <c r="E8" s="0">
        <v>40</v>
      </c>
      <c r="F8" s="0" t="s">
        <v>14</v>
      </c>
      <c r="H8" s="6"/>
    </row>
    <row r="9">
      <c r="A9" s="0">
        <v>-2952941.12</v>
      </c>
      <c r="B9" s="0">
        <v>632836.56</v>
      </c>
      <c r="C9" s="0" t="s">
        <v>6</v>
      </c>
      <c r="D9" s="0" t="s">
        <v>7</v>
      </c>
      <c r="E9" s="0">
        <v>2</v>
      </c>
      <c r="F9" s="0" t="s">
        <v>15</v>
      </c>
      <c r="H9" s="6"/>
      <c r="I9" s="76"/>
    </row>
    <row r="10">
      <c r="A10" s="0">
        <v>4745823.33</v>
      </c>
      <c r="B10" s="0">
        <v>3395152.59</v>
      </c>
      <c r="C10" s="0" t="s">
        <v>6</v>
      </c>
      <c r="D10" s="0" t="s">
        <v>7</v>
      </c>
      <c r="E10" s="0">
        <v>1182</v>
      </c>
      <c r="F10" s="0" t="s">
        <v>16</v>
      </c>
      <c r="H10" s="6"/>
    </row>
    <row r="11">
      <c r="A11" s="0">
        <v>-818261.98</v>
      </c>
      <c r="B11" s="0">
        <v>281673.46</v>
      </c>
      <c r="C11" s="0" t="s">
        <v>6</v>
      </c>
      <c r="D11" s="0" t="s">
        <v>7</v>
      </c>
      <c r="E11" s="0">
        <v>1152</v>
      </c>
      <c r="F11" s="0" t="s">
        <v>17</v>
      </c>
      <c r="H11" s="6"/>
    </row>
    <row r="12">
      <c r="A12" s="0">
        <v>-82248.4</v>
      </c>
      <c r="B12" s="0">
        <v>-280604.96</v>
      </c>
      <c r="C12" s="0" t="s">
        <v>6</v>
      </c>
      <c r="D12" s="0" t="s">
        <v>7</v>
      </c>
      <c r="E12" s="0">
        <v>1163</v>
      </c>
      <c r="F12" s="0" t="s">
        <v>18</v>
      </c>
      <c r="H12" s="6"/>
    </row>
    <row r="13">
      <c r="A13" s="0">
        <v>2603386.65</v>
      </c>
      <c r="B13" s="0">
        <v>-1073911.4</v>
      </c>
      <c r="C13" s="0" t="s">
        <v>6</v>
      </c>
      <c r="D13" s="0" t="s">
        <v>7</v>
      </c>
      <c r="E13" s="0">
        <v>1174</v>
      </c>
      <c r="F13" s="0" t="s">
        <v>19</v>
      </c>
      <c r="H13" s="6"/>
    </row>
    <row r="14">
      <c r="A14" s="0">
        <v>-23017.05</v>
      </c>
      <c r="B14" s="0">
        <v>0</v>
      </c>
      <c r="C14" s="0" t="s">
        <v>6</v>
      </c>
      <c r="D14" s="0" t="s">
        <v>7</v>
      </c>
      <c r="E14" s="0">
        <v>1165</v>
      </c>
      <c r="F14" s="0" t="s">
        <v>20</v>
      </c>
      <c r="H14" s="6"/>
    </row>
    <row r="15">
      <c r="A15" s="0">
        <v>-265003.05</v>
      </c>
      <c r="B15" s="0">
        <v>641828.37</v>
      </c>
      <c r="C15" s="0" t="s">
        <v>6</v>
      </c>
      <c r="D15" s="0" t="s">
        <v>7</v>
      </c>
      <c r="E15" s="0">
        <v>123</v>
      </c>
      <c r="F15" s="0" t="s">
        <v>21</v>
      </c>
      <c r="H15" s="6"/>
    </row>
    <row r="16">
      <c r="A16" s="0">
        <v>2479625.13</v>
      </c>
      <c r="B16" s="0">
        <v>611193.89</v>
      </c>
      <c r="C16" s="0" t="s">
        <v>6</v>
      </c>
      <c r="D16" s="0" t="s">
        <v>7</v>
      </c>
      <c r="E16" s="0">
        <v>1180</v>
      </c>
      <c r="F16" s="0" t="s">
        <v>22</v>
      </c>
      <c r="H16" s="6"/>
    </row>
    <row r="17">
      <c r="A17" s="0">
        <v>8528653.31</v>
      </c>
      <c r="B17" s="0">
        <v>3338366.13</v>
      </c>
      <c r="C17" s="0" t="s">
        <v>6</v>
      </c>
      <c r="D17" s="0" t="s">
        <v>7</v>
      </c>
      <c r="E17" s="0">
        <v>1170</v>
      </c>
      <c r="F17" s="0" t="s">
        <v>23</v>
      </c>
      <c r="H17" s="6"/>
    </row>
    <row r="18">
      <c r="A18" s="0">
        <v>10617953.57</v>
      </c>
      <c r="B18" s="0">
        <v>-18357148.59</v>
      </c>
      <c r="C18" s="0" t="s">
        <v>6</v>
      </c>
      <c r="D18" s="0" t="s">
        <v>7</v>
      </c>
      <c r="E18" s="0">
        <v>1183</v>
      </c>
      <c r="F18" s="0" t="s">
        <v>24</v>
      </c>
      <c r="H18" s="6"/>
    </row>
    <row r="19">
      <c r="A19" s="0">
        <v>3503423.18</v>
      </c>
      <c r="B19" s="0">
        <v>-873170.28</v>
      </c>
      <c r="C19" s="0" t="s">
        <v>6</v>
      </c>
      <c r="D19" s="0" t="s">
        <v>7</v>
      </c>
      <c r="E19" s="0">
        <v>79</v>
      </c>
      <c r="F19" s="0" t="s">
        <v>25</v>
      </c>
      <c r="H19" s="6"/>
    </row>
    <row r="20">
      <c r="A20" s="0">
        <v>-3356506.07</v>
      </c>
      <c r="B20" s="0">
        <v>2255898.65</v>
      </c>
      <c r="C20" s="0" t="s">
        <v>6</v>
      </c>
      <c r="D20" s="0" t="s">
        <v>7</v>
      </c>
      <c r="E20" s="0">
        <v>116</v>
      </c>
      <c r="F20" s="0" t="s">
        <v>26</v>
      </c>
      <c r="H20" s="6"/>
    </row>
    <row r="21">
      <c r="A21" s="0">
        <v>34930.93</v>
      </c>
      <c r="B21" s="0">
        <v>30625.3</v>
      </c>
      <c r="C21" s="0" t="s">
        <v>6</v>
      </c>
      <c r="D21" s="0" t="s">
        <v>7</v>
      </c>
      <c r="E21" s="0">
        <v>1153</v>
      </c>
      <c r="F21" s="0" t="s">
        <v>27</v>
      </c>
      <c r="H21" s="6"/>
    </row>
    <row r="22">
      <c r="A22" s="0">
        <v>3620458.26</v>
      </c>
      <c r="B22" s="0">
        <v>2064640.54</v>
      </c>
      <c r="C22" s="0" t="s">
        <v>6</v>
      </c>
      <c r="D22" s="0" t="s">
        <v>7</v>
      </c>
      <c r="E22" s="0">
        <v>1178</v>
      </c>
      <c r="F22" s="0" t="s">
        <v>28</v>
      </c>
      <c r="H22" s="6"/>
    </row>
    <row r="23">
      <c r="A23" s="0">
        <v>-13216.82</v>
      </c>
      <c r="B23" s="0">
        <v>0</v>
      </c>
      <c r="C23" s="0" t="s">
        <v>6</v>
      </c>
      <c r="D23" s="0" t="s">
        <v>7</v>
      </c>
      <c r="E23" s="0">
        <v>1140</v>
      </c>
      <c r="F23" s="0" t="s">
        <v>29</v>
      </c>
      <c r="H23" s="6"/>
    </row>
    <row r="24">
      <c r="A24" s="0">
        <v>10589898.24</v>
      </c>
      <c r="B24" s="0">
        <v>-3839559.86</v>
      </c>
      <c r="C24" s="0" t="s">
        <v>6</v>
      </c>
      <c r="D24" s="0" t="s">
        <v>7</v>
      </c>
      <c r="E24" s="0">
        <v>1191</v>
      </c>
      <c r="F24" s="0" t="s">
        <v>30</v>
      </c>
      <c r="H24" s="6"/>
    </row>
    <row r="25">
      <c r="A25" s="0">
        <v>-3618219.87</v>
      </c>
      <c r="B25" s="0">
        <v>2242.8</v>
      </c>
      <c r="C25" s="0" t="s">
        <v>6</v>
      </c>
      <c r="D25" s="0" t="s">
        <v>7</v>
      </c>
      <c r="E25" s="0">
        <v>137</v>
      </c>
      <c r="F25" s="0" t="s">
        <v>31</v>
      </c>
      <c r="H25" s="6"/>
    </row>
    <row r="26">
      <c r="A26" s="0">
        <v>-214231.11</v>
      </c>
      <c r="B26" s="0">
        <v>78638.31</v>
      </c>
      <c r="C26" s="0" t="s">
        <v>6</v>
      </c>
      <c r="D26" s="0" t="s">
        <v>7</v>
      </c>
      <c r="E26" s="0">
        <v>1179</v>
      </c>
      <c r="F26" s="0" t="s">
        <v>32</v>
      </c>
      <c r="H26" s="6"/>
    </row>
    <row r="27">
      <c r="A27" s="0">
        <v>-35000</v>
      </c>
      <c r="B27" s="0">
        <v>-0</v>
      </c>
      <c r="C27" s="0" t="s">
        <v>6</v>
      </c>
      <c r="D27" s="0" t="s">
        <v>7</v>
      </c>
      <c r="E27" s="0">
        <v>1187</v>
      </c>
      <c r="F27" s="0" t="s">
        <v>33</v>
      </c>
      <c r="H27" s="6"/>
    </row>
    <row r="28">
      <c r="A28" s="0">
        <v>23722551.2</v>
      </c>
      <c r="B28" s="0">
        <v>-23722551.2</v>
      </c>
      <c r="C28" s="0" t="s">
        <v>6</v>
      </c>
      <c r="D28" s="0" t="s">
        <v>7</v>
      </c>
      <c r="E28" s="0">
        <v>1188</v>
      </c>
      <c r="F28" s="0" t="s">
        <v>34</v>
      </c>
      <c r="H28" s="6"/>
    </row>
    <row r="29">
      <c r="A29" s="0">
        <v>-44565.12</v>
      </c>
      <c r="B29" s="0">
        <v>0</v>
      </c>
      <c r="C29" s="0" t="s">
        <v>6</v>
      </c>
      <c r="D29" s="0" t="s">
        <v>7</v>
      </c>
      <c r="E29" s="0">
        <v>3</v>
      </c>
      <c r="F29" s="0" t="s">
        <v>35</v>
      </c>
      <c r="H29" s="6"/>
    </row>
    <row r="30">
      <c r="A30" s="0">
        <v>464000</v>
      </c>
      <c r="B30" s="0">
        <v>-64000</v>
      </c>
      <c r="C30" s="0" t="s">
        <v>6</v>
      </c>
      <c r="D30" s="0" t="s">
        <v>7</v>
      </c>
      <c r="E30" s="0">
        <v>21</v>
      </c>
      <c r="F30" s="0" t="s">
        <v>36</v>
      </c>
      <c r="H30" s="6"/>
    </row>
    <row r="31">
      <c r="A31" s="0">
        <v>-450228.38</v>
      </c>
      <c r="B31" s="0">
        <v>40728.07</v>
      </c>
      <c r="C31" s="0" t="s">
        <v>37</v>
      </c>
      <c r="D31" s="0" t="s">
        <v>7</v>
      </c>
      <c r="E31" s="0">
        <v>1152</v>
      </c>
      <c r="F31" s="0" t="s">
        <v>17</v>
      </c>
      <c r="H31" s="6"/>
    </row>
    <row r="32">
      <c r="A32" s="0">
        <v>-3534935.66</v>
      </c>
      <c r="B32" s="0">
        <v>1548466.96</v>
      </c>
      <c r="C32" s="0" t="s">
        <v>37</v>
      </c>
      <c r="D32" s="0" t="s">
        <v>7</v>
      </c>
      <c r="E32" s="0">
        <v>1178</v>
      </c>
      <c r="F32" s="0" t="s">
        <v>28</v>
      </c>
      <c r="H32" s="6"/>
    </row>
    <row r="33">
      <c r="A33" s="0">
        <v>-4493309.65</v>
      </c>
      <c r="B33" s="0">
        <v>4237935.48</v>
      </c>
      <c r="C33" s="0" t="s">
        <v>37</v>
      </c>
      <c r="D33" s="0" t="s">
        <v>7</v>
      </c>
      <c r="E33" s="0">
        <v>1164</v>
      </c>
      <c r="F33" s="0" t="s">
        <v>11</v>
      </c>
      <c r="H33" s="6"/>
    </row>
    <row r="34">
      <c r="A34" s="0">
        <v>-29507072.91</v>
      </c>
      <c r="B34" s="0">
        <v>22623350.53</v>
      </c>
      <c r="C34" s="0" t="s">
        <v>37</v>
      </c>
      <c r="D34" s="0" t="s">
        <v>7</v>
      </c>
      <c r="E34" s="0">
        <v>1186</v>
      </c>
      <c r="F34" s="0" t="s">
        <v>12</v>
      </c>
      <c r="H34" s="6"/>
    </row>
    <row r="35">
      <c r="A35" s="0">
        <v>-2561893.3</v>
      </c>
      <c r="B35" s="0">
        <v>2038176.14</v>
      </c>
      <c r="C35" s="0" t="s">
        <v>37</v>
      </c>
      <c r="D35" s="0" t="s">
        <v>7</v>
      </c>
      <c r="E35" s="0">
        <v>123</v>
      </c>
      <c r="F35" s="0" t="s">
        <v>21</v>
      </c>
      <c r="H35" s="6"/>
    </row>
    <row r="36">
      <c r="A36" s="0">
        <v>-324432.81</v>
      </c>
      <c r="B36" s="0">
        <v>76189.67</v>
      </c>
      <c r="C36" s="0" t="s">
        <v>37</v>
      </c>
      <c r="D36" s="0" t="s">
        <v>7</v>
      </c>
      <c r="E36" s="0">
        <v>1179</v>
      </c>
      <c r="F36" s="0" t="s">
        <v>32</v>
      </c>
      <c r="H36" s="6"/>
    </row>
    <row r="37">
      <c r="A37" s="0">
        <v>0</v>
      </c>
      <c r="B37" s="0">
        <v>0</v>
      </c>
      <c r="C37" s="0" t="s">
        <v>6</v>
      </c>
      <c r="D37" s="0" t="s">
        <v>7</v>
      </c>
      <c r="E37" s="0">
        <v>1172</v>
      </c>
      <c r="F37" s="0" t="s">
        <v>38</v>
      </c>
      <c r="H37" s="6"/>
    </row>
    <row r="38">
      <c r="A38" s="0">
        <v>5162337.12</v>
      </c>
      <c r="B38" s="0">
        <v>-4490330.11</v>
      </c>
      <c r="C38" s="0" t="s">
        <v>37</v>
      </c>
      <c r="D38" s="0" t="s">
        <v>7</v>
      </c>
      <c r="E38" s="0">
        <v>1191</v>
      </c>
      <c r="F38" s="0" t="s">
        <v>30</v>
      </c>
      <c r="H38" s="6"/>
    </row>
    <row r="39">
      <c r="A39" s="0">
        <v>-35000</v>
      </c>
      <c r="B39" s="0">
        <v>-0</v>
      </c>
      <c r="C39" s="0" t="s">
        <v>37</v>
      </c>
      <c r="D39" s="0" t="s">
        <v>7</v>
      </c>
      <c r="E39" s="0">
        <v>1187</v>
      </c>
      <c r="F39" s="0" t="s">
        <v>33</v>
      </c>
      <c r="H39" s="6"/>
    </row>
    <row r="40">
      <c r="A40" s="0">
        <v>-23052294.18</v>
      </c>
      <c r="B40" s="0">
        <v>6613513.89</v>
      </c>
      <c r="C40" s="0" t="s">
        <v>37</v>
      </c>
      <c r="D40" s="0" t="s">
        <v>7</v>
      </c>
      <c r="E40" s="0">
        <v>1169</v>
      </c>
      <c r="F40" s="0" t="s">
        <v>8</v>
      </c>
      <c r="H40" s="6"/>
    </row>
    <row r="41">
      <c r="A41" s="0">
        <v>-2953253.98</v>
      </c>
      <c r="B41" s="0">
        <v>-494081.03</v>
      </c>
      <c r="C41" s="0" t="s">
        <v>37</v>
      </c>
      <c r="D41" s="0" t="s">
        <v>7</v>
      </c>
      <c r="E41" s="0">
        <v>1170</v>
      </c>
      <c r="F41" s="0" t="s">
        <v>23</v>
      </c>
      <c r="H41" s="6"/>
    </row>
    <row r="42">
      <c r="A42" s="0">
        <v>-691477.12</v>
      </c>
      <c r="B42" s="0">
        <v>-4947705.36</v>
      </c>
      <c r="C42" s="0" t="s">
        <v>37</v>
      </c>
      <c r="D42" s="0" t="s">
        <v>7</v>
      </c>
      <c r="E42" s="0">
        <v>1182</v>
      </c>
      <c r="F42" s="0" t="s">
        <v>16</v>
      </c>
      <c r="H42" s="6"/>
    </row>
    <row r="43">
      <c r="A43" s="0">
        <v>-8338804.56</v>
      </c>
      <c r="B43" s="0">
        <v>-2811695.12</v>
      </c>
      <c r="C43" s="0" t="s">
        <v>37</v>
      </c>
      <c r="D43" s="0" t="s">
        <v>7</v>
      </c>
      <c r="E43" s="0">
        <v>1181</v>
      </c>
      <c r="F43" s="0" t="s">
        <v>9</v>
      </c>
      <c r="H43" s="6"/>
    </row>
    <row r="44">
      <c r="A44" s="0">
        <v>-293857.04</v>
      </c>
      <c r="B44" s="0">
        <v>155463.67</v>
      </c>
      <c r="C44" s="0" t="s">
        <v>37</v>
      </c>
      <c r="D44" s="0" t="s">
        <v>7</v>
      </c>
      <c r="E44" s="0">
        <v>1163</v>
      </c>
      <c r="F44" s="0" t="s">
        <v>18</v>
      </c>
      <c r="H44" s="6"/>
    </row>
    <row r="45">
      <c r="A45" s="0">
        <v>-72991.4</v>
      </c>
      <c r="B45" s="0">
        <v>0</v>
      </c>
      <c r="C45" s="0" t="s">
        <v>6</v>
      </c>
      <c r="D45" s="0" t="s">
        <v>7</v>
      </c>
      <c r="E45" s="0">
        <v>133</v>
      </c>
      <c r="F45" s="0" t="s">
        <v>39</v>
      </c>
      <c r="H45" s="6"/>
    </row>
    <row r="46">
      <c r="A46" s="0">
        <v>-535224.08</v>
      </c>
      <c r="B46" s="0">
        <v>-132590.79</v>
      </c>
      <c r="C46" s="0" t="s">
        <v>37</v>
      </c>
      <c r="D46" s="0" t="s">
        <v>7</v>
      </c>
      <c r="E46" s="0">
        <v>2</v>
      </c>
      <c r="F46" s="0" t="s">
        <v>15</v>
      </c>
      <c r="H46" s="6"/>
    </row>
    <row r="47">
      <c r="A47" s="0">
        <v>-3009038.85</v>
      </c>
      <c r="B47" s="0">
        <v>7509.64</v>
      </c>
      <c r="C47" s="0" t="s">
        <v>37</v>
      </c>
      <c r="D47" s="0" t="s">
        <v>7</v>
      </c>
      <c r="E47" s="0">
        <v>122</v>
      </c>
      <c r="F47" s="0" t="s">
        <v>13</v>
      </c>
      <c r="H47" s="6"/>
    </row>
    <row r="48">
      <c r="A48" s="0">
        <v>12454293.89</v>
      </c>
      <c r="B48" s="0">
        <v>-7593382.67</v>
      </c>
      <c r="C48" s="0" t="s">
        <v>37</v>
      </c>
      <c r="D48" s="0" t="s">
        <v>7</v>
      </c>
      <c r="E48" s="0">
        <v>1188</v>
      </c>
      <c r="F48" s="0" t="s">
        <v>34</v>
      </c>
      <c r="H48" s="6"/>
    </row>
    <row r="49">
      <c r="A49" s="0">
        <v>-874.82</v>
      </c>
      <c r="B49" s="0">
        <v>0</v>
      </c>
      <c r="C49" s="0" t="s">
        <v>6</v>
      </c>
      <c r="D49" s="0" t="s">
        <v>7</v>
      </c>
      <c r="E49" s="0">
        <v>1146</v>
      </c>
      <c r="F49" s="0" t="s">
        <v>40</v>
      </c>
      <c r="H49" s="6"/>
    </row>
    <row r="50">
      <c r="A50" s="0">
        <v>28447583.02</v>
      </c>
      <c r="B50" s="0">
        <v>4271298.99</v>
      </c>
      <c r="C50" s="0" t="s">
        <v>37</v>
      </c>
      <c r="D50" s="0" t="s">
        <v>7</v>
      </c>
      <c r="E50" s="0">
        <v>1183</v>
      </c>
      <c r="F50" s="0" t="s">
        <v>24</v>
      </c>
      <c r="H50" s="6"/>
    </row>
    <row r="51">
      <c r="A51" s="0">
        <v>-28911.57</v>
      </c>
      <c r="B51" s="0">
        <v>0</v>
      </c>
      <c r="C51" s="0" t="s">
        <v>6</v>
      </c>
      <c r="D51" s="0" t="s">
        <v>7</v>
      </c>
      <c r="E51" s="0">
        <v>1158</v>
      </c>
      <c r="F51" s="0" t="s">
        <v>41</v>
      </c>
      <c r="H51" s="6"/>
    </row>
    <row r="52">
      <c r="A52" s="0">
        <v>-38738.63</v>
      </c>
      <c r="B52" s="0">
        <v>0</v>
      </c>
      <c r="C52" s="0" t="s">
        <v>6</v>
      </c>
      <c r="D52" s="0" t="s">
        <v>7</v>
      </c>
      <c r="E52" s="0">
        <v>1142</v>
      </c>
      <c r="F52" s="0" t="s">
        <v>42</v>
      </c>
      <c r="H52" s="6"/>
    </row>
    <row r="53">
      <c r="A53" s="0">
        <v>-273835.67</v>
      </c>
      <c r="B53" s="0">
        <v>0</v>
      </c>
      <c r="C53" s="0" t="s">
        <v>37</v>
      </c>
      <c r="D53" s="0" t="s">
        <v>7</v>
      </c>
      <c r="E53" s="0">
        <v>1140</v>
      </c>
      <c r="F53" s="0" t="s">
        <v>29</v>
      </c>
      <c r="H53" s="6"/>
    </row>
    <row r="54">
      <c r="A54" s="0">
        <v>0</v>
      </c>
      <c r="B54" s="0">
        <v>0</v>
      </c>
      <c r="C54" s="0" t="s">
        <v>6</v>
      </c>
      <c r="D54" s="0" t="s">
        <v>7</v>
      </c>
      <c r="E54" s="0">
        <v>1162</v>
      </c>
      <c r="F54" s="0" t="s">
        <v>43</v>
      </c>
      <c r="H54" s="6"/>
    </row>
    <row r="55">
      <c r="A55" s="0">
        <v>-200</v>
      </c>
      <c r="B55" s="0">
        <v>0</v>
      </c>
      <c r="C55" s="0" t="s">
        <v>6</v>
      </c>
      <c r="D55" s="0" t="s">
        <v>7</v>
      </c>
      <c r="E55" s="0">
        <v>1171</v>
      </c>
      <c r="F55" s="0" t="s">
        <v>44</v>
      </c>
      <c r="H55" s="6"/>
    </row>
    <row r="56">
      <c r="A56" s="0">
        <v>846013.52</v>
      </c>
      <c r="B56" s="0">
        <v>-116691.52</v>
      </c>
      <c r="C56" s="0" t="s">
        <v>37</v>
      </c>
      <c r="D56" s="0" t="s">
        <v>7</v>
      </c>
      <c r="E56" s="0">
        <v>21</v>
      </c>
      <c r="F56" s="0" t="s">
        <v>36</v>
      </c>
      <c r="H56" s="6"/>
    </row>
    <row r="57">
      <c r="A57" s="0">
        <v>-33242</v>
      </c>
      <c r="B57" s="0">
        <v>-0</v>
      </c>
      <c r="C57" s="0" t="s">
        <v>6</v>
      </c>
      <c r="D57" s="0" t="s">
        <v>7</v>
      </c>
      <c r="E57" s="0">
        <v>1155</v>
      </c>
      <c r="F57" s="0" t="s">
        <v>45</v>
      </c>
      <c r="H57" s="6"/>
    </row>
    <row r="58">
      <c r="A58" s="0">
        <v>60477.53</v>
      </c>
      <c r="B58" s="0">
        <v>-0</v>
      </c>
      <c r="C58" s="0" t="s">
        <v>37</v>
      </c>
      <c r="D58" s="0" t="s">
        <v>7</v>
      </c>
      <c r="E58" s="0">
        <v>1153</v>
      </c>
      <c r="F58" s="0" t="s">
        <v>27</v>
      </c>
      <c r="H58" s="6"/>
    </row>
    <row r="59">
      <c r="A59" s="0">
        <v>-7071.24</v>
      </c>
      <c r="B59" s="0">
        <v>0</v>
      </c>
      <c r="C59" s="0" t="s">
        <v>6</v>
      </c>
      <c r="D59" s="0" t="s">
        <v>7</v>
      </c>
      <c r="E59" s="0">
        <v>1149</v>
      </c>
      <c r="F59" s="0" t="s">
        <v>46</v>
      </c>
      <c r="H59" s="6"/>
    </row>
    <row r="60">
      <c r="A60" s="0">
        <v>-221793.83</v>
      </c>
      <c r="B60" s="0">
        <v>46397.09</v>
      </c>
      <c r="C60" s="0" t="s">
        <v>37</v>
      </c>
      <c r="D60" s="0" t="s">
        <v>7</v>
      </c>
      <c r="E60" s="0">
        <v>40</v>
      </c>
      <c r="F60" s="0" t="s">
        <v>14</v>
      </c>
      <c r="H60" s="6"/>
    </row>
    <row r="61">
      <c r="A61" s="0">
        <v>-904579.61</v>
      </c>
      <c r="B61" s="0">
        <v>127599.22</v>
      </c>
      <c r="C61" s="0" t="s">
        <v>37</v>
      </c>
      <c r="D61" s="0" t="s">
        <v>7</v>
      </c>
      <c r="E61" s="0">
        <v>116</v>
      </c>
      <c r="F61" s="0" t="s">
        <v>26</v>
      </c>
      <c r="H61" s="6"/>
    </row>
    <row r="62">
      <c r="A62" s="0">
        <v>-4717754.4</v>
      </c>
      <c r="B62" s="0">
        <v>469256.68</v>
      </c>
      <c r="C62" s="0" t="s">
        <v>37</v>
      </c>
      <c r="D62" s="0" t="s">
        <v>7</v>
      </c>
      <c r="E62" s="0">
        <v>79</v>
      </c>
      <c r="F62" s="0" t="s">
        <v>25</v>
      </c>
      <c r="H62" s="6"/>
    </row>
    <row r="63">
      <c r="A63" s="0">
        <v>-26490.73</v>
      </c>
      <c r="B63" s="0">
        <v>0</v>
      </c>
      <c r="C63" s="0" t="s">
        <v>37</v>
      </c>
      <c r="D63" s="0" t="s">
        <v>7</v>
      </c>
      <c r="E63" s="0">
        <v>138</v>
      </c>
      <c r="F63" s="0" t="s">
        <v>47</v>
      </c>
      <c r="H63" s="6"/>
    </row>
    <row r="64">
      <c r="A64" s="0">
        <v>19891.2</v>
      </c>
      <c r="B64" s="0">
        <v>-144211.2</v>
      </c>
      <c r="C64" s="0" t="s">
        <v>6</v>
      </c>
      <c r="D64" s="0" t="s">
        <v>7</v>
      </c>
      <c r="E64" s="0">
        <v>111</v>
      </c>
      <c r="F64" s="0" t="s">
        <v>48</v>
      </c>
      <c r="H64" s="6"/>
    </row>
    <row r="65">
      <c r="A65" s="0">
        <v>-807568.19</v>
      </c>
      <c r="B65" s="0">
        <v>1128488.53</v>
      </c>
      <c r="C65" s="0" t="s">
        <v>37</v>
      </c>
      <c r="D65" s="0" t="s">
        <v>7</v>
      </c>
      <c r="E65" s="0">
        <v>1174</v>
      </c>
      <c r="F65" s="0" t="s">
        <v>19</v>
      </c>
      <c r="H65" s="6"/>
    </row>
    <row r="66">
      <c r="A66" s="0">
        <v>-214668.02</v>
      </c>
      <c r="B66" s="0">
        <v>0</v>
      </c>
      <c r="C66" s="0" t="s">
        <v>6</v>
      </c>
      <c r="D66" s="0" t="s">
        <v>7</v>
      </c>
      <c r="E66" s="0">
        <v>1151</v>
      </c>
      <c r="F66" s="0" t="s">
        <v>49</v>
      </c>
      <c r="H66" s="6"/>
    </row>
    <row r="67">
      <c r="A67" s="0">
        <v>-37528.95</v>
      </c>
      <c r="B67" s="0">
        <v>0</v>
      </c>
      <c r="C67" s="0" t="s">
        <v>37</v>
      </c>
      <c r="D67" s="0" t="s">
        <v>7</v>
      </c>
      <c r="E67" s="0">
        <v>1165</v>
      </c>
      <c r="F67" s="0" t="s">
        <v>20</v>
      </c>
      <c r="H67" s="6"/>
    </row>
    <row r="68">
      <c r="A68" s="0">
        <v>-373452.8</v>
      </c>
      <c r="B68" s="0">
        <v>0</v>
      </c>
      <c r="C68" s="0" t="s">
        <v>37</v>
      </c>
      <c r="D68" s="0" t="s">
        <v>7</v>
      </c>
      <c r="E68" s="0">
        <v>1173</v>
      </c>
      <c r="F68" s="0" t="s">
        <v>50</v>
      </c>
      <c r="H68" s="6"/>
    </row>
    <row r="69">
      <c r="A69" s="0">
        <v>83880.45</v>
      </c>
      <c r="B69" s="0">
        <v>-91.65</v>
      </c>
      <c r="C69" s="0" t="s">
        <v>37</v>
      </c>
      <c r="D69" s="0" t="s">
        <v>7</v>
      </c>
      <c r="E69" s="0">
        <v>1180</v>
      </c>
      <c r="F69" s="0" t="s">
        <v>22</v>
      </c>
      <c r="H69" s="6"/>
    </row>
    <row r="70">
      <c r="A70" s="0">
        <v>2025333.83</v>
      </c>
      <c r="B70" s="0">
        <v>411116.96</v>
      </c>
      <c r="C70" s="0" t="s">
        <v>37</v>
      </c>
      <c r="D70" s="0" t="s">
        <v>7</v>
      </c>
      <c r="E70" s="0">
        <v>1156</v>
      </c>
      <c r="F70" s="0" t="s">
        <v>51</v>
      </c>
      <c r="H70" s="6"/>
    </row>
    <row r="71">
      <c r="A71" s="0">
        <v>-776.54</v>
      </c>
      <c r="B71" s="0">
        <v>0</v>
      </c>
      <c r="C71" s="0" t="s">
        <v>37</v>
      </c>
      <c r="D71" s="0" t="s">
        <v>7</v>
      </c>
      <c r="E71" s="0">
        <v>1149</v>
      </c>
      <c r="F71" s="0" t="s">
        <v>46</v>
      </c>
      <c r="H71" s="6"/>
    </row>
    <row r="72">
      <c r="A72" s="0">
        <v>1665548.2</v>
      </c>
      <c r="B72" s="0">
        <v>-2245223.16</v>
      </c>
      <c r="C72" s="0" t="s">
        <v>52</v>
      </c>
      <c r="D72" s="0" t="s">
        <v>7</v>
      </c>
      <c r="E72" s="0">
        <v>123</v>
      </c>
      <c r="F72" s="0" t="s">
        <v>21</v>
      </c>
      <c r="H72" s="6"/>
    </row>
    <row r="73">
      <c r="A73" s="0">
        <v>7273120.3</v>
      </c>
      <c r="B73" s="0">
        <v>-5774467.49</v>
      </c>
      <c r="C73" s="0" t="s">
        <v>52</v>
      </c>
      <c r="D73" s="0" t="s">
        <v>7</v>
      </c>
      <c r="E73" s="0">
        <v>1186</v>
      </c>
      <c r="F73" s="0" t="s">
        <v>12</v>
      </c>
      <c r="H73" s="6"/>
    </row>
    <row r="74">
      <c r="A74" s="0">
        <v>5237173.73</v>
      </c>
      <c r="B74" s="0">
        <v>-3728375.78</v>
      </c>
      <c r="C74" s="0" t="s">
        <v>52</v>
      </c>
      <c r="D74" s="0" t="s">
        <v>7</v>
      </c>
      <c r="E74" s="0">
        <v>1183</v>
      </c>
      <c r="F74" s="0" t="s">
        <v>24</v>
      </c>
      <c r="H74" s="6"/>
    </row>
    <row r="75">
      <c r="A75" s="0">
        <v>-52700.3</v>
      </c>
      <c r="B75" s="0">
        <v>0</v>
      </c>
      <c r="C75" s="0" t="s">
        <v>37</v>
      </c>
      <c r="D75" s="0" t="s">
        <v>7</v>
      </c>
      <c r="E75" s="0">
        <v>129</v>
      </c>
      <c r="F75" s="0" t="s">
        <v>53</v>
      </c>
      <c r="H75" s="6"/>
    </row>
    <row r="76">
      <c r="A76" s="0">
        <v>-6824.2</v>
      </c>
      <c r="B76" s="0">
        <v>0</v>
      </c>
      <c r="C76" s="0" t="s">
        <v>37</v>
      </c>
      <c r="D76" s="0" t="s">
        <v>7</v>
      </c>
      <c r="E76" s="0">
        <v>3</v>
      </c>
      <c r="F76" s="0" t="s">
        <v>35</v>
      </c>
      <c r="H76" s="6"/>
    </row>
    <row r="77">
      <c r="A77" s="0">
        <v>-523269.56</v>
      </c>
      <c r="B77" s="0">
        <v>-72648.31</v>
      </c>
      <c r="C77" s="0" t="s">
        <v>52</v>
      </c>
      <c r="D77" s="0" t="s">
        <v>7</v>
      </c>
      <c r="E77" s="0">
        <v>2</v>
      </c>
      <c r="F77" s="0" t="s">
        <v>15</v>
      </c>
      <c r="H77" s="6"/>
    </row>
    <row r="78">
      <c r="A78" s="0">
        <v>-8067564.24</v>
      </c>
      <c r="B78" s="0">
        <v>-2669738.63</v>
      </c>
      <c r="C78" s="0" t="s">
        <v>52</v>
      </c>
      <c r="D78" s="0" t="s">
        <v>7</v>
      </c>
      <c r="E78" s="0">
        <v>1169</v>
      </c>
      <c r="F78" s="0" t="s">
        <v>8</v>
      </c>
      <c r="H78" s="6"/>
    </row>
    <row r="79">
      <c r="A79" s="0">
        <v>203055.63</v>
      </c>
      <c r="B79" s="0">
        <v>-90409.64</v>
      </c>
      <c r="C79" s="0" t="s">
        <v>52</v>
      </c>
      <c r="D79" s="0" t="s">
        <v>7</v>
      </c>
      <c r="E79" s="0">
        <v>122</v>
      </c>
      <c r="F79" s="0" t="s">
        <v>13</v>
      </c>
      <c r="H79" s="6"/>
    </row>
    <row r="80">
      <c r="A80" s="0">
        <v>-182220.5</v>
      </c>
      <c r="B80" s="0">
        <v>-7962.56</v>
      </c>
      <c r="C80" s="0" t="s">
        <v>52</v>
      </c>
      <c r="D80" s="0" t="s">
        <v>7</v>
      </c>
      <c r="E80" s="0">
        <v>1181</v>
      </c>
      <c r="F80" s="0" t="s">
        <v>9</v>
      </c>
      <c r="H80" s="6"/>
    </row>
    <row r="81">
      <c r="A81" s="0">
        <v>18702.87</v>
      </c>
      <c r="B81" s="0">
        <v>0</v>
      </c>
      <c r="C81" s="0" t="s">
        <v>52</v>
      </c>
      <c r="D81" s="0" t="s">
        <v>7</v>
      </c>
      <c r="E81" s="0">
        <v>1180</v>
      </c>
      <c r="F81" s="0" t="s">
        <v>22</v>
      </c>
      <c r="H81" s="6"/>
    </row>
    <row r="82">
      <c r="A82" s="0">
        <v>881103.96</v>
      </c>
      <c r="B82" s="0">
        <v>-625452.25</v>
      </c>
      <c r="C82" s="0" t="s">
        <v>52</v>
      </c>
      <c r="D82" s="0" t="s">
        <v>7</v>
      </c>
      <c r="E82" s="0">
        <v>1170</v>
      </c>
      <c r="F82" s="0" t="s">
        <v>23</v>
      </c>
      <c r="H82" s="6"/>
    </row>
    <row r="83">
      <c r="A83" s="0">
        <v>13398</v>
      </c>
      <c r="B83" s="0">
        <v>-1848</v>
      </c>
      <c r="C83" s="0" t="s">
        <v>52</v>
      </c>
      <c r="D83" s="0" t="s">
        <v>7</v>
      </c>
      <c r="E83" s="0">
        <v>11</v>
      </c>
      <c r="F83" s="0" t="s">
        <v>54</v>
      </c>
      <c r="H83" s="6"/>
    </row>
    <row r="84">
      <c r="A84" s="0">
        <v>-1006660.43</v>
      </c>
      <c r="B84" s="0">
        <v>-104700.55</v>
      </c>
      <c r="C84" s="0" t="s">
        <v>52</v>
      </c>
      <c r="D84" s="0" t="s">
        <v>7</v>
      </c>
      <c r="E84" s="0">
        <v>1174</v>
      </c>
      <c r="F84" s="0" t="s">
        <v>19</v>
      </c>
      <c r="H84" s="6"/>
    </row>
    <row r="85">
      <c r="A85" s="0">
        <v>1535999.07</v>
      </c>
      <c r="B85" s="0">
        <v>322722.82</v>
      </c>
      <c r="C85" s="0" t="s">
        <v>52</v>
      </c>
      <c r="D85" s="0" t="s">
        <v>7</v>
      </c>
      <c r="E85" s="0">
        <v>1182</v>
      </c>
      <c r="F85" s="0" t="s">
        <v>16</v>
      </c>
      <c r="H85" s="6"/>
    </row>
    <row r="86">
      <c r="A86" s="0">
        <v>-315164.17</v>
      </c>
      <c r="B86" s="0">
        <v>-35060.01</v>
      </c>
      <c r="C86" s="0" t="s">
        <v>52</v>
      </c>
      <c r="D86" s="0" t="s">
        <v>7</v>
      </c>
      <c r="E86" s="0">
        <v>1178</v>
      </c>
      <c r="F86" s="0" t="s">
        <v>28</v>
      </c>
      <c r="H86" s="6"/>
    </row>
    <row r="87">
      <c r="A87" s="0">
        <v>2169034.14</v>
      </c>
      <c r="B87" s="0">
        <v>-5314990.37</v>
      </c>
      <c r="C87" s="0" t="s">
        <v>52</v>
      </c>
      <c r="D87" s="0" t="s">
        <v>7</v>
      </c>
      <c r="E87" s="0">
        <v>1188</v>
      </c>
      <c r="F87" s="0" t="s">
        <v>34</v>
      </c>
      <c r="H87" s="6"/>
    </row>
    <row r="88">
      <c r="A88" s="0">
        <v>-151683.34</v>
      </c>
      <c r="B88" s="0">
        <v>121812.65</v>
      </c>
      <c r="C88" s="0" t="s">
        <v>52</v>
      </c>
      <c r="D88" s="0" t="s">
        <v>7</v>
      </c>
      <c r="E88" s="0">
        <v>1163</v>
      </c>
      <c r="F88" s="0" t="s">
        <v>18</v>
      </c>
      <c r="H88" s="6"/>
    </row>
    <row r="89">
      <c r="A89" s="0">
        <v>2565894.21</v>
      </c>
      <c r="B89" s="0">
        <v>-93629.4</v>
      </c>
      <c r="C89" s="0" t="s">
        <v>52</v>
      </c>
      <c r="D89" s="0" t="s">
        <v>7</v>
      </c>
      <c r="E89" s="0">
        <v>116</v>
      </c>
      <c r="F89" s="0" t="s">
        <v>26</v>
      </c>
      <c r="H89" s="6"/>
    </row>
    <row r="90">
      <c r="A90" s="0">
        <v>-336898.84</v>
      </c>
      <c r="B90" s="0">
        <v>54469.94</v>
      </c>
      <c r="C90" s="0" t="s">
        <v>52</v>
      </c>
      <c r="D90" s="0" t="s">
        <v>7</v>
      </c>
      <c r="E90" s="0">
        <v>40</v>
      </c>
      <c r="F90" s="0" t="s">
        <v>14</v>
      </c>
      <c r="H90" s="6"/>
    </row>
    <row r="91">
      <c r="A91" s="0">
        <v>-4456495.02</v>
      </c>
      <c r="B91" s="0">
        <v>14165136</v>
      </c>
      <c r="C91" s="0" t="s">
        <v>52</v>
      </c>
      <c r="D91" s="0" t="s">
        <v>7</v>
      </c>
      <c r="E91" s="0">
        <v>79</v>
      </c>
      <c r="F91" s="0" t="s">
        <v>25</v>
      </c>
      <c r="H91" s="6"/>
    </row>
    <row r="92">
      <c r="A92" s="0">
        <v>-956909.12</v>
      </c>
      <c r="B92" s="0">
        <v>865629.12</v>
      </c>
      <c r="C92" s="0" t="s">
        <v>37</v>
      </c>
      <c r="D92" s="0" t="s">
        <v>7</v>
      </c>
      <c r="E92" s="0">
        <v>1155</v>
      </c>
      <c r="F92" s="0" t="s">
        <v>45</v>
      </c>
      <c r="H92" s="6"/>
    </row>
    <row r="93">
      <c r="A93" s="0">
        <v>-2044.61</v>
      </c>
      <c r="B93" s="0">
        <v>0</v>
      </c>
      <c r="C93" s="0" t="s">
        <v>37</v>
      </c>
      <c r="D93" s="0" t="s">
        <v>7</v>
      </c>
      <c r="E93" s="0">
        <v>85</v>
      </c>
      <c r="F93" s="0" t="s">
        <v>55</v>
      </c>
      <c r="H93" s="6"/>
    </row>
    <row r="94">
      <c r="A94" s="0">
        <v>0</v>
      </c>
      <c r="B94" s="0">
        <v>0</v>
      </c>
      <c r="C94" s="0" t="s">
        <v>6</v>
      </c>
      <c r="D94" s="0" t="s">
        <v>7</v>
      </c>
      <c r="E94" s="0">
        <v>96</v>
      </c>
      <c r="F94" s="0" t="s">
        <v>56</v>
      </c>
      <c r="H94" s="6"/>
    </row>
    <row r="95">
      <c r="A95" s="0">
        <v>443335.76</v>
      </c>
      <c r="B95" s="0">
        <v>-61149.76</v>
      </c>
      <c r="C95" s="0" t="s">
        <v>52</v>
      </c>
      <c r="D95" s="0" t="s">
        <v>7</v>
      </c>
      <c r="E95" s="0">
        <v>21</v>
      </c>
      <c r="F95" s="0" t="s">
        <v>36</v>
      </c>
      <c r="H95" s="6"/>
    </row>
    <row r="96">
      <c r="A96" s="0">
        <v>138639.26</v>
      </c>
      <c r="B96" s="0">
        <v>107465.8</v>
      </c>
      <c r="C96" s="0" t="s">
        <v>52</v>
      </c>
      <c r="D96" s="0" t="s">
        <v>7</v>
      </c>
      <c r="E96" s="0">
        <v>1140</v>
      </c>
      <c r="F96" s="0" t="s">
        <v>29</v>
      </c>
      <c r="H96" s="6"/>
    </row>
    <row r="97">
      <c r="A97" s="0">
        <v>-139252.44</v>
      </c>
      <c r="B97" s="0">
        <v>268090.78</v>
      </c>
      <c r="C97" s="0" t="s">
        <v>52</v>
      </c>
      <c r="D97" s="0" t="s">
        <v>7</v>
      </c>
      <c r="E97" s="0">
        <v>1152</v>
      </c>
      <c r="F97" s="0" t="s">
        <v>17</v>
      </c>
      <c r="H97" s="6"/>
    </row>
    <row r="98">
      <c r="A98" s="0">
        <v>1500352.19</v>
      </c>
      <c r="B98" s="0">
        <v>-1519350.6</v>
      </c>
      <c r="C98" s="0" t="s">
        <v>52</v>
      </c>
      <c r="D98" s="0" t="s">
        <v>7</v>
      </c>
      <c r="E98" s="0">
        <v>1168</v>
      </c>
      <c r="F98" s="0" t="s">
        <v>10</v>
      </c>
      <c r="H98" s="6"/>
    </row>
    <row r="99">
      <c r="A99" s="0">
        <v>-412.51</v>
      </c>
      <c r="B99" s="0">
        <v>0</v>
      </c>
      <c r="C99" s="0" t="s">
        <v>52</v>
      </c>
      <c r="D99" s="0" t="s">
        <v>7</v>
      </c>
      <c r="E99" s="0">
        <v>1146</v>
      </c>
      <c r="F99" s="0" t="s">
        <v>40</v>
      </c>
      <c r="H99" s="6"/>
    </row>
    <row r="100">
      <c r="A100" s="0">
        <v>-25571.76</v>
      </c>
      <c r="B100" s="0">
        <v>-0</v>
      </c>
      <c r="C100" s="0" t="s">
        <v>52</v>
      </c>
      <c r="D100" s="0" t="s">
        <v>7</v>
      </c>
      <c r="E100" s="0">
        <v>1156</v>
      </c>
      <c r="F100" s="0" t="s">
        <v>51</v>
      </c>
      <c r="H100" s="6"/>
    </row>
    <row r="101">
      <c r="A101" s="0">
        <v>-21734.55</v>
      </c>
      <c r="B101" s="0">
        <v>0</v>
      </c>
      <c r="C101" s="0" t="s">
        <v>52</v>
      </c>
      <c r="D101" s="0" t="s">
        <v>7</v>
      </c>
      <c r="E101" s="0">
        <v>1165</v>
      </c>
      <c r="F101" s="0" t="s">
        <v>20</v>
      </c>
      <c r="H101" s="6"/>
    </row>
    <row r="102">
      <c r="A102" s="0">
        <v>-573504</v>
      </c>
      <c r="B102" s="0">
        <v>573504</v>
      </c>
      <c r="C102" s="0" t="s">
        <v>37</v>
      </c>
      <c r="D102" s="0" t="s">
        <v>7</v>
      </c>
      <c r="E102" s="0">
        <v>137</v>
      </c>
      <c r="F102" s="0" t="s">
        <v>31</v>
      </c>
      <c r="H102" s="6"/>
    </row>
    <row r="103">
      <c r="A103" s="0">
        <v>-144211.2</v>
      </c>
      <c r="B103" s="0">
        <v>144211.2</v>
      </c>
      <c r="C103" s="0" t="s">
        <v>37</v>
      </c>
      <c r="D103" s="0" t="s">
        <v>7</v>
      </c>
      <c r="E103" s="0">
        <v>111</v>
      </c>
      <c r="F103" s="0" t="s">
        <v>48</v>
      </c>
      <c r="H103" s="6"/>
    </row>
    <row r="104">
      <c r="A104" s="0">
        <v>2235370.99</v>
      </c>
      <c r="B104" s="0">
        <v>0</v>
      </c>
      <c r="C104" s="0" t="s">
        <v>52</v>
      </c>
      <c r="D104" s="0" t="s">
        <v>7</v>
      </c>
      <c r="E104" s="0">
        <v>1189</v>
      </c>
      <c r="F104" s="0" t="s">
        <v>57</v>
      </c>
      <c r="H104" s="6"/>
    </row>
    <row r="105">
      <c r="A105" s="0">
        <v>5079916.2</v>
      </c>
      <c r="B105" s="0">
        <v>3660488.96</v>
      </c>
      <c r="C105" s="0" t="s">
        <v>52</v>
      </c>
      <c r="D105" s="0" t="s">
        <v>7</v>
      </c>
      <c r="E105" s="0">
        <v>1191</v>
      </c>
      <c r="F105" s="0" t="s">
        <v>30</v>
      </c>
      <c r="H105" s="6"/>
    </row>
    <row r="106">
      <c r="A106" s="0">
        <v>9393778.43</v>
      </c>
      <c r="B106" s="0">
        <v>-8042048</v>
      </c>
      <c r="C106" s="0" t="s">
        <v>52</v>
      </c>
      <c r="D106" s="0" t="s">
        <v>7</v>
      </c>
      <c r="E106" s="0">
        <v>96</v>
      </c>
      <c r="F106" s="0" t="s">
        <v>56</v>
      </c>
      <c r="H106" s="6"/>
    </row>
    <row r="107">
      <c r="A107" s="0">
        <v>-377982.82</v>
      </c>
      <c r="B107" s="0">
        <v>-950579.83</v>
      </c>
      <c r="C107" s="0" t="s">
        <v>52</v>
      </c>
      <c r="D107" s="0" t="s">
        <v>7</v>
      </c>
      <c r="E107" s="0">
        <v>1184</v>
      </c>
      <c r="F107" s="0" t="s">
        <v>58</v>
      </c>
      <c r="H107" s="6"/>
    </row>
    <row r="108">
      <c r="A108" s="0">
        <v>-279319.21</v>
      </c>
      <c r="B108" s="0">
        <v>-0</v>
      </c>
      <c r="C108" s="0" t="s">
        <v>52</v>
      </c>
      <c r="D108" s="0" t="s">
        <v>7</v>
      </c>
      <c r="E108" s="0">
        <v>1179</v>
      </c>
      <c r="F108" s="0" t="s">
        <v>32</v>
      </c>
      <c r="H108" s="6"/>
    </row>
    <row r="109">
      <c r="A109" s="0">
        <v>-84</v>
      </c>
      <c r="B109" s="0">
        <v>0</v>
      </c>
      <c r="C109" s="0" t="s">
        <v>52</v>
      </c>
      <c r="D109" s="0" t="s">
        <v>7</v>
      </c>
      <c r="E109" s="0">
        <v>1149</v>
      </c>
      <c r="F109" s="0" t="s">
        <v>46</v>
      </c>
      <c r="H109" s="6"/>
    </row>
    <row r="110">
      <c r="A110" s="0">
        <v>-2433.21</v>
      </c>
      <c r="B110" s="0">
        <v>0</v>
      </c>
      <c r="C110" s="0" t="s">
        <v>52</v>
      </c>
      <c r="D110" s="0" t="s">
        <v>7</v>
      </c>
      <c r="E110" s="0">
        <v>1158</v>
      </c>
      <c r="F110" s="0" t="s">
        <v>41</v>
      </c>
      <c r="H110" s="6"/>
    </row>
    <row r="111">
      <c r="A111" s="0">
        <v>-312082.66</v>
      </c>
      <c r="B111" s="0">
        <v>0</v>
      </c>
      <c r="C111" s="0" t="s">
        <v>52</v>
      </c>
      <c r="D111" s="0" t="s">
        <v>7</v>
      </c>
      <c r="E111" s="0">
        <v>3</v>
      </c>
      <c r="F111" s="0" t="s">
        <v>35</v>
      </c>
      <c r="H111" s="6"/>
    </row>
    <row r="112">
      <c r="A112" s="0">
        <v>0</v>
      </c>
      <c r="B112" s="0">
        <v>0</v>
      </c>
      <c r="C112" s="0" t="s">
        <v>52</v>
      </c>
      <c r="D112" s="0" t="s">
        <v>7</v>
      </c>
      <c r="E112" s="0">
        <v>115</v>
      </c>
      <c r="F112" s="0" t="s">
        <v>59</v>
      </c>
      <c r="H112" s="6"/>
    </row>
    <row r="113">
      <c r="A113" s="0">
        <v>-212309.47</v>
      </c>
      <c r="B113" s="0">
        <v>44608.85</v>
      </c>
      <c r="C113" s="0" t="s">
        <v>60</v>
      </c>
      <c r="D113" s="0" t="s">
        <v>7</v>
      </c>
      <c r="E113" s="0">
        <v>122</v>
      </c>
      <c r="F113" s="0" t="s">
        <v>13</v>
      </c>
      <c r="H113" s="6"/>
    </row>
    <row r="114">
      <c r="A114" s="0">
        <v>-1160418.49</v>
      </c>
      <c r="B114" s="0">
        <v>345564.76</v>
      </c>
      <c r="C114" s="0" t="s">
        <v>60</v>
      </c>
      <c r="D114" s="0" t="s">
        <v>7</v>
      </c>
      <c r="E114" s="0">
        <v>123</v>
      </c>
      <c r="F114" s="0" t="s">
        <v>21</v>
      </c>
      <c r="H114" s="6"/>
    </row>
    <row r="115">
      <c r="A115" s="0">
        <v>356969.39</v>
      </c>
      <c r="B115" s="0">
        <v>-171498.35</v>
      </c>
      <c r="C115" s="0" t="s">
        <v>60</v>
      </c>
      <c r="D115" s="0" t="s">
        <v>7</v>
      </c>
      <c r="E115" s="0">
        <v>116</v>
      </c>
      <c r="F115" s="0" t="s">
        <v>26</v>
      </c>
      <c r="H115" s="6"/>
    </row>
    <row r="116">
      <c r="A116" s="0">
        <v>-18498339.88</v>
      </c>
      <c r="B116" s="0">
        <v>2269795.67</v>
      </c>
      <c r="C116" s="0" t="s">
        <v>60</v>
      </c>
      <c r="D116" s="0" t="s">
        <v>7</v>
      </c>
      <c r="E116" s="0">
        <v>1169</v>
      </c>
      <c r="F116" s="0" t="s">
        <v>8</v>
      </c>
      <c r="H116" s="6"/>
    </row>
    <row r="117">
      <c r="A117" s="0">
        <v>3522979.88</v>
      </c>
      <c r="B117" s="0">
        <v>-5537035.06</v>
      </c>
      <c r="C117" s="0" t="s">
        <v>60</v>
      </c>
      <c r="D117" s="0" t="s">
        <v>7</v>
      </c>
      <c r="E117" s="0">
        <v>79</v>
      </c>
      <c r="F117" s="0" t="s">
        <v>25</v>
      </c>
      <c r="H117" s="6"/>
    </row>
    <row r="118">
      <c r="A118" s="0">
        <v>-937657.8</v>
      </c>
      <c r="B118" s="0">
        <v>768733.48</v>
      </c>
      <c r="C118" s="0" t="s">
        <v>60</v>
      </c>
      <c r="D118" s="0" t="s">
        <v>7</v>
      </c>
      <c r="E118" s="0">
        <v>1181</v>
      </c>
      <c r="F118" s="0" t="s">
        <v>9</v>
      </c>
      <c r="H118" s="6"/>
    </row>
    <row r="119">
      <c r="A119" s="0">
        <v>-490872.32</v>
      </c>
      <c r="B119" s="0">
        <v>1720271.71</v>
      </c>
      <c r="C119" s="0" t="s">
        <v>60</v>
      </c>
      <c r="D119" s="0" t="s">
        <v>7</v>
      </c>
      <c r="E119" s="0">
        <v>1184</v>
      </c>
      <c r="F119" s="0" t="s">
        <v>58</v>
      </c>
      <c r="H119" s="6"/>
    </row>
    <row r="120">
      <c r="A120" s="0">
        <v>-5343668.86</v>
      </c>
      <c r="B120" s="0">
        <v>4179115.79</v>
      </c>
      <c r="C120" s="0" t="s">
        <v>60</v>
      </c>
      <c r="D120" s="0" t="s">
        <v>7</v>
      </c>
      <c r="E120" s="0">
        <v>1182</v>
      </c>
      <c r="F120" s="0" t="s">
        <v>16</v>
      </c>
      <c r="H120" s="6"/>
    </row>
    <row r="121">
      <c r="A121" s="0">
        <v>-9198814.67</v>
      </c>
      <c r="B121" s="0">
        <v>5305395.82</v>
      </c>
      <c r="C121" s="0" t="s">
        <v>60</v>
      </c>
      <c r="D121" s="0" t="s">
        <v>7</v>
      </c>
      <c r="E121" s="0">
        <v>1191</v>
      </c>
      <c r="F121" s="0" t="s">
        <v>30</v>
      </c>
      <c r="H121" s="6"/>
    </row>
    <row r="122">
      <c r="A122" s="0">
        <v>895771.34</v>
      </c>
      <c r="B122" s="0">
        <v>-2830085.15</v>
      </c>
      <c r="C122" s="0" t="s">
        <v>60</v>
      </c>
      <c r="D122" s="0" t="s">
        <v>7</v>
      </c>
      <c r="E122" s="0">
        <v>1189</v>
      </c>
      <c r="F122" s="0" t="s">
        <v>57</v>
      </c>
      <c r="H122" s="6"/>
    </row>
    <row r="123">
      <c r="A123" s="0">
        <v>-14416894.14</v>
      </c>
      <c r="B123" s="0">
        <v>7463573.28</v>
      </c>
      <c r="C123" s="0" t="s">
        <v>60</v>
      </c>
      <c r="D123" s="0" t="s">
        <v>7</v>
      </c>
      <c r="E123" s="0">
        <v>1186</v>
      </c>
      <c r="F123" s="0" t="s">
        <v>12</v>
      </c>
      <c r="H123" s="6"/>
    </row>
    <row r="124">
      <c r="A124" s="0">
        <v>0</v>
      </c>
      <c r="B124" s="0">
        <v>0</v>
      </c>
      <c r="C124" s="0" t="s">
        <v>52</v>
      </c>
      <c r="D124" s="0" t="s">
        <v>7</v>
      </c>
      <c r="E124" s="0">
        <v>1172</v>
      </c>
      <c r="F124" s="0" t="s">
        <v>38</v>
      </c>
      <c r="H124" s="6"/>
    </row>
    <row r="125">
      <c r="A125" s="0">
        <v>-989.97</v>
      </c>
      <c r="B125" s="0">
        <v>0</v>
      </c>
      <c r="C125" s="0" t="s">
        <v>52</v>
      </c>
      <c r="D125" s="0" t="s">
        <v>7</v>
      </c>
      <c r="E125" s="0">
        <v>1151</v>
      </c>
      <c r="F125" s="0" t="s">
        <v>49</v>
      </c>
      <c r="H125" s="6"/>
    </row>
    <row r="126">
      <c r="A126" s="0">
        <v>-668902.98</v>
      </c>
      <c r="B126" s="0">
        <v>2128795.34</v>
      </c>
      <c r="C126" s="0" t="s">
        <v>60</v>
      </c>
      <c r="D126" s="0" t="s">
        <v>7</v>
      </c>
      <c r="E126" s="0">
        <v>1188</v>
      </c>
      <c r="F126" s="0" t="s">
        <v>34</v>
      </c>
      <c r="H126" s="6"/>
    </row>
    <row r="127">
      <c r="A127" s="0">
        <v>18186594.28</v>
      </c>
      <c r="B127" s="0">
        <v>-802940.73</v>
      </c>
      <c r="C127" s="0" t="s">
        <v>60</v>
      </c>
      <c r="D127" s="0" t="s">
        <v>7</v>
      </c>
      <c r="E127" s="0">
        <v>2</v>
      </c>
      <c r="F127" s="0" t="s">
        <v>15</v>
      </c>
      <c r="H127" s="6"/>
    </row>
    <row r="128">
      <c r="A128" s="0">
        <v>79266.74</v>
      </c>
      <c r="B128" s="0">
        <v>-396129.82</v>
      </c>
      <c r="C128" s="0" t="s">
        <v>60</v>
      </c>
      <c r="D128" s="0" t="s">
        <v>7</v>
      </c>
      <c r="E128" s="0">
        <v>1170</v>
      </c>
      <c r="F128" s="0" t="s">
        <v>23</v>
      </c>
      <c r="H128" s="6"/>
    </row>
    <row r="129">
      <c r="A129" s="0">
        <v>-3000000</v>
      </c>
      <c r="B129" s="0">
        <v>3000000</v>
      </c>
      <c r="C129" s="0" t="s">
        <v>60</v>
      </c>
      <c r="D129" s="0" t="s">
        <v>7</v>
      </c>
      <c r="E129" s="0">
        <v>96</v>
      </c>
      <c r="F129" s="0" t="s">
        <v>56</v>
      </c>
      <c r="H129" s="6"/>
    </row>
    <row r="130">
      <c r="A130" s="0">
        <v>-12262.22</v>
      </c>
      <c r="B130" s="0">
        <v>0</v>
      </c>
      <c r="C130" s="0" t="s">
        <v>37</v>
      </c>
      <c r="D130" s="0" t="s">
        <v>7</v>
      </c>
      <c r="E130" s="0">
        <v>1168</v>
      </c>
      <c r="F130" s="0" t="s">
        <v>10</v>
      </c>
      <c r="H130" s="6"/>
    </row>
    <row r="131">
      <c r="A131" s="0">
        <v>-10953.65</v>
      </c>
      <c r="B131" s="0">
        <v>0</v>
      </c>
      <c r="C131" s="0" t="s">
        <v>6</v>
      </c>
      <c r="D131" s="0" t="s">
        <v>7</v>
      </c>
      <c r="E131" s="0">
        <v>129</v>
      </c>
      <c r="F131" s="0" t="s">
        <v>53</v>
      </c>
      <c r="H131" s="6"/>
    </row>
    <row r="132">
      <c r="A132" s="0">
        <v>-12228356.86</v>
      </c>
      <c r="B132" s="0">
        <v>11916903.84</v>
      </c>
      <c r="C132" s="0" t="s">
        <v>60</v>
      </c>
      <c r="D132" s="0" t="s">
        <v>7</v>
      </c>
      <c r="E132" s="0">
        <v>1183</v>
      </c>
      <c r="F132" s="0" t="s">
        <v>24</v>
      </c>
      <c r="H132" s="6"/>
    </row>
    <row r="133">
      <c r="A133" s="0">
        <v>-123514.26</v>
      </c>
      <c r="B133" s="0">
        <v>6128</v>
      </c>
      <c r="C133" s="0" t="s">
        <v>60</v>
      </c>
      <c r="D133" s="0" t="s">
        <v>7</v>
      </c>
      <c r="E133" s="0">
        <v>1152</v>
      </c>
      <c r="F133" s="0" t="s">
        <v>17</v>
      </c>
      <c r="H133" s="6"/>
    </row>
    <row r="134">
      <c r="A134" s="0">
        <v>-4191.89</v>
      </c>
      <c r="B134" s="0">
        <v>103122.34</v>
      </c>
      <c r="C134" s="0" t="s">
        <v>60</v>
      </c>
      <c r="D134" s="0" t="s">
        <v>7</v>
      </c>
      <c r="E134" s="0">
        <v>1153</v>
      </c>
      <c r="F134" s="0" t="s">
        <v>27</v>
      </c>
      <c r="H134" s="6"/>
    </row>
    <row r="135">
      <c r="A135" s="0">
        <v>64.14</v>
      </c>
      <c r="B135" s="0">
        <v>0</v>
      </c>
      <c r="C135" s="0" t="s">
        <v>52</v>
      </c>
      <c r="D135" s="0" t="s">
        <v>7</v>
      </c>
      <c r="E135" s="0">
        <v>106</v>
      </c>
      <c r="F135" s="0" t="s">
        <v>61</v>
      </c>
      <c r="H135" s="6"/>
    </row>
    <row r="136">
      <c r="A136" s="0">
        <v>-0.02</v>
      </c>
      <c r="B136" s="0">
        <v>0</v>
      </c>
      <c r="C136" s="0" t="s">
        <v>52</v>
      </c>
      <c r="D136" s="0" t="s">
        <v>7</v>
      </c>
      <c r="E136" s="0">
        <v>126</v>
      </c>
      <c r="F136" s="0" t="s">
        <v>62</v>
      </c>
      <c r="H136" s="6"/>
    </row>
    <row r="137">
      <c r="A137" s="0">
        <v>3097.68</v>
      </c>
      <c r="B137" s="0">
        <v>0</v>
      </c>
      <c r="C137" s="0" t="s">
        <v>52</v>
      </c>
      <c r="D137" s="0" t="s">
        <v>7</v>
      </c>
      <c r="E137" s="0">
        <v>127</v>
      </c>
      <c r="F137" s="0" t="s">
        <v>63</v>
      </c>
      <c r="H137" s="6"/>
    </row>
    <row r="138">
      <c r="A138" s="0">
        <v>3771.71</v>
      </c>
      <c r="B138" s="0">
        <v>0</v>
      </c>
      <c r="C138" s="0" t="s">
        <v>52</v>
      </c>
      <c r="D138" s="0" t="s">
        <v>7</v>
      </c>
      <c r="E138" s="0">
        <v>133</v>
      </c>
      <c r="F138" s="0" t="s">
        <v>39</v>
      </c>
      <c r="H138" s="6"/>
    </row>
    <row r="139">
      <c r="A139" s="0">
        <v>-28179.88</v>
      </c>
      <c r="B139" s="0">
        <v>0</v>
      </c>
      <c r="C139" s="0" t="s">
        <v>52</v>
      </c>
      <c r="D139" s="0" t="s">
        <v>7</v>
      </c>
      <c r="E139" s="0">
        <v>135</v>
      </c>
      <c r="F139" s="0" t="s">
        <v>64</v>
      </c>
      <c r="H139" s="6"/>
    </row>
    <row r="140">
      <c r="A140" s="0">
        <v>1.06</v>
      </c>
      <c r="B140" s="0">
        <v>0</v>
      </c>
      <c r="C140" s="0" t="s">
        <v>52</v>
      </c>
      <c r="D140" s="0" t="s">
        <v>7</v>
      </c>
      <c r="E140" s="0">
        <v>137</v>
      </c>
      <c r="F140" s="0" t="s">
        <v>31</v>
      </c>
      <c r="H140" s="6"/>
    </row>
    <row r="141">
      <c r="A141" s="0">
        <v>0.19</v>
      </c>
      <c r="B141" s="0">
        <v>0</v>
      </c>
      <c r="C141" s="0" t="s">
        <v>52</v>
      </c>
      <c r="D141" s="0" t="s">
        <v>7</v>
      </c>
      <c r="E141" s="0">
        <v>136</v>
      </c>
      <c r="F141" s="0" t="s">
        <v>65</v>
      </c>
      <c r="H141" s="6"/>
    </row>
    <row r="142">
      <c r="A142" s="0">
        <v>-3301.93</v>
      </c>
      <c r="B142" s="0">
        <v>0</v>
      </c>
      <c r="C142" s="0" t="s">
        <v>52</v>
      </c>
      <c r="D142" s="0" t="s">
        <v>7</v>
      </c>
      <c r="E142" s="0">
        <v>1141</v>
      </c>
      <c r="F142" s="0" t="s">
        <v>66</v>
      </c>
      <c r="H142" s="6"/>
    </row>
    <row r="143">
      <c r="A143" s="0">
        <v>-79105.9</v>
      </c>
      <c r="B143" s="0">
        <v>0</v>
      </c>
      <c r="C143" s="0" t="s">
        <v>52</v>
      </c>
      <c r="D143" s="0" t="s">
        <v>7</v>
      </c>
      <c r="E143" s="0">
        <v>129</v>
      </c>
      <c r="F143" s="0" t="s">
        <v>53</v>
      </c>
      <c r="H143" s="6"/>
    </row>
    <row r="144">
      <c r="A144" s="0">
        <v>-215009.79</v>
      </c>
      <c r="B144" s="0">
        <v>0</v>
      </c>
      <c r="C144" s="0" t="s">
        <v>52</v>
      </c>
      <c r="D144" s="0" t="s">
        <v>7</v>
      </c>
      <c r="E144" s="0">
        <v>1155</v>
      </c>
      <c r="F144" s="0" t="s">
        <v>45</v>
      </c>
      <c r="H144" s="6"/>
    </row>
    <row r="145">
      <c r="A145" s="0">
        <v>-45166.14</v>
      </c>
      <c r="B145" s="0">
        <v>0</v>
      </c>
      <c r="C145" s="0" t="s">
        <v>52</v>
      </c>
      <c r="D145" s="0" t="s">
        <v>7</v>
      </c>
      <c r="E145" s="0">
        <v>1160</v>
      </c>
      <c r="F145" s="0" t="s">
        <v>67</v>
      </c>
      <c r="H145" s="6"/>
    </row>
    <row r="146">
      <c r="A146" s="0">
        <v>-74313.98</v>
      </c>
      <c r="B146" s="0">
        <v>0</v>
      </c>
      <c r="C146" s="0" t="s">
        <v>52</v>
      </c>
      <c r="D146" s="0" t="s">
        <v>7</v>
      </c>
      <c r="E146" s="0">
        <v>1166</v>
      </c>
      <c r="F146" s="0" t="s">
        <v>68</v>
      </c>
      <c r="H146" s="6"/>
    </row>
    <row r="147">
      <c r="A147" s="0">
        <v>-1223959.12</v>
      </c>
      <c r="B147" s="0">
        <v>2110163.42</v>
      </c>
      <c r="C147" s="0" t="s">
        <v>52</v>
      </c>
      <c r="D147" s="0" t="s">
        <v>7</v>
      </c>
      <c r="E147" s="0">
        <v>1171</v>
      </c>
      <c r="F147" s="0" t="s">
        <v>44</v>
      </c>
      <c r="H147" s="6"/>
    </row>
    <row r="148">
      <c r="A148" s="0">
        <v>-45041.98</v>
      </c>
      <c r="B148" s="0">
        <v>3504.32</v>
      </c>
      <c r="C148" s="0" t="s">
        <v>60</v>
      </c>
      <c r="D148" s="0" t="s">
        <v>7</v>
      </c>
      <c r="E148" s="0">
        <v>1178</v>
      </c>
      <c r="F148" s="0" t="s">
        <v>28</v>
      </c>
      <c r="H148" s="6"/>
    </row>
    <row r="149">
      <c r="A149" s="0">
        <v>-5760</v>
      </c>
      <c r="B149" s="0">
        <v>-240</v>
      </c>
      <c r="C149" s="0" t="s">
        <v>60</v>
      </c>
      <c r="D149" s="0" t="s">
        <v>7</v>
      </c>
      <c r="E149" s="0">
        <v>11</v>
      </c>
      <c r="F149" s="0" t="s">
        <v>54</v>
      </c>
      <c r="H149" s="6"/>
    </row>
    <row r="150">
      <c r="A150" s="0">
        <v>96648.55</v>
      </c>
      <c r="B150" s="0">
        <v>-94156.35</v>
      </c>
      <c r="C150" s="0" t="s">
        <v>60</v>
      </c>
      <c r="D150" s="0" t="s">
        <v>7</v>
      </c>
      <c r="E150" s="0">
        <v>40</v>
      </c>
      <c r="F150" s="0" t="s">
        <v>14</v>
      </c>
      <c r="H150" s="6"/>
    </row>
    <row r="151">
      <c r="A151" s="0">
        <v>-50312.2</v>
      </c>
      <c r="B151" s="0">
        <v>12434.5</v>
      </c>
      <c r="C151" s="0" t="s">
        <v>60</v>
      </c>
      <c r="D151" s="0" t="s">
        <v>7</v>
      </c>
      <c r="E151" s="0">
        <v>1163</v>
      </c>
      <c r="F151" s="0" t="s">
        <v>18</v>
      </c>
      <c r="H151" s="6"/>
    </row>
    <row r="152">
      <c r="A152" s="0">
        <v>308033.23</v>
      </c>
      <c r="B152" s="0">
        <v>1110369.03</v>
      </c>
      <c r="C152" s="0" t="s">
        <v>60</v>
      </c>
      <c r="D152" s="0" t="s">
        <v>7</v>
      </c>
      <c r="E152" s="0">
        <v>1160</v>
      </c>
      <c r="F152" s="0" t="s">
        <v>67</v>
      </c>
      <c r="H152" s="6"/>
    </row>
    <row r="153">
      <c r="A153" s="0">
        <v>185829.46</v>
      </c>
      <c r="B153" s="0">
        <v>43960.57</v>
      </c>
      <c r="C153" s="0" t="s">
        <v>60</v>
      </c>
      <c r="D153" s="0" t="s">
        <v>7</v>
      </c>
      <c r="E153" s="0">
        <v>1161</v>
      </c>
      <c r="F153" s="0" t="s">
        <v>69</v>
      </c>
      <c r="H153" s="6"/>
    </row>
    <row r="154">
      <c r="A154" s="0">
        <v>-190962.64</v>
      </c>
      <c r="B154" s="0">
        <v>-0</v>
      </c>
      <c r="C154" s="0" t="s">
        <v>60</v>
      </c>
      <c r="D154" s="0" t="s">
        <v>7</v>
      </c>
      <c r="E154" s="0">
        <v>1140</v>
      </c>
      <c r="F154" s="0" t="s">
        <v>29</v>
      </c>
      <c r="H154" s="6"/>
    </row>
    <row r="155">
      <c r="A155" s="0">
        <v>1873186.56</v>
      </c>
      <c r="B155" s="0">
        <v>-258370.56</v>
      </c>
      <c r="C155" s="0" t="s">
        <v>60</v>
      </c>
      <c r="D155" s="0" t="s">
        <v>7</v>
      </c>
      <c r="E155" s="0">
        <v>21</v>
      </c>
      <c r="F155" s="0" t="s">
        <v>36</v>
      </c>
      <c r="H155" s="6"/>
    </row>
    <row r="156">
      <c r="A156" s="0">
        <v>-1452.67</v>
      </c>
      <c r="B156" s="0">
        <v>0</v>
      </c>
      <c r="C156" s="0" t="s">
        <v>52</v>
      </c>
      <c r="D156" s="0" t="s">
        <v>7</v>
      </c>
      <c r="E156" s="0">
        <v>85</v>
      </c>
      <c r="F156" s="0" t="s">
        <v>55</v>
      </c>
      <c r="H156" s="6"/>
    </row>
    <row r="157">
      <c r="A157" s="0">
        <v>-74894.75</v>
      </c>
      <c r="B157" s="0">
        <v>-0</v>
      </c>
      <c r="C157" s="0" t="s">
        <v>52</v>
      </c>
      <c r="D157" s="0" t="s">
        <v>7</v>
      </c>
      <c r="E157" s="0">
        <v>1153</v>
      </c>
      <c r="F157" s="0" t="s">
        <v>27</v>
      </c>
      <c r="H157" s="6"/>
    </row>
    <row r="158">
      <c r="A158" s="0">
        <v>-528.44</v>
      </c>
      <c r="B158" s="0">
        <v>528.44</v>
      </c>
      <c r="C158" s="0" t="s">
        <v>60</v>
      </c>
      <c r="D158" s="0" t="s">
        <v>7</v>
      </c>
      <c r="E158" s="0">
        <v>1180</v>
      </c>
      <c r="F158" s="0" t="s">
        <v>22</v>
      </c>
      <c r="H158" s="6"/>
    </row>
    <row r="159">
      <c r="A159" s="0">
        <v>-1043583.73</v>
      </c>
      <c r="B159" s="0">
        <v>901205.29</v>
      </c>
      <c r="C159" s="0" t="s">
        <v>60</v>
      </c>
      <c r="D159" s="0" t="s">
        <v>7</v>
      </c>
      <c r="E159" s="0">
        <v>1174</v>
      </c>
      <c r="F159" s="0" t="s">
        <v>19</v>
      </c>
      <c r="H159" s="6"/>
    </row>
    <row r="160">
      <c r="A160" s="0">
        <v>4097899.6</v>
      </c>
      <c r="B160" s="0">
        <v>-4251671.69</v>
      </c>
      <c r="C160" s="0" t="s">
        <v>60</v>
      </c>
      <c r="D160" s="0" t="s">
        <v>7</v>
      </c>
      <c r="E160" s="0">
        <v>1190</v>
      </c>
      <c r="F160" s="0" t="s">
        <v>70</v>
      </c>
      <c r="H160" s="6"/>
    </row>
    <row r="161">
      <c r="A161" s="0">
        <v>-43183.12</v>
      </c>
      <c r="B161" s="0">
        <v>0</v>
      </c>
      <c r="C161" s="0" t="s">
        <v>60</v>
      </c>
      <c r="D161" s="0" t="s">
        <v>7</v>
      </c>
      <c r="E161" s="0">
        <v>1168</v>
      </c>
      <c r="F161" s="0" t="s">
        <v>10</v>
      </c>
      <c r="H161" s="6"/>
    </row>
    <row r="162">
      <c r="A162" s="0">
        <v>-10224.83</v>
      </c>
      <c r="B162" s="0">
        <v>95392.68</v>
      </c>
      <c r="C162" s="0" t="s">
        <v>60</v>
      </c>
      <c r="D162" s="0" t="s">
        <v>7</v>
      </c>
      <c r="E162" s="0">
        <v>1157</v>
      </c>
      <c r="F162" s="0" t="s">
        <v>71</v>
      </c>
      <c r="H162" s="6"/>
    </row>
    <row r="163">
      <c r="A163" s="0">
        <v>-235821.92</v>
      </c>
      <c r="B163" s="0">
        <v>13270.31</v>
      </c>
      <c r="C163" s="0" t="s">
        <v>60</v>
      </c>
      <c r="D163" s="0" t="s">
        <v>7</v>
      </c>
      <c r="E163" s="0">
        <v>1179</v>
      </c>
      <c r="F163" s="0" t="s">
        <v>32</v>
      </c>
      <c r="H163" s="6"/>
    </row>
    <row r="164">
      <c r="A164" s="0">
        <v>-6409.32</v>
      </c>
      <c r="B164" s="0">
        <v>0</v>
      </c>
      <c r="C164" s="0" t="s">
        <v>60</v>
      </c>
      <c r="D164" s="0" t="s">
        <v>7</v>
      </c>
      <c r="E164" s="0">
        <v>1171</v>
      </c>
      <c r="F164" s="0" t="s">
        <v>44</v>
      </c>
      <c r="H164" s="6"/>
    </row>
    <row r="165">
      <c r="A165" s="0">
        <v>-80025.6</v>
      </c>
      <c r="B165" s="0">
        <v>0</v>
      </c>
      <c r="C165" s="0" t="s">
        <v>60</v>
      </c>
      <c r="D165" s="0" t="s">
        <v>7</v>
      </c>
      <c r="E165" s="0">
        <v>1173</v>
      </c>
      <c r="F165" s="0" t="s">
        <v>50</v>
      </c>
      <c r="H165" s="6"/>
    </row>
    <row r="166">
      <c r="A166" s="0">
        <v>-137952.01</v>
      </c>
      <c r="B166" s="0">
        <v>4376.19</v>
      </c>
      <c r="C166" s="0" t="s">
        <v>72</v>
      </c>
      <c r="D166" s="0" t="s">
        <v>7</v>
      </c>
      <c r="E166" s="0">
        <v>1152</v>
      </c>
      <c r="F166" s="0" t="s">
        <v>17</v>
      </c>
      <c r="H166" s="6"/>
    </row>
    <row r="167">
      <c r="A167" s="0">
        <v>-1938192.87</v>
      </c>
      <c r="B167" s="0">
        <v>-0</v>
      </c>
      <c r="C167" s="0" t="s">
        <v>60</v>
      </c>
      <c r="D167" s="0" t="s">
        <v>7</v>
      </c>
      <c r="E167" s="0">
        <v>1156</v>
      </c>
      <c r="F167" s="0" t="s">
        <v>51</v>
      </c>
      <c r="H167" s="6"/>
    </row>
    <row r="168">
      <c r="A168" s="0">
        <v>-10944.2</v>
      </c>
      <c r="B168" s="0">
        <v>0</v>
      </c>
      <c r="C168" s="0" t="s">
        <v>60</v>
      </c>
      <c r="D168" s="0" t="s">
        <v>7</v>
      </c>
      <c r="E168" s="0">
        <v>126</v>
      </c>
      <c r="F168" s="0" t="s">
        <v>62</v>
      </c>
      <c r="H168" s="6"/>
    </row>
    <row r="169">
      <c r="A169" s="0">
        <v>-7452705.52</v>
      </c>
      <c r="B169" s="0">
        <v>-492419.6</v>
      </c>
      <c r="C169" s="0" t="s">
        <v>72</v>
      </c>
      <c r="D169" s="0" t="s">
        <v>7</v>
      </c>
      <c r="E169" s="0">
        <v>79</v>
      </c>
      <c r="F169" s="0" t="s">
        <v>25</v>
      </c>
      <c r="H169" s="6"/>
    </row>
    <row r="170">
      <c r="A170" s="0">
        <v>-55304.05</v>
      </c>
      <c r="B170" s="0">
        <v>0</v>
      </c>
      <c r="C170" s="0" t="s">
        <v>72</v>
      </c>
      <c r="D170" s="0" t="s">
        <v>7</v>
      </c>
      <c r="E170" s="0">
        <v>1149</v>
      </c>
      <c r="F170" s="0" t="s">
        <v>46</v>
      </c>
      <c r="H170" s="6"/>
    </row>
    <row r="171">
      <c r="A171" s="0">
        <v>-168075.62</v>
      </c>
      <c r="B171" s="0">
        <v>0</v>
      </c>
      <c r="C171" s="0" t="s">
        <v>72</v>
      </c>
      <c r="D171" s="0" t="s">
        <v>7</v>
      </c>
      <c r="E171" s="0">
        <v>135</v>
      </c>
      <c r="F171" s="0" t="s">
        <v>64</v>
      </c>
      <c r="H171" s="6"/>
    </row>
    <row r="172">
      <c r="A172" s="0">
        <v>-36890.21</v>
      </c>
      <c r="B172" s="0">
        <v>0</v>
      </c>
      <c r="C172" s="0" t="s">
        <v>72</v>
      </c>
      <c r="D172" s="0" t="s">
        <v>7</v>
      </c>
      <c r="E172" s="0">
        <v>129</v>
      </c>
      <c r="F172" s="0" t="s">
        <v>53</v>
      </c>
      <c r="H172" s="6"/>
    </row>
    <row r="173">
      <c r="A173" s="0">
        <v>-95656.74</v>
      </c>
      <c r="B173" s="0">
        <v>0</v>
      </c>
      <c r="C173" s="0" t="s">
        <v>72</v>
      </c>
      <c r="D173" s="0" t="s">
        <v>7</v>
      </c>
      <c r="E173" s="0">
        <v>1171</v>
      </c>
      <c r="F173" s="0" t="s">
        <v>44</v>
      </c>
      <c r="H173" s="6"/>
    </row>
    <row r="174">
      <c r="A174" s="0">
        <v>-2734999.43</v>
      </c>
      <c r="B174" s="0">
        <v>423026.23</v>
      </c>
      <c r="C174" s="0" t="s">
        <v>72</v>
      </c>
      <c r="D174" s="0" t="s">
        <v>7</v>
      </c>
      <c r="E174" s="0">
        <v>116</v>
      </c>
      <c r="F174" s="0" t="s">
        <v>26</v>
      </c>
      <c r="H174" s="6"/>
    </row>
    <row r="175">
      <c r="A175" s="0">
        <v>-37.13</v>
      </c>
      <c r="B175" s="0">
        <v>0</v>
      </c>
      <c r="C175" s="0" t="s">
        <v>72</v>
      </c>
      <c r="D175" s="0" t="s">
        <v>7</v>
      </c>
      <c r="E175" s="0">
        <v>106</v>
      </c>
      <c r="F175" s="0" t="s">
        <v>61</v>
      </c>
      <c r="H175" s="6"/>
    </row>
    <row r="176">
      <c r="A176" s="0">
        <v>-7785.39</v>
      </c>
      <c r="B176" s="0">
        <v>0</v>
      </c>
      <c r="C176" s="0" t="s">
        <v>72</v>
      </c>
      <c r="D176" s="0" t="s">
        <v>7</v>
      </c>
      <c r="E176" s="0">
        <v>136</v>
      </c>
      <c r="F176" s="0" t="s">
        <v>65</v>
      </c>
      <c r="H176" s="6"/>
    </row>
    <row r="177">
      <c r="A177" s="0">
        <v>-3088968.68</v>
      </c>
      <c r="B177" s="0">
        <v>-354955.29</v>
      </c>
      <c r="C177" s="0" t="s">
        <v>72</v>
      </c>
      <c r="D177" s="0" t="s">
        <v>7</v>
      </c>
      <c r="E177" s="0">
        <v>137</v>
      </c>
      <c r="F177" s="0" t="s">
        <v>31</v>
      </c>
      <c r="H177" s="6"/>
    </row>
    <row r="178">
      <c r="A178" s="0">
        <v>-39772.54</v>
      </c>
      <c r="B178" s="0">
        <v>0</v>
      </c>
      <c r="C178" s="0" t="s">
        <v>72</v>
      </c>
      <c r="D178" s="0" t="s">
        <v>7</v>
      </c>
      <c r="E178" s="0">
        <v>138</v>
      </c>
      <c r="F178" s="0" t="s">
        <v>47</v>
      </c>
      <c r="H178" s="6"/>
    </row>
    <row r="179">
      <c r="A179" s="0">
        <v>-7408807.36</v>
      </c>
      <c r="B179" s="0">
        <v>6706662.15</v>
      </c>
      <c r="C179" s="0" t="s">
        <v>72</v>
      </c>
      <c r="D179" s="0" t="s">
        <v>7</v>
      </c>
      <c r="E179" s="0">
        <v>1188</v>
      </c>
      <c r="F179" s="0" t="s">
        <v>34</v>
      </c>
      <c r="H179" s="6"/>
    </row>
    <row r="180">
      <c r="A180" s="0">
        <v>-911.5</v>
      </c>
      <c r="B180" s="0">
        <v>0</v>
      </c>
      <c r="C180" s="0" t="s">
        <v>72</v>
      </c>
      <c r="D180" s="0" t="s">
        <v>7</v>
      </c>
      <c r="E180" s="0">
        <v>115</v>
      </c>
      <c r="F180" s="0" t="s">
        <v>59</v>
      </c>
      <c r="H180" s="6"/>
    </row>
    <row r="181">
      <c r="A181" s="0">
        <v>-955358.82</v>
      </c>
      <c r="B181" s="0">
        <v>0</v>
      </c>
      <c r="C181" s="0" t="s">
        <v>72</v>
      </c>
      <c r="D181" s="0" t="s">
        <v>7</v>
      </c>
      <c r="E181" s="0">
        <v>1151</v>
      </c>
      <c r="F181" s="0" t="s">
        <v>49</v>
      </c>
      <c r="H181" s="6"/>
    </row>
    <row r="182">
      <c r="A182" s="0">
        <v>-81864.82</v>
      </c>
      <c r="B182" s="0">
        <v>0</v>
      </c>
      <c r="C182" s="0" t="s">
        <v>72</v>
      </c>
      <c r="D182" s="0" t="s">
        <v>7</v>
      </c>
      <c r="E182" s="0">
        <v>1145</v>
      </c>
      <c r="F182" s="0" t="s">
        <v>73</v>
      </c>
      <c r="H182" s="6"/>
    </row>
    <row r="183">
      <c r="A183" s="0">
        <v>-1</v>
      </c>
      <c r="B183" s="0">
        <v>0</v>
      </c>
      <c r="C183" s="0" t="s">
        <v>72</v>
      </c>
      <c r="D183" s="0" t="s">
        <v>7</v>
      </c>
      <c r="E183" s="0">
        <v>139</v>
      </c>
      <c r="F183" s="0" t="s">
        <v>74</v>
      </c>
      <c r="H183" s="6"/>
    </row>
    <row r="184">
      <c r="A184" s="0">
        <v>-8326865.49</v>
      </c>
      <c r="B184" s="0">
        <v>6904496.72</v>
      </c>
      <c r="C184" s="0" t="s">
        <v>72</v>
      </c>
      <c r="D184" s="0" t="s">
        <v>7</v>
      </c>
      <c r="E184" s="0">
        <v>1169</v>
      </c>
      <c r="F184" s="0" t="s">
        <v>8</v>
      </c>
      <c r="H184" s="6"/>
    </row>
    <row r="185">
      <c r="A185" s="0">
        <v>13882330.26</v>
      </c>
      <c r="B185" s="0">
        <v>9517196.44</v>
      </c>
      <c r="C185" s="0" t="s">
        <v>72</v>
      </c>
      <c r="D185" s="0" t="s">
        <v>7</v>
      </c>
      <c r="E185" s="0">
        <v>1183</v>
      </c>
      <c r="F185" s="0" t="s">
        <v>24</v>
      </c>
      <c r="H185" s="6"/>
    </row>
    <row r="186">
      <c r="A186" s="0">
        <v>-2545061.88</v>
      </c>
      <c r="B186" s="0">
        <v>-1366016.91</v>
      </c>
      <c r="C186" s="0" t="s">
        <v>72</v>
      </c>
      <c r="D186" s="0" t="s">
        <v>7</v>
      </c>
      <c r="E186" s="0">
        <v>122</v>
      </c>
      <c r="F186" s="0" t="s">
        <v>13</v>
      </c>
      <c r="H186" s="6"/>
    </row>
    <row r="187">
      <c r="A187" s="0">
        <v>-29495193.05</v>
      </c>
      <c r="B187" s="0">
        <v>24263564.06</v>
      </c>
      <c r="C187" s="0" t="s">
        <v>72</v>
      </c>
      <c r="D187" s="0" t="s">
        <v>7</v>
      </c>
      <c r="E187" s="0">
        <v>1186</v>
      </c>
      <c r="F187" s="0" t="s">
        <v>12</v>
      </c>
      <c r="H187" s="6"/>
    </row>
    <row r="188">
      <c r="A188" s="0">
        <v>-183511.69</v>
      </c>
      <c r="B188" s="0">
        <v>280288.06</v>
      </c>
      <c r="C188" s="0" t="s">
        <v>72</v>
      </c>
      <c r="D188" s="0" t="s">
        <v>7</v>
      </c>
      <c r="E188" s="0">
        <v>1181</v>
      </c>
      <c r="F188" s="0" t="s">
        <v>9</v>
      </c>
      <c r="H188" s="6"/>
    </row>
    <row r="189">
      <c r="A189" s="0">
        <v>-1254522.45</v>
      </c>
      <c r="B189" s="0">
        <v>639860.97</v>
      </c>
      <c r="C189" s="0" t="s">
        <v>72</v>
      </c>
      <c r="D189" s="0" t="s">
        <v>7</v>
      </c>
      <c r="E189" s="0">
        <v>2</v>
      </c>
      <c r="F189" s="0" t="s">
        <v>15</v>
      </c>
      <c r="H189" s="6"/>
    </row>
    <row r="190">
      <c r="A190" s="0">
        <v>-217122.46</v>
      </c>
      <c r="B190" s="0">
        <v>0</v>
      </c>
      <c r="C190" s="0" t="s">
        <v>72</v>
      </c>
      <c r="D190" s="0" t="s">
        <v>7</v>
      </c>
      <c r="E190" s="0">
        <v>1166</v>
      </c>
      <c r="F190" s="0" t="s">
        <v>68</v>
      </c>
      <c r="H190" s="6"/>
    </row>
    <row r="191">
      <c r="A191" s="0">
        <v>-314358.14</v>
      </c>
      <c r="B191" s="0">
        <v>-17399.17</v>
      </c>
      <c r="C191" s="0" t="s">
        <v>72</v>
      </c>
      <c r="D191" s="0" t="s">
        <v>7</v>
      </c>
      <c r="E191" s="0">
        <v>1143</v>
      </c>
      <c r="F191" s="0" t="s">
        <v>75</v>
      </c>
      <c r="H191" s="6"/>
    </row>
    <row r="192">
      <c r="A192" s="0">
        <v>-224081.61</v>
      </c>
      <c r="B192" s="0">
        <v>0</v>
      </c>
      <c r="C192" s="0" t="s">
        <v>72</v>
      </c>
      <c r="D192" s="0" t="s">
        <v>7</v>
      </c>
      <c r="E192" s="0">
        <v>1160</v>
      </c>
      <c r="F192" s="0" t="s">
        <v>67</v>
      </c>
      <c r="H192" s="6"/>
    </row>
    <row r="193">
      <c r="A193" s="0">
        <v>-27010.93</v>
      </c>
      <c r="B193" s="0">
        <v>0</v>
      </c>
      <c r="C193" s="0" t="s">
        <v>72</v>
      </c>
      <c r="D193" s="0" t="s">
        <v>7</v>
      </c>
      <c r="E193" s="0">
        <v>1142</v>
      </c>
      <c r="F193" s="0" t="s">
        <v>42</v>
      </c>
      <c r="H193" s="6"/>
    </row>
    <row r="194">
      <c r="A194" s="0">
        <v>-44097.99</v>
      </c>
      <c r="B194" s="0">
        <v>-336</v>
      </c>
      <c r="C194" s="0" t="s">
        <v>72</v>
      </c>
      <c r="D194" s="0" t="s">
        <v>7</v>
      </c>
      <c r="E194" s="0">
        <v>11</v>
      </c>
      <c r="F194" s="0" t="s">
        <v>54</v>
      </c>
      <c r="H194" s="6"/>
    </row>
    <row r="195">
      <c r="A195" s="0">
        <v>-41327.33</v>
      </c>
      <c r="B195" s="0">
        <v>0</v>
      </c>
      <c r="C195" s="0" t="s">
        <v>72</v>
      </c>
      <c r="D195" s="0" t="s">
        <v>7</v>
      </c>
      <c r="E195" s="0">
        <v>1158</v>
      </c>
      <c r="F195" s="0" t="s">
        <v>41</v>
      </c>
      <c r="H195" s="6"/>
    </row>
    <row r="196">
      <c r="A196" s="0">
        <v>-30927.5</v>
      </c>
      <c r="B196" s="0">
        <v>0</v>
      </c>
      <c r="C196" s="0" t="s">
        <v>72</v>
      </c>
      <c r="D196" s="0" t="s">
        <v>7</v>
      </c>
      <c r="E196" s="0">
        <v>133</v>
      </c>
      <c r="F196" s="0" t="s">
        <v>39</v>
      </c>
      <c r="H196" s="6"/>
    </row>
    <row r="197">
      <c r="A197" s="0">
        <v>-198176.09</v>
      </c>
      <c r="B197" s="0">
        <v>-28390</v>
      </c>
      <c r="C197" s="0" t="s">
        <v>72</v>
      </c>
      <c r="D197" s="0" t="s">
        <v>7</v>
      </c>
      <c r="E197" s="0">
        <v>40</v>
      </c>
      <c r="F197" s="0" t="s">
        <v>14</v>
      </c>
      <c r="H197" s="6"/>
    </row>
    <row r="198">
      <c r="A198" s="0">
        <v>-2936801.09</v>
      </c>
      <c r="B198" s="0">
        <v>45905.29</v>
      </c>
      <c r="C198" s="0" t="s">
        <v>72</v>
      </c>
      <c r="D198" s="0" t="s">
        <v>7</v>
      </c>
      <c r="E198" s="0">
        <v>1189</v>
      </c>
      <c r="F198" s="0" t="s">
        <v>57</v>
      </c>
      <c r="H198" s="6"/>
    </row>
    <row r="199">
      <c r="A199" s="0">
        <v>-1617512.4</v>
      </c>
      <c r="B199" s="0">
        <v>479041.89</v>
      </c>
      <c r="C199" s="0" t="s">
        <v>72</v>
      </c>
      <c r="D199" s="0" t="s">
        <v>7</v>
      </c>
      <c r="E199" s="0">
        <v>1182</v>
      </c>
      <c r="F199" s="0" t="s">
        <v>16</v>
      </c>
      <c r="H199" s="6"/>
    </row>
    <row r="200">
      <c r="A200" s="0">
        <v>-741633.81</v>
      </c>
      <c r="B200" s="0">
        <v>132570.31</v>
      </c>
      <c r="C200" s="0" t="s">
        <v>72</v>
      </c>
      <c r="D200" s="0" t="s">
        <v>7</v>
      </c>
      <c r="E200" s="0">
        <v>123</v>
      </c>
      <c r="F200" s="0" t="s">
        <v>21</v>
      </c>
      <c r="H200" s="6"/>
    </row>
    <row r="201">
      <c r="A201" s="0">
        <v>-211288.46</v>
      </c>
      <c r="B201" s="0">
        <v>30831.58</v>
      </c>
      <c r="C201" s="0" t="s">
        <v>72</v>
      </c>
      <c r="D201" s="0" t="s">
        <v>7</v>
      </c>
      <c r="E201" s="0">
        <v>1174</v>
      </c>
      <c r="F201" s="0" t="s">
        <v>19</v>
      </c>
      <c r="H201" s="6"/>
    </row>
    <row r="202">
      <c r="A202" s="0">
        <v>-175511.72</v>
      </c>
      <c r="B202" s="0">
        <v>4064.15</v>
      </c>
      <c r="C202" s="0" t="s">
        <v>72</v>
      </c>
      <c r="D202" s="0" t="s">
        <v>7</v>
      </c>
      <c r="E202" s="0">
        <v>1179</v>
      </c>
      <c r="F202" s="0" t="s">
        <v>32</v>
      </c>
      <c r="H202" s="6"/>
    </row>
    <row r="203">
      <c r="A203" s="0">
        <v>-1265.06</v>
      </c>
      <c r="B203" s="0">
        <v>1265.06</v>
      </c>
      <c r="C203" s="0" t="s">
        <v>72</v>
      </c>
      <c r="D203" s="0" t="s">
        <v>7</v>
      </c>
      <c r="E203" s="0">
        <v>1180</v>
      </c>
      <c r="F203" s="0" t="s">
        <v>22</v>
      </c>
      <c r="H203" s="6"/>
    </row>
    <row r="204">
      <c r="A204" s="0">
        <v>-251242.75</v>
      </c>
      <c r="B204" s="0">
        <v>9207.16</v>
      </c>
      <c r="C204" s="0" t="s">
        <v>72</v>
      </c>
      <c r="D204" s="0" t="s">
        <v>7</v>
      </c>
      <c r="E204" s="0">
        <v>1170</v>
      </c>
      <c r="F204" s="0" t="s">
        <v>23</v>
      </c>
      <c r="H204" s="6"/>
    </row>
    <row r="205">
      <c r="A205" s="0">
        <v>-57714.2</v>
      </c>
      <c r="B205" s="0">
        <v>57714.2</v>
      </c>
      <c r="C205" s="0" t="s">
        <v>72</v>
      </c>
      <c r="D205" s="0" t="s">
        <v>7</v>
      </c>
      <c r="E205" s="0">
        <v>1178</v>
      </c>
      <c r="F205" s="0" t="s">
        <v>28</v>
      </c>
      <c r="H205" s="6"/>
    </row>
    <row r="206">
      <c r="A206" s="0">
        <v>1647437.18</v>
      </c>
      <c r="B206" s="0">
        <v>2032229.84</v>
      </c>
      <c r="C206" s="0" t="s">
        <v>72</v>
      </c>
      <c r="D206" s="0" t="s">
        <v>7</v>
      </c>
      <c r="E206" s="0">
        <v>1191</v>
      </c>
      <c r="F206" s="0" t="s">
        <v>30</v>
      </c>
      <c r="H206" s="6"/>
    </row>
    <row r="207">
      <c r="A207" s="0">
        <v>6387419.42</v>
      </c>
      <c r="B207" s="0">
        <v>-2645017.96</v>
      </c>
      <c r="C207" s="0" t="s">
        <v>72</v>
      </c>
      <c r="D207" s="0" t="s">
        <v>7</v>
      </c>
      <c r="E207" s="0">
        <v>1190</v>
      </c>
      <c r="F207" s="0" t="s">
        <v>70</v>
      </c>
      <c r="H207" s="6"/>
    </row>
    <row r="208">
      <c r="A208" s="0">
        <v>990901.24</v>
      </c>
      <c r="B208" s="0">
        <v>0</v>
      </c>
      <c r="C208" s="0" t="s">
        <v>72</v>
      </c>
      <c r="D208" s="0" t="s">
        <v>7</v>
      </c>
      <c r="E208" s="0">
        <v>1168</v>
      </c>
      <c r="F208" s="0" t="s">
        <v>10</v>
      </c>
      <c r="H208" s="6"/>
    </row>
    <row r="209">
      <c r="A209" s="0">
        <v>484873.24</v>
      </c>
      <c r="B209" s="0">
        <v>-68965.52</v>
      </c>
      <c r="C209" s="0" t="s">
        <v>72</v>
      </c>
      <c r="D209" s="0" t="s">
        <v>7</v>
      </c>
      <c r="E209" s="0">
        <v>1165</v>
      </c>
      <c r="F209" s="0" t="s">
        <v>20</v>
      </c>
      <c r="H209" s="6"/>
    </row>
    <row r="210">
      <c r="A210" s="0">
        <v>1158199.68</v>
      </c>
      <c r="B210" s="0">
        <v>-159751.68</v>
      </c>
      <c r="C210" s="0" t="s">
        <v>72</v>
      </c>
      <c r="D210" s="0" t="s">
        <v>7</v>
      </c>
      <c r="E210" s="0">
        <v>21</v>
      </c>
      <c r="F210" s="0" t="s">
        <v>36</v>
      </c>
      <c r="H210" s="6"/>
    </row>
    <row r="211">
      <c r="A211" s="0">
        <v>-102135.73</v>
      </c>
      <c r="B211" s="0">
        <v>69059.2</v>
      </c>
      <c r="C211" s="0" t="s">
        <v>72</v>
      </c>
      <c r="D211" s="0" t="s">
        <v>7</v>
      </c>
      <c r="E211" s="0">
        <v>1184</v>
      </c>
      <c r="F211" s="0" t="s">
        <v>58</v>
      </c>
      <c r="H211" s="6"/>
    </row>
    <row r="212">
      <c r="A212" s="0">
        <v>570</v>
      </c>
      <c r="B212" s="0">
        <v>-19720</v>
      </c>
      <c r="C212" s="0" t="s">
        <v>72</v>
      </c>
      <c r="D212" s="0" t="s">
        <v>7</v>
      </c>
      <c r="E212" s="0">
        <v>1140</v>
      </c>
      <c r="F212" s="0" t="s">
        <v>29</v>
      </c>
      <c r="H212" s="6"/>
    </row>
    <row r="213">
      <c r="A213" s="0">
        <v>-58800</v>
      </c>
      <c r="B213" s="0">
        <v>-81200</v>
      </c>
      <c r="C213" s="0" t="s">
        <v>60</v>
      </c>
      <c r="D213" s="0" t="s">
        <v>7</v>
      </c>
      <c r="E213" s="0">
        <v>1187</v>
      </c>
      <c r="F213" s="0" t="s">
        <v>33</v>
      </c>
      <c r="H213" s="6"/>
    </row>
    <row r="214">
      <c r="A214" s="0">
        <v>-875041.07</v>
      </c>
      <c r="B214" s="0">
        <v>-0</v>
      </c>
      <c r="C214" s="0" t="s">
        <v>60</v>
      </c>
      <c r="D214" s="0" t="s">
        <v>7</v>
      </c>
      <c r="E214" s="0">
        <v>1149</v>
      </c>
      <c r="F214" s="0" t="s">
        <v>46</v>
      </c>
      <c r="H214" s="6"/>
    </row>
    <row r="215">
      <c r="A215" s="0">
        <v>-33344.88</v>
      </c>
      <c r="B215" s="0">
        <v>0</v>
      </c>
      <c r="C215" s="0" t="s">
        <v>60</v>
      </c>
      <c r="D215" s="0" t="s">
        <v>7</v>
      </c>
      <c r="E215" s="0">
        <v>3</v>
      </c>
      <c r="F215" s="0" t="s">
        <v>35</v>
      </c>
      <c r="H215" s="6"/>
    </row>
    <row r="216">
      <c r="A216" s="0">
        <v>-80025.6</v>
      </c>
      <c r="B216" s="0">
        <v>0</v>
      </c>
      <c r="C216" s="0" t="s">
        <v>72</v>
      </c>
      <c r="D216" s="0" t="s">
        <v>7</v>
      </c>
      <c r="E216" s="0">
        <v>1173</v>
      </c>
      <c r="F216" s="0" t="s">
        <v>50</v>
      </c>
      <c r="H216" s="6"/>
    </row>
    <row r="217">
      <c r="A217" s="0">
        <v>-51345.37</v>
      </c>
      <c r="B217" s="0">
        <v>0</v>
      </c>
      <c r="C217" s="0" t="s">
        <v>72</v>
      </c>
      <c r="D217" s="0" t="s">
        <v>7</v>
      </c>
      <c r="E217" s="0">
        <v>1146</v>
      </c>
      <c r="F217" s="0" t="s">
        <v>40</v>
      </c>
      <c r="H217" s="6"/>
    </row>
    <row r="218">
      <c r="A218" s="0">
        <v>-109337.99</v>
      </c>
      <c r="B218" s="0">
        <v>0</v>
      </c>
      <c r="C218" s="0" t="s">
        <v>72</v>
      </c>
      <c r="D218" s="0" t="s">
        <v>7</v>
      </c>
      <c r="E218" s="0">
        <v>3</v>
      </c>
      <c r="F218" s="0" t="s">
        <v>35</v>
      </c>
      <c r="H218" s="6"/>
    </row>
    <row r="219">
      <c r="A219" s="0">
        <v>-24960</v>
      </c>
      <c r="B219" s="0">
        <v>-1040</v>
      </c>
      <c r="C219" s="0" t="s">
        <v>72</v>
      </c>
      <c r="D219" s="0" t="s">
        <v>7</v>
      </c>
      <c r="E219" s="0">
        <v>131</v>
      </c>
      <c r="F219" s="0" t="s">
        <v>76</v>
      </c>
      <c r="H219" s="6"/>
    </row>
    <row r="220">
      <c r="A220" s="0">
        <v>553481.12</v>
      </c>
      <c r="B220" s="0">
        <v>-76342.22</v>
      </c>
      <c r="C220" s="0" t="s">
        <v>72</v>
      </c>
      <c r="D220" s="0" t="s">
        <v>7</v>
      </c>
      <c r="E220" s="0">
        <v>1164</v>
      </c>
      <c r="F220" s="0" t="s">
        <v>11</v>
      </c>
      <c r="H220" s="6"/>
    </row>
    <row r="221">
      <c r="A221" s="0">
        <v>-30329.03</v>
      </c>
      <c r="B221" s="0">
        <v>-1935.9</v>
      </c>
      <c r="C221" s="0" t="s">
        <v>72</v>
      </c>
      <c r="D221" s="0" t="s">
        <v>7</v>
      </c>
      <c r="E221" s="0">
        <v>1163</v>
      </c>
      <c r="F221" s="0" t="s">
        <v>18</v>
      </c>
      <c r="H221" s="6"/>
    </row>
    <row r="222">
      <c r="A222" s="0">
        <v>32654000</v>
      </c>
      <c r="B222" s="0">
        <v>-32654000</v>
      </c>
      <c r="C222" s="0" t="s">
        <v>72</v>
      </c>
      <c r="D222" s="0" t="s">
        <v>7</v>
      </c>
      <c r="E222" s="0">
        <v>1192</v>
      </c>
      <c r="F222" s="0" t="s">
        <v>77</v>
      </c>
      <c r="H222" s="6"/>
    </row>
    <row r="223">
      <c r="A223" s="0">
        <v>0</v>
      </c>
      <c r="B223" s="0">
        <v>0</v>
      </c>
      <c r="C223" s="0" t="s">
        <v>72</v>
      </c>
      <c r="D223" s="0" t="s">
        <v>7</v>
      </c>
      <c r="E223" s="0">
        <v>1156</v>
      </c>
      <c r="F223" s="0" t="s">
        <v>51</v>
      </c>
      <c r="H223" s="6"/>
    </row>
    <row r="224">
      <c r="A224" s="0">
        <v>-248767.86</v>
      </c>
      <c r="B224" s="0">
        <v>-1369108.93</v>
      </c>
      <c r="C224" s="0" t="s">
        <v>78</v>
      </c>
      <c r="D224" s="0" t="s">
        <v>7</v>
      </c>
      <c r="E224" s="0">
        <v>1191</v>
      </c>
      <c r="F224" s="0" t="s">
        <v>30</v>
      </c>
      <c r="H224" s="6"/>
    </row>
    <row r="225">
      <c r="A225" s="0">
        <v>-12103572.3</v>
      </c>
      <c r="B225" s="0">
        <v>4654723.72</v>
      </c>
      <c r="C225" s="0" t="s">
        <v>78</v>
      </c>
      <c r="D225" s="0" t="s">
        <v>7</v>
      </c>
      <c r="E225" s="0">
        <v>1186</v>
      </c>
      <c r="F225" s="0" t="s">
        <v>12</v>
      </c>
      <c r="H225" s="6"/>
    </row>
    <row r="226">
      <c r="A226" s="0">
        <v>-1507544.68</v>
      </c>
      <c r="B226" s="0">
        <v>-81412.79</v>
      </c>
      <c r="C226" s="0" t="s">
        <v>78</v>
      </c>
      <c r="D226" s="0" t="s">
        <v>7</v>
      </c>
      <c r="E226" s="0">
        <v>116</v>
      </c>
      <c r="F226" s="0" t="s">
        <v>26</v>
      </c>
      <c r="H226" s="6"/>
    </row>
    <row r="227">
      <c r="A227" s="0">
        <v>-59830.3</v>
      </c>
      <c r="B227" s="0">
        <v>63671.04</v>
      </c>
      <c r="C227" s="0" t="s">
        <v>78</v>
      </c>
      <c r="D227" s="0" t="s">
        <v>7</v>
      </c>
      <c r="E227" s="0">
        <v>40</v>
      </c>
      <c r="F227" s="0" t="s">
        <v>14</v>
      </c>
      <c r="H227" s="6"/>
    </row>
    <row r="228">
      <c r="A228" s="0">
        <v>-635033.12</v>
      </c>
      <c r="B228" s="0">
        <v>246824.8</v>
      </c>
      <c r="C228" s="0" t="s">
        <v>78</v>
      </c>
      <c r="D228" s="0" t="s">
        <v>7</v>
      </c>
      <c r="E228" s="0">
        <v>123</v>
      </c>
      <c r="F228" s="0" t="s">
        <v>21</v>
      </c>
      <c r="H228" s="6"/>
    </row>
    <row r="229">
      <c r="A229" s="0">
        <v>-5040461.83</v>
      </c>
      <c r="B229" s="0">
        <v>6660866.82</v>
      </c>
      <c r="C229" s="0" t="s">
        <v>78</v>
      </c>
      <c r="D229" s="0" t="s">
        <v>7</v>
      </c>
      <c r="E229" s="0">
        <v>1188</v>
      </c>
      <c r="F229" s="0" t="s">
        <v>34</v>
      </c>
      <c r="H229" s="6"/>
    </row>
    <row r="230">
      <c r="A230" s="0">
        <v>30679708.85</v>
      </c>
      <c r="B230" s="0">
        <v>-14284203.53</v>
      </c>
      <c r="C230" s="0" t="s">
        <v>78</v>
      </c>
      <c r="D230" s="0" t="s">
        <v>7</v>
      </c>
      <c r="E230" s="0">
        <v>1169</v>
      </c>
      <c r="F230" s="0" t="s">
        <v>8</v>
      </c>
      <c r="H230" s="6"/>
    </row>
    <row r="231">
      <c r="A231" s="0">
        <v>-7389679.37</v>
      </c>
      <c r="B231" s="0">
        <v>-680430.64</v>
      </c>
      <c r="C231" s="0" t="s">
        <v>78</v>
      </c>
      <c r="D231" s="0" t="s">
        <v>7</v>
      </c>
      <c r="E231" s="0">
        <v>1190</v>
      </c>
      <c r="F231" s="0" t="s">
        <v>70</v>
      </c>
      <c r="H231" s="6"/>
    </row>
    <row r="232">
      <c r="A232" s="0">
        <v>-107363.89</v>
      </c>
      <c r="B232" s="0">
        <v>-179543.09</v>
      </c>
      <c r="C232" s="0" t="s">
        <v>78</v>
      </c>
      <c r="D232" s="0" t="s">
        <v>7</v>
      </c>
      <c r="E232" s="0">
        <v>1152</v>
      </c>
      <c r="F232" s="0" t="s">
        <v>17</v>
      </c>
      <c r="H232" s="6"/>
    </row>
    <row r="233">
      <c r="A233" s="0">
        <v>-2427395.03</v>
      </c>
      <c r="B233" s="0">
        <v>1675052.83</v>
      </c>
      <c r="C233" s="0" t="s">
        <v>78</v>
      </c>
      <c r="D233" s="0" t="s">
        <v>7</v>
      </c>
      <c r="E233" s="0">
        <v>1182</v>
      </c>
      <c r="F233" s="0" t="s">
        <v>16</v>
      </c>
      <c r="H233" s="6"/>
    </row>
    <row r="234">
      <c r="A234" s="0">
        <v>0</v>
      </c>
      <c r="B234" s="0">
        <v>44501.2</v>
      </c>
      <c r="C234" s="0" t="s">
        <v>78</v>
      </c>
      <c r="D234" s="0" t="s">
        <v>7</v>
      </c>
      <c r="E234" s="0">
        <v>137</v>
      </c>
      <c r="F234" s="0" t="s">
        <v>31</v>
      </c>
      <c r="H234" s="6"/>
    </row>
    <row r="235">
      <c r="A235" s="0">
        <v>-10566758.96</v>
      </c>
      <c r="B235" s="0">
        <v>-1283826.64</v>
      </c>
      <c r="C235" s="0" t="s">
        <v>78</v>
      </c>
      <c r="D235" s="0" t="s">
        <v>7</v>
      </c>
      <c r="E235" s="0">
        <v>1183</v>
      </c>
      <c r="F235" s="0" t="s">
        <v>24</v>
      </c>
      <c r="H235" s="6"/>
    </row>
    <row r="236">
      <c r="A236" s="0">
        <v>-1339335.25</v>
      </c>
      <c r="B236" s="0">
        <v>264624.56</v>
      </c>
      <c r="C236" s="0" t="s">
        <v>78</v>
      </c>
      <c r="D236" s="0" t="s">
        <v>7</v>
      </c>
      <c r="E236" s="0">
        <v>2</v>
      </c>
      <c r="F236" s="0" t="s">
        <v>15</v>
      </c>
      <c r="H236" s="6"/>
    </row>
    <row r="237">
      <c r="A237" s="0">
        <v>-3133475.62</v>
      </c>
      <c r="B237" s="0">
        <v>3101891.43</v>
      </c>
      <c r="C237" s="0" t="s">
        <v>78</v>
      </c>
      <c r="D237" s="0" t="s">
        <v>7</v>
      </c>
      <c r="E237" s="0">
        <v>1170</v>
      </c>
      <c r="F237" s="0" t="s">
        <v>23</v>
      </c>
      <c r="H237" s="6"/>
    </row>
    <row r="238">
      <c r="A238" s="0">
        <v>-59868.12</v>
      </c>
      <c r="B238" s="0">
        <v>52358.92</v>
      </c>
      <c r="C238" s="0" t="s">
        <v>78</v>
      </c>
      <c r="D238" s="0" t="s">
        <v>7</v>
      </c>
      <c r="E238" s="0">
        <v>122</v>
      </c>
      <c r="F238" s="0" t="s">
        <v>13</v>
      </c>
      <c r="H238" s="6"/>
    </row>
    <row r="239">
      <c r="A239" s="0">
        <v>-2972463.02</v>
      </c>
      <c r="B239" s="0">
        <v>2776493.36</v>
      </c>
      <c r="C239" s="0" t="s">
        <v>78</v>
      </c>
      <c r="D239" s="0" t="s">
        <v>7</v>
      </c>
      <c r="E239" s="0">
        <v>1189</v>
      </c>
      <c r="F239" s="0" t="s">
        <v>57</v>
      </c>
      <c r="H239" s="6"/>
    </row>
    <row r="240">
      <c r="A240" s="0">
        <v>-143623.18</v>
      </c>
      <c r="B240" s="0">
        <v>-0</v>
      </c>
      <c r="C240" s="0" t="s">
        <v>72</v>
      </c>
      <c r="D240" s="0" t="s">
        <v>7</v>
      </c>
      <c r="E240" s="0">
        <v>1153</v>
      </c>
      <c r="F240" s="0" t="s">
        <v>27</v>
      </c>
      <c r="H240" s="6"/>
    </row>
    <row r="241">
      <c r="A241" s="0">
        <v>394306.8</v>
      </c>
      <c r="B241" s="0">
        <v>-2264.37</v>
      </c>
      <c r="C241" s="0" t="s">
        <v>78</v>
      </c>
      <c r="D241" s="0" t="s">
        <v>7</v>
      </c>
      <c r="E241" s="0">
        <v>79</v>
      </c>
      <c r="F241" s="0" t="s">
        <v>25</v>
      </c>
      <c r="H241" s="6"/>
    </row>
    <row r="242">
      <c r="A242" s="0">
        <v>-19739.41</v>
      </c>
      <c r="B242" s="0">
        <v>0</v>
      </c>
      <c r="C242" s="0" t="s">
        <v>78</v>
      </c>
      <c r="D242" s="0" t="s">
        <v>7</v>
      </c>
      <c r="E242" s="0">
        <v>1178</v>
      </c>
      <c r="F242" s="0" t="s">
        <v>28</v>
      </c>
      <c r="H242" s="6"/>
    </row>
    <row r="243">
      <c r="A243" s="0">
        <v>-0</v>
      </c>
      <c r="B243" s="0">
        <v>0</v>
      </c>
      <c r="C243" s="0" t="s">
        <v>78</v>
      </c>
      <c r="D243" s="0" t="s">
        <v>7</v>
      </c>
      <c r="E243" s="0">
        <v>1180</v>
      </c>
      <c r="F243" s="0" t="s">
        <v>22</v>
      </c>
      <c r="H243" s="6"/>
    </row>
    <row r="244">
      <c r="A244" s="0">
        <v>-1316700.67</v>
      </c>
      <c r="B244" s="0">
        <v>0</v>
      </c>
      <c r="C244" s="0" t="s">
        <v>78</v>
      </c>
      <c r="D244" s="0" t="s">
        <v>7</v>
      </c>
      <c r="E244" s="0">
        <v>1174</v>
      </c>
      <c r="F244" s="0" t="s">
        <v>19</v>
      </c>
      <c r="H244" s="6"/>
    </row>
    <row r="245">
      <c r="A245" s="0">
        <v>948816.93</v>
      </c>
      <c r="B245" s="0">
        <v>-130650.18</v>
      </c>
      <c r="C245" s="0" t="s">
        <v>78</v>
      </c>
      <c r="D245" s="0" t="s">
        <v>7</v>
      </c>
      <c r="E245" s="0">
        <v>21</v>
      </c>
      <c r="F245" s="0" t="s">
        <v>36</v>
      </c>
      <c r="H245" s="6"/>
    </row>
    <row r="246">
      <c r="A246" s="0">
        <v>28037100.62</v>
      </c>
      <c r="B246" s="0">
        <v>-18802352.75</v>
      </c>
      <c r="C246" s="0" t="s">
        <v>78</v>
      </c>
      <c r="D246" s="0" t="s">
        <v>7</v>
      </c>
      <c r="E246" s="0">
        <v>1192</v>
      </c>
      <c r="F246" s="0" t="s">
        <v>77</v>
      </c>
      <c r="H246" s="6"/>
    </row>
    <row r="247">
      <c r="A247" s="0">
        <v>199127.96</v>
      </c>
      <c r="B247" s="0">
        <v>-2064162</v>
      </c>
      <c r="C247" s="0" t="s">
        <v>78</v>
      </c>
      <c r="D247" s="0" t="s">
        <v>7</v>
      </c>
      <c r="E247" s="0">
        <v>1168</v>
      </c>
      <c r="F247" s="0" t="s">
        <v>10</v>
      </c>
      <c r="H247" s="6"/>
    </row>
    <row r="248">
      <c r="A248" s="0">
        <v>-83435.77</v>
      </c>
      <c r="B248" s="0">
        <v>64002.82</v>
      </c>
      <c r="C248" s="0" t="s">
        <v>78</v>
      </c>
      <c r="D248" s="0" t="s">
        <v>7</v>
      </c>
      <c r="E248" s="0">
        <v>1184</v>
      </c>
      <c r="F248" s="0" t="s">
        <v>58</v>
      </c>
      <c r="H248" s="6"/>
    </row>
    <row r="249">
      <c r="A249" s="0">
        <v>54039.04</v>
      </c>
      <c r="B249" s="0">
        <v>-391783.04</v>
      </c>
      <c r="C249" s="0" t="s">
        <v>78</v>
      </c>
      <c r="D249" s="0" t="s">
        <v>7</v>
      </c>
      <c r="E249" s="0">
        <v>131</v>
      </c>
      <c r="F249" s="0" t="s">
        <v>76</v>
      </c>
      <c r="H249" s="6"/>
    </row>
    <row r="250">
      <c r="A250" s="0">
        <v>1702.4</v>
      </c>
      <c r="B250" s="0">
        <v>-12342.4</v>
      </c>
      <c r="C250" s="0" t="s">
        <v>78</v>
      </c>
      <c r="D250" s="0" t="s">
        <v>7</v>
      </c>
      <c r="E250" s="0">
        <v>111</v>
      </c>
      <c r="F250" s="0" t="s">
        <v>48</v>
      </c>
      <c r="H250" s="6"/>
    </row>
    <row r="251">
      <c r="A251" s="0">
        <v>106790</v>
      </c>
      <c r="B251" s="0">
        <v>-106790</v>
      </c>
      <c r="C251" s="0" t="s">
        <v>78</v>
      </c>
      <c r="D251" s="0" t="s">
        <v>7</v>
      </c>
      <c r="E251" s="0">
        <v>1140</v>
      </c>
      <c r="F251" s="0" t="s">
        <v>29</v>
      </c>
      <c r="H251" s="6"/>
    </row>
    <row r="252">
      <c r="A252" s="0">
        <v>95124.9</v>
      </c>
      <c r="B252" s="0">
        <v>0</v>
      </c>
      <c r="C252" s="0" t="s">
        <v>78</v>
      </c>
      <c r="D252" s="0" t="s">
        <v>7</v>
      </c>
      <c r="E252" s="0">
        <v>1193</v>
      </c>
      <c r="F252" s="0" t="s">
        <v>79</v>
      </c>
      <c r="H252" s="6"/>
    </row>
    <row r="253">
      <c r="A253" s="0">
        <v>542199.6</v>
      </c>
      <c r="B253" s="0">
        <v>179499.08</v>
      </c>
      <c r="C253" s="0" t="s">
        <v>78</v>
      </c>
      <c r="D253" s="0" t="s">
        <v>7</v>
      </c>
      <c r="E253" s="0">
        <v>1156</v>
      </c>
      <c r="F253" s="0" t="s">
        <v>51</v>
      </c>
      <c r="H253" s="6"/>
    </row>
    <row r="254">
      <c r="A254" s="0">
        <v>-15180.66</v>
      </c>
      <c r="B254" s="0">
        <v>0</v>
      </c>
      <c r="C254" s="0" t="s">
        <v>78</v>
      </c>
      <c r="D254" s="0" t="s">
        <v>7</v>
      </c>
      <c r="E254" s="0">
        <v>3</v>
      </c>
      <c r="F254" s="0" t="s">
        <v>35</v>
      </c>
      <c r="H254" s="6"/>
    </row>
    <row r="255">
      <c r="A255" s="0">
        <v>1619527.99</v>
      </c>
      <c r="B255" s="0">
        <v>-215509.17</v>
      </c>
      <c r="C255" s="0" t="s">
        <v>78</v>
      </c>
      <c r="D255" s="0" t="s">
        <v>7</v>
      </c>
      <c r="E255" s="0">
        <v>1146</v>
      </c>
      <c r="F255" s="0" t="s">
        <v>40</v>
      </c>
      <c r="H255" s="6"/>
    </row>
    <row r="256">
      <c r="A256" s="0">
        <v>0</v>
      </c>
      <c r="B256" s="0">
        <v>0</v>
      </c>
      <c r="C256" s="0" t="s">
        <v>78</v>
      </c>
      <c r="D256" s="0" t="s">
        <v>7</v>
      </c>
      <c r="E256" s="0">
        <v>11</v>
      </c>
      <c r="F256" s="0" t="s">
        <v>54</v>
      </c>
      <c r="H256" s="6"/>
    </row>
    <row r="257">
      <c r="A257" s="0">
        <v>0</v>
      </c>
      <c r="B257" s="0">
        <v>0</v>
      </c>
      <c r="C257" s="0" t="s">
        <v>78</v>
      </c>
      <c r="D257" s="0" t="s">
        <v>7</v>
      </c>
      <c r="E257" s="0">
        <v>1181</v>
      </c>
      <c r="F257" s="0" t="s">
        <v>9</v>
      </c>
      <c r="H257" s="6"/>
    </row>
    <row r="258">
      <c r="A258" s="0">
        <v>-339024.01</v>
      </c>
      <c r="B258" s="0">
        <v>-0</v>
      </c>
      <c r="C258" s="0" t="s">
        <v>78</v>
      </c>
      <c r="D258" s="0" t="s">
        <v>7</v>
      </c>
      <c r="E258" s="0">
        <v>1179</v>
      </c>
      <c r="F258" s="0" t="s">
        <v>32</v>
      </c>
      <c r="H258" s="6"/>
    </row>
    <row r="259">
      <c r="A259" s="0">
        <v>0</v>
      </c>
      <c r="B259" s="0">
        <v>0</v>
      </c>
      <c r="C259" s="0" t="s">
        <v>78</v>
      </c>
      <c r="D259" s="0" t="s">
        <v>7</v>
      </c>
      <c r="E259" s="0">
        <v>1159</v>
      </c>
      <c r="F259" s="0" t="s">
        <v>80</v>
      </c>
      <c r="H259" s="6"/>
    </row>
    <row r="260">
      <c r="A260" s="0">
        <v>0</v>
      </c>
      <c r="B260" s="0">
        <v>0</v>
      </c>
      <c r="C260" s="0" t="s">
        <v>78</v>
      </c>
      <c r="D260" s="0" t="s">
        <v>7</v>
      </c>
      <c r="E260" s="0">
        <v>1158</v>
      </c>
      <c r="F260" s="0" t="s">
        <v>41</v>
      </c>
      <c r="H260" s="6"/>
    </row>
    <row r="261">
      <c r="A261" s="0">
        <v>6417598.87</v>
      </c>
      <c r="B261" s="0">
        <v>-2862026.4</v>
      </c>
      <c r="C261" s="0" t="s">
        <v>81</v>
      </c>
      <c r="D261" s="0" t="s">
        <v>7</v>
      </c>
      <c r="E261" s="0">
        <v>1191</v>
      </c>
      <c r="F261" s="0" t="s">
        <v>30</v>
      </c>
      <c r="H261" s="6"/>
    </row>
    <row r="262">
      <c r="A262" s="0">
        <v>2651895.66</v>
      </c>
      <c r="B262" s="0">
        <v>-5975348.7</v>
      </c>
      <c r="C262" s="0" t="s">
        <v>81</v>
      </c>
      <c r="D262" s="0" t="s">
        <v>7</v>
      </c>
      <c r="E262" s="0">
        <v>1186</v>
      </c>
      <c r="F262" s="0" t="s">
        <v>12</v>
      </c>
      <c r="H262" s="6"/>
    </row>
    <row r="263">
      <c r="A263" s="0">
        <v>-56252710.71</v>
      </c>
      <c r="B263" s="0">
        <v>2432795.14</v>
      </c>
      <c r="C263" s="0" t="s">
        <v>81</v>
      </c>
      <c r="D263" s="0" t="s">
        <v>7</v>
      </c>
      <c r="E263" s="0">
        <v>1169</v>
      </c>
      <c r="F263" s="0" t="s">
        <v>8</v>
      </c>
      <c r="H263" s="6"/>
    </row>
    <row r="264">
      <c r="A264" s="0">
        <v>1930494.1</v>
      </c>
      <c r="B264" s="0">
        <v>-1850887.39</v>
      </c>
      <c r="C264" s="0" t="s">
        <v>81</v>
      </c>
      <c r="D264" s="0" t="s">
        <v>7</v>
      </c>
      <c r="E264" s="0">
        <v>1188</v>
      </c>
      <c r="F264" s="0" t="s">
        <v>34</v>
      </c>
      <c r="H264" s="6"/>
    </row>
    <row r="265">
      <c r="A265" s="0">
        <v>-1034107.44</v>
      </c>
      <c r="B265" s="0">
        <v>561292.42</v>
      </c>
      <c r="C265" s="0" t="s">
        <v>81</v>
      </c>
      <c r="D265" s="0" t="s">
        <v>7</v>
      </c>
      <c r="E265" s="0">
        <v>1183</v>
      </c>
      <c r="F265" s="0" t="s">
        <v>24</v>
      </c>
      <c r="H265" s="6"/>
    </row>
    <row r="266">
      <c r="A266" s="0">
        <v>1275100.08</v>
      </c>
      <c r="B266" s="0">
        <v>616657.26</v>
      </c>
      <c r="C266" s="0" t="s">
        <v>81</v>
      </c>
      <c r="D266" s="0" t="s">
        <v>7</v>
      </c>
      <c r="E266" s="0">
        <v>1190</v>
      </c>
      <c r="F266" s="0" t="s">
        <v>70</v>
      </c>
      <c r="H266" s="6"/>
    </row>
    <row r="267">
      <c r="A267" s="0">
        <v>-467413.45</v>
      </c>
      <c r="B267" s="0">
        <v>-0</v>
      </c>
      <c r="C267" s="0" t="s">
        <v>81</v>
      </c>
      <c r="D267" s="0" t="s">
        <v>7</v>
      </c>
      <c r="E267" s="0">
        <v>1156</v>
      </c>
      <c r="F267" s="0" t="s">
        <v>51</v>
      </c>
      <c r="H267" s="6"/>
    </row>
    <row r="268">
      <c r="A268" s="0">
        <v>2778341.38</v>
      </c>
      <c r="B268" s="0">
        <v>-10800689.63</v>
      </c>
      <c r="C268" s="0" t="s">
        <v>81</v>
      </c>
      <c r="D268" s="0" t="s">
        <v>7</v>
      </c>
      <c r="E268" s="0">
        <v>1192</v>
      </c>
      <c r="F268" s="0" t="s">
        <v>77</v>
      </c>
      <c r="H268" s="6"/>
    </row>
    <row r="269">
      <c r="A269" s="0">
        <v>113693.77</v>
      </c>
      <c r="B269" s="0">
        <v>-153049.43</v>
      </c>
      <c r="C269" s="0" t="s">
        <v>81</v>
      </c>
      <c r="D269" s="0" t="s">
        <v>7</v>
      </c>
      <c r="E269" s="0">
        <v>116</v>
      </c>
      <c r="F269" s="0" t="s">
        <v>26</v>
      </c>
      <c r="H269" s="6"/>
    </row>
    <row r="270">
      <c r="A270" s="0">
        <v>-129067.44</v>
      </c>
      <c r="B270" s="0">
        <v>124050</v>
      </c>
      <c r="C270" s="0" t="s">
        <v>81</v>
      </c>
      <c r="D270" s="0" t="s">
        <v>7</v>
      </c>
      <c r="E270" s="0">
        <v>1140</v>
      </c>
      <c r="F270" s="0" t="s">
        <v>29</v>
      </c>
      <c r="H270" s="6"/>
    </row>
    <row r="271">
      <c r="A271" s="0">
        <v>-1303587.83</v>
      </c>
      <c r="B271" s="0">
        <v>0</v>
      </c>
      <c r="C271" s="0" t="s">
        <v>81</v>
      </c>
      <c r="D271" s="0" t="s">
        <v>7</v>
      </c>
      <c r="E271" s="0">
        <v>1174</v>
      </c>
      <c r="F271" s="0" t="s">
        <v>19</v>
      </c>
      <c r="H271" s="6"/>
    </row>
    <row r="272">
      <c r="A272" s="0">
        <v>-4112210.86</v>
      </c>
      <c r="B272" s="0">
        <v>-3039.12</v>
      </c>
      <c r="C272" s="0" t="s">
        <v>81</v>
      </c>
      <c r="D272" s="0" t="s">
        <v>7</v>
      </c>
      <c r="E272" s="0">
        <v>1182</v>
      </c>
      <c r="F272" s="0" t="s">
        <v>16</v>
      </c>
      <c r="H272" s="6"/>
    </row>
    <row r="273">
      <c r="A273" s="0">
        <v>118264.11</v>
      </c>
      <c r="B273" s="0">
        <v>-94849.64</v>
      </c>
      <c r="C273" s="0" t="s">
        <v>81</v>
      </c>
      <c r="D273" s="0" t="s">
        <v>7</v>
      </c>
      <c r="E273" s="0">
        <v>40</v>
      </c>
      <c r="F273" s="0" t="s">
        <v>14</v>
      </c>
      <c r="H273" s="6"/>
    </row>
    <row r="274">
      <c r="A274" s="0">
        <v>191584.88</v>
      </c>
      <c r="B274" s="0">
        <v>270876.05</v>
      </c>
      <c r="C274" s="0" t="s">
        <v>81</v>
      </c>
      <c r="D274" s="0" t="s">
        <v>7</v>
      </c>
      <c r="E274" s="0">
        <v>2</v>
      </c>
      <c r="F274" s="0" t="s">
        <v>15</v>
      </c>
      <c r="H274" s="6"/>
    </row>
    <row r="275">
      <c r="A275" s="0">
        <v>-1609625.7</v>
      </c>
      <c r="B275" s="0">
        <v>214143.34</v>
      </c>
      <c r="C275" s="0" t="s">
        <v>81</v>
      </c>
      <c r="D275" s="0" t="s">
        <v>7</v>
      </c>
      <c r="E275" s="0">
        <v>1146</v>
      </c>
      <c r="F275" s="0" t="s">
        <v>40</v>
      </c>
      <c r="H275" s="6"/>
    </row>
    <row r="276">
      <c r="A276" s="0">
        <v>-1585958.2</v>
      </c>
      <c r="B276" s="0">
        <v>981053</v>
      </c>
      <c r="C276" s="0" t="s">
        <v>81</v>
      </c>
      <c r="D276" s="0" t="s">
        <v>7</v>
      </c>
      <c r="E276" s="0">
        <v>1178</v>
      </c>
      <c r="F276" s="0" t="s">
        <v>28</v>
      </c>
      <c r="H276" s="6"/>
    </row>
    <row r="277">
      <c r="A277" s="0">
        <v>22654.8</v>
      </c>
      <c r="B277" s="0">
        <v>-22654.8</v>
      </c>
      <c r="C277" s="0" t="s">
        <v>81</v>
      </c>
      <c r="D277" s="0" t="s">
        <v>7</v>
      </c>
      <c r="E277" s="0">
        <v>1152</v>
      </c>
      <c r="F277" s="0" t="s">
        <v>17</v>
      </c>
      <c r="H277" s="6"/>
    </row>
    <row r="278">
      <c r="A278" s="0">
        <v>1228377.11</v>
      </c>
      <c r="B278" s="0">
        <v>-688528.51</v>
      </c>
      <c r="C278" s="0" t="s">
        <v>81</v>
      </c>
      <c r="D278" s="0" t="s">
        <v>7</v>
      </c>
      <c r="E278" s="0">
        <v>1193</v>
      </c>
      <c r="F278" s="0" t="s">
        <v>79</v>
      </c>
      <c r="H278" s="6"/>
    </row>
    <row r="279">
      <c r="A279" s="0">
        <v>-2617358.67</v>
      </c>
      <c r="B279" s="0">
        <v>-12833.84</v>
      </c>
      <c r="C279" s="0" t="s">
        <v>81</v>
      </c>
      <c r="D279" s="0" t="s">
        <v>7</v>
      </c>
      <c r="E279" s="0">
        <v>123</v>
      </c>
      <c r="F279" s="0" t="s">
        <v>21</v>
      </c>
      <c r="H279" s="6"/>
    </row>
    <row r="280">
      <c r="A280" s="0">
        <v>-246529.73</v>
      </c>
      <c r="B280" s="0">
        <v>0</v>
      </c>
      <c r="C280" s="0" t="s">
        <v>81</v>
      </c>
      <c r="D280" s="0" t="s">
        <v>7</v>
      </c>
      <c r="E280" s="0">
        <v>1180</v>
      </c>
      <c r="F280" s="0" t="s">
        <v>22</v>
      </c>
      <c r="H280" s="6"/>
    </row>
    <row r="281">
      <c r="A281" s="0">
        <v>-1843558.5</v>
      </c>
      <c r="B281" s="0">
        <v>-758.59</v>
      </c>
      <c r="C281" s="0" t="s">
        <v>81</v>
      </c>
      <c r="D281" s="0" t="s">
        <v>7</v>
      </c>
      <c r="E281" s="0">
        <v>1170</v>
      </c>
      <c r="F281" s="0" t="s">
        <v>23</v>
      </c>
      <c r="H281" s="6"/>
    </row>
    <row r="282">
      <c r="A282" s="0">
        <v>-579542.91</v>
      </c>
      <c r="B282" s="0">
        <v>1472007.15</v>
      </c>
      <c r="C282" s="0" t="s">
        <v>81</v>
      </c>
      <c r="D282" s="0" t="s">
        <v>7</v>
      </c>
      <c r="E282" s="0">
        <v>1184</v>
      </c>
      <c r="F282" s="0" t="s">
        <v>58</v>
      </c>
      <c r="H282" s="6"/>
    </row>
    <row r="283">
      <c r="A283" s="0">
        <v>59321.6</v>
      </c>
      <c r="B283" s="0">
        <v>-430081.6</v>
      </c>
      <c r="C283" s="0" t="s">
        <v>81</v>
      </c>
      <c r="D283" s="0" t="s">
        <v>7</v>
      </c>
      <c r="E283" s="0">
        <v>131</v>
      </c>
      <c r="F283" s="0" t="s">
        <v>76</v>
      </c>
      <c r="H283" s="6"/>
    </row>
    <row r="284">
      <c r="A284" s="0">
        <v>0</v>
      </c>
      <c r="B284" s="0">
        <v>-144.46</v>
      </c>
      <c r="C284" s="0" t="s">
        <v>81</v>
      </c>
      <c r="D284" s="0" t="s">
        <v>7</v>
      </c>
      <c r="E284" s="0">
        <v>137</v>
      </c>
      <c r="F284" s="0" t="s">
        <v>31</v>
      </c>
      <c r="H284" s="6"/>
    </row>
    <row r="285">
      <c r="A285" s="0">
        <v>278400</v>
      </c>
      <c r="B285" s="0">
        <v>-38400</v>
      </c>
      <c r="C285" s="0" t="s">
        <v>81</v>
      </c>
      <c r="D285" s="0" t="s">
        <v>7</v>
      </c>
      <c r="E285" s="0">
        <v>21</v>
      </c>
      <c r="F285" s="0" t="s">
        <v>36</v>
      </c>
      <c r="H285" s="6"/>
    </row>
    <row r="286">
      <c r="A286" s="0">
        <v>4333978.39</v>
      </c>
      <c r="B286" s="0">
        <v>-2885282.7</v>
      </c>
      <c r="C286" s="0" t="s">
        <v>81</v>
      </c>
      <c r="D286" s="0" t="s">
        <v>7</v>
      </c>
      <c r="E286" s="0">
        <v>1168</v>
      </c>
      <c r="F286" s="0" t="s">
        <v>10</v>
      </c>
      <c r="H286" s="6"/>
    </row>
    <row r="287">
      <c r="A287" s="0">
        <v>0</v>
      </c>
      <c r="B287" s="0">
        <v>0</v>
      </c>
      <c r="C287" s="0" t="s">
        <v>81</v>
      </c>
      <c r="D287" s="0" t="s">
        <v>7</v>
      </c>
      <c r="E287" s="0">
        <v>79</v>
      </c>
      <c r="F287" s="0" t="s">
        <v>25</v>
      </c>
      <c r="H287" s="6"/>
    </row>
    <row r="288">
      <c r="A288" s="0">
        <v>0</v>
      </c>
      <c r="B288" s="0">
        <v>0</v>
      </c>
      <c r="C288" s="0" t="s">
        <v>81</v>
      </c>
      <c r="D288" s="0" t="s">
        <v>7</v>
      </c>
      <c r="E288" s="0">
        <v>3</v>
      </c>
      <c r="F288" s="0" t="s">
        <v>35</v>
      </c>
      <c r="H288" s="6"/>
    </row>
    <row r="289">
      <c r="A289" s="0">
        <v>0</v>
      </c>
      <c r="B289" s="0">
        <v>0</v>
      </c>
      <c r="C289" s="0" t="s">
        <v>81</v>
      </c>
      <c r="D289" s="0" t="s">
        <v>7</v>
      </c>
      <c r="E289" s="0">
        <v>1181</v>
      </c>
      <c r="F289" s="0" t="s">
        <v>9</v>
      </c>
      <c r="H289" s="6"/>
    </row>
    <row r="290">
      <c r="A290" s="0">
        <v>75.49</v>
      </c>
      <c r="B290" s="0">
        <v>0</v>
      </c>
      <c r="C290" s="0" t="s">
        <v>81</v>
      </c>
      <c r="D290" s="0" t="s">
        <v>7</v>
      </c>
      <c r="E290" s="0">
        <v>1</v>
      </c>
      <c r="F290" s="0" t="s">
        <v>82</v>
      </c>
      <c r="H290" s="6"/>
    </row>
    <row r="291">
      <c r="H291" s="6"/>
    </row>
    <row r="292">
      <c r="H292" s="6"/>
    </row>
    <row r="293">
      <c r="H293" s="6"/>
    </row>
    <row r="294">
      <c r="H294" s="6"/>
    </row>
    <row r="295">
      <c r="H295" s="6"/>
    </row>
    <row r="296">
      <c r="H296" s="6"/>
    </row>
    <row r="297">
      <c r="H297" s="6"/>
    </row>
    <row r="298">
      <c r="H298" s="6"/>
    </row>
    <row r="299">
      <c r="H299" s="6"/>
    </row>
    <row r="300">
      <c r="H300" s="6"/>
    </row>
    <row r="301">
      <c r="H301" s="6"/>
    </row>
    <row r="302">
      <c r="H302" s="6"/>
    </row>
    <row r="303">
      <c r="H303" s="6"/>
    </row>
    <row r="304">
      <c r="H304" s="6"/>
    </row>
    <row r="305">
      <c r="H305" s="6"/>
    </row>
    <row r="306">
      <c r="H306" s="6"/>
    </row>
    <row r="307">
      <c r="H307" s="6"/>
    </row>
    <row r="308">
      <c r="H308" s="6"/>
    </row>
    <row r="309">
      <c r="H309" s="6"/>
    </row>
    <row r="310">
      <c r="H310" s="6"/>
    </row>
    <row r="311">
      <c r="H311" s="6"/>
    </row>
    <row r="312">
      <c r="H312" s="6"/>
    </row>
    <row r="313">
      <c r="H313" s="6"/>
    </row>
    <row r="314">
      <c r="H314" s="6"/>
    </row>
    <row r="315">
      <c r="H315" s="6"/>
    </row>
    <row r="316">
      <c r="H316" s="6"/>
    </row>
    <row r="317">
      <c r="H317" s="6"/>
    </row>
    <row r="318">
      <c r="H318" s="6"/>
    </row>
    <row r="319">
      <c r="H319" s="6"/>
    </row>
    <row r="320">
      <c r="H320" s="6"/>
    </row>
    <row r="321">
      <c r="H321" s="6"/>
    </row>
    <row r="322">
      <c r="H322" s="6"/>
    </row>
    <row r="323">
      <c r="H323" s="6"/>
    </row>
    <row r="324">
      <c r="H324" s="6"/>
    </row>
    <row r="325">
      <c r="H325" s="6"/>
    </row>
    <row r="326">
      <c r="H326" s="6"/>
    </row>
    <row r="327">
      <c r="H327" s="6"/>
    </row>
    <row r="328">
      <c r="H328" s="6"/>
    </row>
    <row r="329">
      <c r="H329" s="6"/>
    </row>
    <row r="330">
      <c r="H330" s="6"/>
    </row>
    <row r="331">
      <c r="H331" s="6"/>
    </row>
    <row r="332">
      <c r="H332" s="6"/>
    </row>
    <row r="333">
      <c r="H333" s="6"/>
    </row>
    <row r="334">
      <c r="H334" s="6"/>
    </row>
    <row r="335">
      <c r="H335" s="6"/>
    </row>
    <row r="336">
      <c r="H336" s="6"/>
    </row>
    <row r="337">
      <c r="H337" s="6"/>
    </row>
    <row r="338">
      <c r="H338" s="6"/>
    </row>
    <row r="339">
      <c r="H339" s="6"/>
    </row>
    <row r="340">
      <c r="H340" s="6"/>
    </row>
    <row r="341">
      <c r="H341" s="6"/>
    </row>
    <row r="342">
      <c r="H342" s="6"/>
    </row>
    <row r="343">
      <c r="H343" s="6"/>
    </row>
    <row r="344">
      <c r="H344" s="6"/>
    </row>
    <row r="345">
      <c r="H345" s="6"/>
    </row>
    <row r="346">
      <c r="H346" s="6"/>
    </row>
    <row r="347">
      <c r="H347" s="6"/>
    </row>
    <row r="348">
      <c r="H348" s="6"/>
    </row>
    <row r="349">
      <c r="H349" s="6"/>
    </row>
    <row r="350">
      <c r="H350" s="6"/>
    </row>
    <row r="351">
      <c r="H351" s="6"/>
    </row>
    <row r="352">
      <c r="H352" s="6"/>
    </row>
    <row r="353">
      <c r="H353" s="6"/>
    </row>
    <row r="354">
      <c r="H354" s="6"/>
    </row>
    <row r="355">
      <c r="H355" s="6"/>
    </row>
    <row r="356">
      <c r="H356" s="6"/>
    </row>
    <row r="357">
      <c r="H357" s="6"/>
    </row>
    <row r="358">
      <c r="H358" s="6"/>
    </row>
    <row r="359">
      <c r="H359" s="6"/>
    </row>
    <row r="360">
      <c r="H360" s="6"/>
    </row>
    <row r="361">
      <c r="H361" s="6"/>
    </row>
    <row r="362">
      <c r="H362" s="6"/>
    </row>
    <row r="363">
      <c r="H363" s="6"/>
    </row>
    <row r="364">
      <c r="H364" s="6"/>
    </row>
    <row r="365">
      <c r="H365" s="6"/>
    </row>
    <row r="366">
      <c r="H366" s="6"/>
    </row>
    <row r="367">
      <c r="H367" s="6"/>
    </row>
    <row r="368">
      <c r="H368" s="6"/>
    </row>
    <row r="369">
      <c r="H369" s="6"/>
    </row>
    <row r="370">
      <c r="H370" s="6"/>
    </row>
    <row r="371">
      <c r="H371" s="6"/>
    </row>
    <row r="372">
      <c r="H372" s="6"/>
    </row>
    <row r="373">
      <c r="H373" s="6"/>
    </row>
    <row r="374">
      <c r="H374" s="6"/>
    </row>
    <row r="375">
      <c r="H375" s="6"/>
    </row>
    <row r="376">
      <c r="H376" s="6"/>
    </row>
    <row r="377">
      <c r="H377" s="6"/>
    </row>
    <row r="378">
      <c r="H378" s="6"/>
    </row>
    <row r="379">
      <c r="H379" s="6"/>
    </row>
    <row r="380">
      <c r="H380" s="6"/>
    </row>
    <row r="381">
      <c r="H381" s="6"/>
    </row>
    <row r="382">
      <c r="H382" s="6"/>
    </row>
    <row r="383">
      <c r="H383" s="6"/>
    </row>
    <row r="384">
      <c r="H384" s="6"/>
    </row>
    <row r="385">
      <c r="H385" s="6"/>
    </row>
    <row r="386">
      <c r="H386" s="6"/>
    </row>
    <row r="387">
      <c r="H387" s="6"/>
    </row>
    <row r="388">
      <c r="H388" s="6"/>
    </row>
    <row r="389">
      <c r="H389" s="6"/>
    </row>
    <row r="390">
      <c r="H390" s="6"/>
    </row>
    <row r="391">
      <c r="H391" s="6"/>
    </row>
    <row r="392">
      <c r="H392" s="6"/>
    </row>
    <row r="393">
      <c r="H393" s="6"/>
    </row>
    <row r="394">
      <c r="H394" s="6"/>
    </row>
    <row r="395">
      <c r="H395" s="6"/>
    </row>
    <row r="396">
      <c r="H396" s="6"/>
    </row>
    <row r="397">
      <c r="H397" s="6"/>
    </row>
    <row r="398">
      <c r="H398" s="6"/>
    </row>
    <row r="399">
      <c r="H399" s="6"/>
    </row>
    <row r="400">
      <c r="H400" s="6"/>
    </row>
    <row r="401">
      <c r="H401" s="6"/>
    </row>
    <row r="402">
      <c r="H402" s="6"/>
    </row>
    <row r="403">
      <c r="H403" s="6"/>
    </row>
    <row r="404">
      <c r="H404" s="6"/>
    </row>
    <row r="405">
      <c r="H405" s="6"/>
    </row>
    <row r="406">
      <c r="H406" s="6"/>
    </row>
    <row r="407">
      <c r="H407" s="6"/>
    </row>
    <row r="408">
      <c r="H408" s="6"/>
    </row>
    <row r="409">
      <c r="H409" s="6"/>
    </row>
    <row r="410">
      <c r="H410" s="6"/>
    </row>
    <row r="411">
      <c r="H411" s="6"/>
    </row>
    <row r="412">
      <c r="H412" s="6"/>
    </row>
    <row r="413">
      <c r="H413" s="6"/>
    </row>
    <row r="414">
      <c r="H414" s="6"/>
    </row>
    <row r="415">
      <c r="H415" s="6"/>
    </row>
    <row r="416">
      <c r="H416" s="6"/>
    </row>
    <row r="417">
      <c r="H417" s="6"/>
    </row>
    <row r="418">
      <c r="H418" s="6"/>
    </row>
    <row r="419">
      <c r="H419" s="6"/>
    </row>
    <row r="420">
      <c r="H420" s="6"/>
    </row>
    <row r="421">
      <c r="H421" s="6"/>
    </row>
    <row r="422">
      <c r="H422" s="6"/>
    </row>
    <row r="423">
      <c r="H423" s="6"/>
    </row>
    <row r="424">
      <c r="H424" s="6"/>
    </row>
    <row r="425">
      <c r="H425" s="6"/>
    </row>
    <row r="426">
      <c r="H426" s="6"/>
    </row>
    <row r="427">
      <c r="H427" s="6"/>
    </row>
    <row r="428">
      <c r="H428" s="6"/>
    </row>
    <row r="429">
      <c r="H429" s="6"/>
    </row>
    <row r="430">
      <c r="H430" s="6"/>
    </row>
    <row r="431">
      <c r="H431" s="6"/>
    </row>
    <row r="432">
      <c r="H432" s="6"/>
    </row>
    <row r="433">
      <c r="H433" s="6"/>
    </row>
    <row r="434">
      <c r="H434" s="6"/>
    </row>
    <row r="435">
      <c r="H435" s="6"/>
    </row>
    <row r="436">
      <c r="H436" s="6"/>
    </row>
    <row r="437">
      <c r="H437" s="6"/>
    </row>
    <row r="438">
      <c r="H438" s="6"/>
    </row>
    <row r="439">
      <c r="H439" s="6"/>
    </row>
    <row r="440">
      <c r="H440" s="6"/>
    </row>
    <row r="441">
      <c r="H441" s="6"/>
    </row>
    <row r="442">
      <c r="H442" s="6"/>
    </row>
    <row r="443">
      <c r="H443" s="6"/>
    </row>
    <row r="444">
      <c r="H444" s="6"/>
    </row>
    <row r="445">
      <c r="H445" s="6"/>
    </row>
    <row r="446">
      <c r="H446" s="6"/>
    </row>
    <row r="447">
      <c r="H447" s="6"/>
    </row>
    <row r="448">
      <c r="H448" s="6"/>
    </row>
    <row r="449">
      <c r="H449" s="6"/>
    </row>
    <row r="450">
      <c r="H450" s="6"/>
    </row>
    <row r="451">
      <c r="H451" s="6"/>
    </row>
    <row r="452">
      <c r="H452" s="6"/>
    </row>
    <row r="453">
      <c r="H453" s="6"/>
    </row>
    <row r="454">
      <c r="H454" s="6"/>
    </row>
    <row r="455">
      <c r="H455" s="6"/>
    </row>
    <row r="456">
      <c r="H456" s="6"/>
    </row>
    <row r="457">
      <c r="H457" s="6"/>
    </row>
    <row r="458">
      <c r="H458" s="6"/>
    </row>
    <row r="459">
      <c r="H459" s="6"/>
    </row>
    <row r="460">
      <c r="H460" s="6"/>
    </row>
    <row r="461">
      <c r="H461" s="6"/>
    </row>
    <row r="462">
      <c r="H462" s="6"/>
    </row>
    <row r="463">
      <c r="H463" s="6"/>
    </row>
    <row r="464">
      <c r="H464" s="6"/>
    </row>
    <row r="465">
      <c r="H465" s="6"/>
    </row>
    <row r="466">
      <c r="H466" s="6"/>
    </row>
    <row r="467">
      <c r="H467" s="6"/>
    </row>
    <row r="468">
      <c r="H468" s="6"/>
    </row>
    <row r="469">
      <c r="H469" s="6"/>
    </row>
    <row r="470">
      <c r="H470" s="6"/>
    </row>
    <row r="471">
      <c r="H471" s="6"/>
    </row>
    <row r="472">
      <c r="H472" s="6"/>
    </row>
    <row r="473">
      <c r="H473" s="6"/>
    </row>
    <row r="474">
      <c r="H474" s="6"/>
    </row>
    <row r="475">
      <c r="H475" s="6"/>
    </row>
    <row r="476">
      <c r="H476" s="6"/>
    </row>
    <row r="477">
      <c r="H477" s="6"/>
    </row>
    <row r="478">
      <c r="H478" s="6"/>
    </row>
    <row r="479">
      <c r="H479" s="6"/>
    </row>
    <row r="480">
      <c r="H480" s="6"/>
    </row>
    <row r="481">
      <c r="H481" s="6"/>
    </row>
    <row r="482">
      <c r="H482" s="6"/>
    </row>
    <row r="483">
      <c r="H483" s="6"/>
    </row>
    <row r="484">
      <c r="H484" s="6"/>
    </row>
    <row r="485">
      <c r="H485" s="6"/>
    </row>
    <row r="486">
      <c r="H486" s="6"/>
    </row>
    <row r="487">
      <c r="H487" s="6"/>
    </row>
    <row r="488">
      <c r="H488" s="6"/>
    </row>
    <row r="489">
      <c r="H489" s="6"/>
    </row>
    <row r="490">
      <c r="H490" s="6"/>
    </row>
    <row r="491">
      <c r="H491" s="6"/>
    </row>
    <row r="492">
      <c r="H492" s="6"/>
    </row>
    <row r="493">
      <c r="H493" s="6"/>
    </row>
    <row r="494">
      <c r="H494" s="6"/>
    </row>
    <row r="495">
      <c r="H495" s="6"/>
    </row>
    <row r="496">
      <c r="H496" s="6"/>
    </row>
    <row r="497">
      <c r="H497" s="6"/>
    </row>
    <row r="498">
      <c r="H498" s="6"/>
    </row>
    <row r="499">
      <c r="H499" s="6"/>
    </row>
    <row r="500">
      <c r="H500" s="6"/>
    </row>
    <row r="501">
      <c r="H501" s="6"/>
    </row>
    <row r="502">
      <c r="H502" s="6"/>
    </row>
    <row r="503">
      <c r="H503" s="6"/>
    </row>
    <row r="504">
      <c r="H504" s="6"/>
    </row>
    <row r="505">
      <c r="H505" s="6"/>
    </row>
    <row r="506">
      <c r="H506" s="6"/>
    </row>
    <row r="507">
      <c r="H507" s="6"/>
    </row>
    <row r="508">
      <c r="H508" s="6"/>
    </row>
    <row r="509">
      <c r="H509" s="6"/>
    </row>
    <row r="510">
      <c r="H510" s="6"/>
    </row>
    <row r="511">
      <c r="H511" s="6"/>
    </row>
    <row r="512">
      <c r="H512" s="6"/>
    </row>
    <row r="513">
      <c r="H513" s="6"/>
    </row>
    <row r="514">
      <c r="H514" s="6"/>
    </row>
    <row r="515">
      <c r="H515" s="6"/>
    </row>
    <row r="516">
      <c r="H516" s="6"/>
    </row>
    <row r="517">
      <c r="H517" s="6"/>
    </row>
    <row r="518">
      <c r="H518" s="6"/>
    </row>
    <row r="519">
      <c r="H519" s="6"/>
    </row>
    <row r="520">
      <c r="H520" s="6"/>
    </row>
    <row r="521">
      <c r="H521" s="6"/>
    </row>
    <row r="522">
      <c r="H522" s="6"/>
    </row>
    <row r="523">
      <c r="H523" s="6"/>
    </row>
    <row r="524">
      <c r="H524" s="6"/>
    </row>
    <row r="525">
      <c r="H525" s="6"/>
    </row>
    <row r="526">
      <c r="H526" s="6"/>
    </row>
    <row r="527">
      <c r="H527" s="6"/>
    </row>
    <row r="528">
      <c r="H528" s="6"/>
    </row>
    <row r="529">
      <c r="H529" s="6"/>
    </row>
    <row r="530">
      <c r="H530" s="6"/>
    </row>
    <row r="531">
      <c r="H531" s="6"/>
    </row>
    <row r="532">
      <c r="H532" s="6"/>
    </row>
    <row r="533">
      <c r="H533" s="6"/>
    </row>
    <row r="534">
      <c r="H534" s="6"/>
    </row>
    <row r="535">
      <c r="H535" s="6"/>
    </row>
    <row r="536">
      <c r="H536" s="6"/>
    </row>
    <row r="537">
      <c r="H537" s="6"/>
    </row>
    <row r="538">
      <c r="H538" s="6"/>
    </row>
    <row r="539">
      <c r="H539" s="6"/>
    </row>
    <row r="540">
      <c r="H540" s="6"/>
    </row>
    <row r="541">
      <c r="H541" s="6"/>
    </row>
    <row r="542">
      <c r="H542" s="6"/>
    </row>
    <row r="543">
      <c r="H543" s="6"/>
    </row>
    <row r="544">
      <c r="H544" s="6"/>
    </row>
    <row r="545">
      <c r="H545" s="6"/>
    </row>
    <row r="546">
      <c r="H546" s="6"/>
    </row>
    <row r="547">
      <c r="H547" s="6"/>
    </row>
    <row r="548">
      <c r="H548" s="6"/>
    </row>
    <row r="549">
      <c r="H549" s="6"/>
    </row>
    <row r="550">
      <c r="H550" s="6"/>
    </row>
    <row r="551">
      <c r="H551" s="6"/>
    </row>
    <row r="552">
      <c r="H552" s="6"/>
    </row>
    <row r="553">
      <c r="H553" s="6"/>
    </row>
    <row r="554">
      <c r="H554" s="6"/>
    </row>
    <row r="555">
      <c r="H555" s="6"/>
    </row>
    <row r="556">
      <c r="H556" s="6"/>
    </row>
    <row r="557">
      <c r="H557" s="6"/>
    </row>
    <row r="558">
      <c r="H558" s="6"/>
    </row>
    <row r="559">
      <c r="H559" s="6"/>
    </row>
    <row r="560">
      <c r="H560" s="6"/>
    </row>
    <row r="561">
      <c r="H561" s="6"/>
    </row>
    <row r="562">
      <c r="H562" s="6"/>
    </row>
    <row r="563">
      <c r="H563" s="6"/>
    </row>
    <row r="564">
      <c r="H564" s="6"/>
    </row>
    <row r="565">
      <c r="H565" s="6"/>
    </row>
    <row r="566">
      <c r="H566" s="6"/>
    </row>
    <row r="567">
      <c r="H567" s="6"/>
    </row>
    <row r="568">
      <c r="H568" s="6"/>
    </row>
    <row r="569">
      <c r="H569" s="6"/>
    </row>
    <row r="570">
      <c r="H570" s="6"/>
    </row>
    <row r="571">
      <c r="H571" s="6"/>
    </row>
    <row r="572">
      <c r="H572" s="6"/>
    </row>
    <row r="573">
      <c r="H573" s="6"/>
    </row>
    <row r="574">
      <c r="H574" s="6"/>
    </row>
    <row r="575">
      <c r="H575" s="6"/>
    </row>
    <row r="576">
      <c r="H576" s="6"/>
    </row>
    <row r="577">
      <c r="H577" s="6"/>
    </row>
    <row r="578">
      <c r="H578" s="6"/>
    </row>
    <row r="579">
      <c r="H579" s="6"/>
    </row>
    <row r="580">
      <c r="H580" s="6"/>
    </row>
    <row r="581">
      <c r="H581" s="6"/>
    </row>
    <row r="582">
      <c r="H582" s="6"/>
    </row>
    <row r="583">
      <c r="H583" s="6"/>
    </row>
    <row r="584">
      <c r="H584" s="6"/>
    </row>
    <row r="585">
      <c r="H585" s="6"/>
    </row>
    <row r="586">
      <c r="H586" s="6"/>
    </row>
    <row r="587">
      <c r="H587" s="6"/>
    </row>
    <row r="588">
      <c r="H588" s="6"/>
    </row>
    <row r="589">
      <c r="H589" s="6"/>
    </row>
    <row r="590">
      <c r="H590" s="6"/>
    </row>
    <row r="591">
      <c r="H591" s="6"/>
    </row>
    <row r="592">
      <c r="H592" s="6"/>
    </row>
    <row r="593">
      <c r="H593" s="6"/>
    </row>
    <row r="594">
      <c r="H594" s="6"/>
    </row>
    <row r="595">
      <c r="H595" s="6"/>
    </row>
    <row r="596">
      <c r="H596" s="6"/>
    </row>
    <row r="597">
      <c r="H597" s="6"/>
    </row>
    <row r="598">
      <c r="H598" s="6"/>
    </row>
    <row r="599">
      <c r="H599" s="6"/>
    </row>
    <row r="600">
      <c r="H600" s="6"/>
    </row>
    <row r="601">
      <c r="H601" s="6"/>
    </row>
    <row r="602">
      <c r="H602" s="6"/>
    </row>
    <row r="603">
      <c r="H603" s="6"/>
    </row>
    <row r="604">
      <c r="H604" s="6"/>
    </row>
    <row r="605">
      <c r="H605" s="6"/>
    </row>
    <row r="606">
      <c r="H606" s="6"/>
    </row>
    <row r="607">
      <c r="H607" s="6"/>
    </row>
    <row r="608">
      <c r="H608" s="6"/>
    </row>
    <row r="609">
      <c r="H609" s="6"/>
    </row>
    <row r="610">
      <c r="H610" s="6"/>
    </row>
    <row r="611">
      <c r="H611" s="6"/>
    </row>
    <row r="612">
      <c r="H612" s="6"/>
    </row>
    <row r="613">
      <c r="H613" s="6"/>
    </row>
    <row r="614">
      <c r="H614" s="6"/>
    </row>
    <row r="615">
      <c r="H615" s="6"/>
    </row>
    <row r="616">
      <c r="H616" s="6"/>
    </row>
    <row r="617">
      <c r="H617" s="6"/>
    </row>
    <row r="618">
      <c r="H618" s="6"/>
    </row>
    <row r="619">
      <c r="H619" s="6"/>
    </row>
    <row r="620">
      <c r="H620" s="6"/>
    </row>
    <row r="621">
      <c r="H621" s="6"/>
    </row>
    <row r="622">
      <c r="H622" s="6"/>
    </row>
    <row r="623">
      <c r="H623" s="6"/>
    </row>
    <row r="624">
      <c r="H624" s="6"/>
    </row>
    <row r="625">
      <c r="H625" s="6"/>
    </row>
    <row r="626">
      <c r="H626" s="6"/>
    </row>
    <row r="627">
      <c r="H627" s="6"/>
    </row>
    <row r="628">
      <c r="H628" s="6"/>
    </row>
    <row r="629">
      <c r="H629" s="6"/>
    </row>
    <row r="630">
      <c r="H630" s="6"/>
    </row>
    <row r="631">
      <c r="H631" s="6"/>
    </row>
    <row r="632">
      <c r="H632" s="6"/>
    </row>
    <row r="633">
      <c r="H633" s="6"/>
    </row>
    <row r="634">
      <c r="H634" s="6"/>
    </row>
    <row r="635">
      <c r="H635" s="6"/>
    </row>
    <row r="636">
      <c r="H636" s="6"/>
    </row>
    <row r="637">
      <c r="H637" s="6"/>
    </row>
    <row r="638">
      <c r="H638" s="6"/>
    </row>
    <row r="639">
      <c r="H639" s="6"/>
    </row>
    <row r="640">
      <c r="H640" s="6"/>
    </row>
    <row r="641">
      <c r="H641" s="6"/>
    </row>
    <row r="642">
      <c r="H642" s="6"/>
    </row>
    <row r="643">
      <c r="H643" s="6"/>
    </row>
    <row r="644">
      <c r="H644" s="6"/>
    </row>
    <row r="645">
      <c r="H645" s="6"/>
    </row>
    <row r="646">
      <c r="H646" s="6"/>
    </row>
    <row r="647">
      <c r="H647" s="6"/>
    </row>
    <row r="648">
      <c r="H648" s="6"/>
    </row>
    <row r="649">
      <c r="H649" s="6"/>
    </row>
    <row r="650">
      <c r="H650" s="6"/>
    </row>
    <row r="651">
      <c r="H651" s="6"/>
    </row>
    <row r="652">
      <c r="H652" s="6"/>
    </row>
    <row r="653">
      <c r="H653" s="6"/>
    </row>
    <row r="654">
      <c r="H654" s="6"/>
    </row>
    <row r="655">
      <c r="H655" s="6"/>
    </row>
    <row r="656">
      <c r="H656" s="6"/>
    </row>
    <row r="657">
      <c r="H657" s="6"/>
    </row>
    <row r="658">
      <c r="H658" s="6"/>
    </row>
    <row r="659">
      <c r="H659" s="6"/>
    </row>
    <row r="660">
      <c r="H660" s="6"/>
    </row>
    <row r="661">
      <c r="H661" s="6"/>
    </row>
    <row r="662">
      <c r="H662" s="6"/>
    </row>
    <row r="663">
      <c r="H663" s="6"/>
    </row>
    <row r="664">
      <c r="H664" s="6"/>
    </row>
    <row r="665">
      <c r="H665" s="6"/>
    </row>
    <row r="666">
      <c r="H666" s="6"/>
    </row>
    <row r="667">
      <c r="H667" s="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Q79"/>
  <sheetViews>
    <sheetView workbookViewId="0"/>
  </sheetViews>
  <sheetFormatPr baseColWidth="10" defaultColWidth="12.625" defaultRowHeight="15" customHeight="1" x14ac:dyDescent="0.2"/>
  <cols>
    <col min="1" max="6" width="8" customWidth="1"/>
    <col min="7" max="7" width="33.875" customWidth="1"/>
    <col min="8" max="8" width="13.375" customWidth="1"/>
    <col min="9" max="9" width="14.625" customWidth="1"/>
    <col min="10" max="10" width="12.125" customWidth="1"/>
    <col min="11" max="11" width="13.5" customWidth="1"/>
    <col min="12" max="12" width="14.625" customWidth="1"/>
    <col min="13" max="13" width="18.25" customWidth="1"/>
    <col min="14" max="14" width="12.875" customWidth="1"/>
    <col min="15" max="15" hidden="1" width="8" customWidth="1"/>
    <col min="16" max="16" width="12.75" customWidth="1"/>
    <col min="17" max="26" width="8" customWidth="1"/>
  </cols>
  <sheetData>
    <row r="3" ht="28.5" customHeight="1">
      <c r="F3" s="60" t="s">
        <v>83</v>
      </c>
      <c r="G3" s="7" t="s">
        <v>84</v>
      </c>
      <c r="H3" s="8" t="s">
        <v>85</v>
      </c>
      <c r="I3" s="8" t="s">
        <v>86</v>
      </c>
      <c r="J3" s="8" t="s">
        <v>87</v>
      </c>
      <c r="K3" s="8" t="s">
        <v>88</v>
      </c>
      <c r="L3" s="8" t="s">
        <v>89</v>
      </c>
      <c r="M3" s="8" t="s">
        <v>90</v>
      </c>
      <c r="N3" s="63" t="s">
        <v>91</v>
      </c>
      <c r="O3" s="64"/>
    </row>
    <row r="4">
      <c r="E4" s="3"/>
      <c r="F4" s="61"/>
      <c r="G4" s="9" t="s">
        <v>92</v>
      </c>
      <c r="H4" s="10" t="e">
        <f ref="H4:M4" t="shared" si="0">#REF!</f>
        <v>#REF!</v>
      </c>
      <c r="I4" s="10" t="e">
        <f t="shared" si="0"/>
        <v>#REF!</v>
      </c>
      <c r="J4" s="10" t="e">
        <f t="shared" si="0"/>
        <v>#REF!</v>
      </c>
      <c r="K4" s="10" t="e">
        <f t="shared" si="0"/>
        <v>#REF!</v>
      </c>
      <c r="L4" s="11" t="e">
        <f t="shared" si="0"/>
        <v>#REF!</v>
      </c>
      <c r="M4" s="11" t="e">
        <f t="shared" si="0"/>
        <v>#REF!</v>
      </c>
      <c r="N4" s="11" t="e">
        <f>SUM(H4:M4)</f>
        <v>#REF!</v>
      </c>
      <c r="O4" s="12"/>
      <c r="Q4" s="13"/>
    </row>
    <row r="5">
      <c r="F5" s="61"/>
      <c r="G5" s="14"/>
      <c r="H5" s="15"/>
      <c r="I5" s="15"/>
      <c r="J5" s="15"/>
      <c r="K5" s="15"/>
      <c r="L5" s="16"/>
      <c r="M5" s="16"/>
      <c r="N5" s="16"/>
      <c r="O5" s="17"/>
      <c r="Q5" s="13"/>
    </row>
    <row r="6">
      <c r="E6" s="3"/>
      <c r="F6" s="61"/>
      <c r="G6" s="14" t="s">
        <v>93</v>
      </c>
      <c r="H6" s="65">
        <v>1318655</v>
      </c>
      <c r="I6" s="66"/>
      <c r="J6" s="67"/>
      <c r="K6" s="65">
        <v>3025880.1367</v>
      </c>
      <c r="L6" s="67"/>
      <c r="M6" s="18" t="e">
        <f>#REF!</f>
        <v>#REF!</v>
      </c>
      <c r="N6" s="18"/>
      <c r="O6" s="19"/>
      <c r="Q6" s="13"/>
    </row>
    <row r="7">
      <c r="F7" s="61"/>
      <c r="G7" s="14"/>
      <c r="H7" s="20"/>
      <c r="I7" s="20"/>
      <c r="J7" s="20"/>
      <c r="K7" s="20"/>
      <c r="L7" s="21"/>
      <c r="M7" s="21"/>
      <c r="N7" s="21"/>
      <c r="O7" s="17"/>
      <c r="Q7" s="13"/>
    </row>
    <row r="8">
      <c r="E8" s="3"/>
      <c r="F8" s="61"/>
      <c r="G8" s="14" t="s">
        <v>94</v>
      </c>
      <c r="H8" s="22">
        <v>1261689.5570000021</v>
      </c>
      <c r="I8" s="22">
        <v>1145231.2230000002</v>
      </c>
      <c r="J8" s="22">
        <v>34430.867999999995</v>
      </c>
      <c r="K8" s="22" t="e">
        <f ref="K8:L8" t="shared" si="1">K12+K10</f>
        <v>#REF!</v>
      </c>
      <c r="L8" s="22" t="e">
        <f t="shared" si="1"/>
        <v>#REF!</v>
      </c>
      <c r="M8" s="22" t="e">
        <f>#REF!</f>
        <v>#REF!</v>
      </c>
      <c r="N8" s="22" t="e">
        <f>SUM(H8:M8)</f>
        <v>#REF!</v>
      </c>
      <c r="O8" s="19"/>
      <c r="Q8" s="13"/>
    </row>
    <row r="9">
      <c r="F9" s="61"/>
      <c r="G9" s="14"/>
      <c r="H9" s="23"/>
      <c r="I9" s="23"/>
      <c r="J9" s="23"/>
      <c r="K9" s="23"/>
      <c r="L9" s="24"/>
      <c r="M9" s="24"/>
      <c r="N9" s="24"/>
      <c r="O9" s="17"/>
      <c r="Q9" s="13"/>
    </row>
    <row r="10">
      <c r="E10" s="3"/>
      <c r="F10" s="61"/>
      <c r="G10" s="14" t="s">
        <v>95</v>
      </c>
      <c r="H10" s="22" t="e">
        <f ref="H10:M10" t="shared" si="2">#REF!</f>
        <v>#REF!</v>
      </c>
      <c r="I10" s="22" t="e">
        <f t="shared" si="2"/>
        <v>#REF!</v>
      </c>
      <c r="J10" s="22" t="e">
        <f t="shared" si="2"/>
        <v>#REF!</v>
      </c>
      <c r="K10" s="22" t="e">
        <f t="shared" si="2"/>
        <v>#REF!</v>
      </c>
      <c r="L10" s="25" t="e">
        <f t="shared" si="2"/>
        <v>#REF!</v>
      </c>
      <c r="M10" s="25" t="e">
        <f t="shared" si="2"/>
        <v>#REF!</v>
      </c>
      <c r="N10" s="25" t="e">
        <f>SUM(H10:M10)</f>
        <v>#REF!</v>
      </c>
      <c r="O10" s="19"/>
      <c r="Q10" s="13"/>
    </row>
    <row r="11">
      <c r="F11" s="61"/>
      <c r="G11" s="14"/>
      <c r="H11" s="24"/>
      <c r="I11" s="24"/>
      <c r="J11" s="24"/>
      <c r="K11" s="24"/>
      <c r="L11" s="24"/>
      <c r="M11" s="24"/>
      <c r="N11" s="24"/>
      <c r="O11" s="17"/>
      <c r="Q11" s="13"/>
    </row>
    <row r="12">
      <c r="E12" s="3"/>
      <c r="F12" s="61"/>
      <c r="G12" s="14" t="s">
        <v>96</v>
      </c>
      <c r="H12" s="26">
        <v>1131719.3215810023</v>
      </c>
      <c r="I12" s="26">
        <v>300723.13100799895</v>
      </c>
      <c r="J12" s="26">
        <v>0</v>
      </c>
      <c r="K12" s="26" t="e">
        <f ref="K12:M12" t="shared" si="3">#REF!</f>
        <v>#REF!</v>
      </c>
      <c r="L12" s="26" t="e">
        <f t="shared" si="3"/>
        <v>#REF!</v>
      </c>
      <c r="M12" s="26" t="e">
        <f t="shared" si="3"/>
        <v>#REF!</v>
      </c>
      <c r="N12" s="26" t="e">
        <f>SUM(H12:M12)</f>
        <v>#REF!</v>
      </c>
      <c r="O12" s="19"/>
      <c r="Q12" s="13"/>
    </row>
    <row r="13">
      <c r="F13" s="61"/>
      <c r="G13" s="14"/>
      <c r="H13" s="24"/>
      <c r="I13" s="24"/>
      <c r="J13" s="24"/>
      <c r="K13" s="24"/>
      <c r="L13" s="24"/>
      <c r="M13" s="24"/>
      <c r="N13" s="24"/>
      <c r="O13" s="17"/>
      <c r="Q13" s="13"/>
    </row>
    <row r="14">
      <c r="F14" s="61"/>
      <c r="G14" s="14" t="s">
        <v>97</v>
      </c>
      <c r="H14" s="27"/>
      <c r="I14" s="27">
        <v>0</v>
      </c>
      <c r="J14" s="27"/>
      <c r="K14" s="27">
        <v>30</v>
      </c>
      <c r="L14" s="27">
        <v>45</v>
      </c>
      <c r="M14" s="27">
        <v>26</v>
      </c>
      <c r="N14" s="27">
        <f>SUM(H14:M14)</f>
        <v>101</v>
      </c>
      <c r="O14" s="19"/>
      <c r="Q14" s="13"/>
    </row>
    <row r="15">
      <c r="F15" s="61"/>
      <c r="G15" s="14"/>
      <c r="H15" s="24"/>
      <c r="I15" s="24"/>
      <c r="J15" s="24"/>
      <c r="K15" s="24"/>
      <c r="L15" s="24"/>
      <c r="M15" s="24"/>
      <c r="N15" s="24"/>
      <c r="O15" s="17"/>
      <c r="Q15" s="13"/>
    </row>
    <row r="16">
      <c r="F16" s="61"/>
      <c r="G16" s="14" t="s">
        <v>98</v>
      </c>
      <c r="H16" s="27">
        <v>64</v>
      </c>
      <c r="I16" s="27">
        <v>64</v>
      </c>
      <c r="J16" s="27">
        <v>64</v>
      </c>
      <c r="K16" s="27">
        <v>50</v>
      </c>
      <c r="L16" s="27">
        <v>120</v>
      </c>
      <c r="M16" s="27">
        <v>50</v>
      </c>
      <c r="N16" s="27">
        <f>SUM(H16:M16)</f>
        <v>412</v>
      </c>
      <c r="O16" s="19"/>
      <c r="Q16" s="13"/>
    </row>
    <row r="17">
      <c r="F17" s="61"/>
      <c r="G17" s="14"/>
      <c r="H17" s="24"/>
      <c r="I17" s="24"/>
      <c r="J17" s="24"/>
      <c r="K17" s="24"/>
      <c r="L17" s="24"/>
      <c r="M17" s="24"/>
      <c r="N17" s="24"/>
      <c r="O17" s="17"/>
      <c r="Q17" s="13"/>
    </row>
    <row r="18">
      <c r="F18" s="61"/>
      <c r="G18" s="14" t="s">
        <v>99</v>
      </c>
      <c r="H18" s="27">
        <v>0</v>
      </c>
      <c r="I18" s="27">
        <v>0</v>
      </c>
      <c r="J18" s="27">
        <v>0</v>
      </c>
      <c r="K18" s="27">
        <v>40</v>
      </c>
      <c r="L18" s="27">
        <v>60</v>
      </c>
      <c r="M18" s="27">
        <v>40</v>
      </c>
      <c r="N18" s="27">
        <f>SUM(H18:M18)</f>
        <v>140</v>
      </c>
      <c r="O18" s="19"/>
      <c r="Q18" s="13"/>
    </row>
    <row r="19">
      <c r="F19" s="61"/>
      <c r="G19" s="14"/>
      <c r="H19" s="24"/>
      <c r="I19" s="24"/>
      <c r="J19" s="24"/>
      <c r="K19" s="24"/>
      <c r="L19" s="24"/>
      <c r="M19" s="24"/>
      <c r="N19" s="24"/>
      <c r="O19" s="17"/>
      <c r="Q19" s="13"/>
    </row>
    <row r="20">
      <c r="F20" s="62"/>
      <c r="G20" s="28" t="s">
        <v>100</v>
      </c>
      <c r="H20" s="29">
        <f ref="H20:I20" t="shared" si="4">IFERROR((H14*48)/H18,0)</f>
        <v>0</v>
      </c>
      <c r="I20" s="29">
        <f t="shared" si="4"/>
        <v>0</v>
      </c>
      <c r="J20" s="29">
        <v>0</v>
      </c>
      <c r="K20" s="29">
        <f ref="K20:M20" t="shared" si="5">(K14*48)/K18</f>
        <v>36</v>
      </c>
      <c r="L20" s="29">
        <f t="shared" si="5"/>
        <v>36</v>
      </c>
      <c r="M20" s="29">
        <f t="shared" si="5"/>
        <v>31.2</v>
      </c>
      <c r="N20" s="29">
        <f>SUM(H20:M20)</f>
        <v>103.2</v>
      </c>
      <c r="O20" s="30"/>
      <c r="Q20" s="13"/>
    </row>
    <row r="21" ht="15.75" customHeight="1"/>
    <row r="22" ht="15.75" customHeight="1">
      <c r="G22" s="31" t="s">
        <v>101</v>
      </c>
      <c r="H22" s="31" t="e">
        <f>#REF!</f>
        <v>#REF!</v>
      </c>
    </row>
    <row r="23" ht="30.75" customHeight="1">
      <c r="E23" s="31" t="str">
        <f>F23</f>
        <v>Semana 9</v>
      </c>
      <c r="F23" s="68" t="s">
        <v>102</v>
      </c>
      <c r="G23" s="7" t="s">
        <v>84</v>
      </c>
      <c r="H23" s="8" t="s">
        <v>85</v>
      </c>
      <c r="I23" s="8" t="s">
        <v>86</v>
      </c>
      <c r="J23" s="8" t="s">
        <v>87</v>
      </c>
      <c r="K23" s="8" t="s">
        <v>88</v>
      </c>
      <c r="L23" s="8" t="s">
        <v>89</v>
      </c>
      <c r="M23" s="8" t="s">
        <v>90</v>
      </c>
      <c r="N23" s="63" t="s">
        <v>91</v>
      </c>
      <c r="O23" s="64"/>
    </row>
    <row r="24" ht="15.75" customHeight="1">
      <c r="F24" s="61"/>
      <c r="G24" s="32" t="s">
        <v>103</v>
      </c>
      <c r="H24" s="33">
        <v>0</v>
      </c>
      <c r="I24" s="33">
        <v>0</v>
      </c>
      <c r="J24" s="33">
        <v>0</v>
      </c>
      <c r="K24" s="33">
        <v>25.384615384615383</v>
      </c>
      <c r="L24" s="33">
        <v>46.15384615384615</v>
      </c>
      <c r="M24" s="33">
        <v>25.384615384615383</v>
      </c>
      <c r="N24" s="34">
        <f>SUM(H24:M24)</f>
        <v>96.92307692307692</v>
      </c>
      <c r="O24" s="35"/>
    </row>
    <row r="25" ht="15.75" customHeight="1">
      <c r="F25" s="61"/>
      <c r="G25" s="36"/>
      <c r="H25" s="37"/>
      <c r="I25" s="37"/>
      <c r="J25" s="37"/>
      <c r="K25" s="37"/>
      <c r="L25" s="37"/>
      <c r="M25" s="37"/>
      <c r="N25" s="23"/>
      <c r="O25" s="35"/>
    </row>
    <row r="26" ht="15" customHeight="1">
      <c r="D26" s="38"/>
      <c r="E26" s="38"/>
      <c r="F26" s="61"/>
      <c r="G26" s="36" t="s">
        <v>104</v>
      </c>
      <c r="H26" s="39" t="e">
        <f>#REF!/1000</f>
        <v>#REF!</v>
      </c>
      <c r="I26" s="39" t="e">
        <f>#REF!/1000</f>
        <v>#REF!</v>
      </c>
      <c r="J26" s="39" t="e">
        <f>#REF!/1000</f>
        <v>#REF!</v>
      </c>
      <c r="K26" s="39" t="e">
        <f>#REF!/1000</f>
        <v>#REF!</v>
      </c>
      <c r="L26" s="39" t="e">
        <f>#REF!/1000</f>
        <v>#REF!</v>
      </c>
      <c r="M26" s="40" t="e">
        <f>#REF!/1000</f>
        <v>#REF!</v>
      </c>
      <c r="N26" s="34" t="e">
        <f>SUM(H26:M26)</f>
        <v>#REF!</v>
      </c>
      <c r="P26" s="41"/>
    </row>
    <row r="27" ht="15.75" customHeight="1">
      <c r="F27" s="61"/>
      <c r="G27" s="36"/>
      <c r="H27" s="37"/>
      <c r="I27" s="37"/>
      <c r="J27" s="37"/>
      <c r="K27" s="37"/>
      <c r="L27" s="37"/>
      <c r="M27" s="42"/>
      <c r="N27" s="43"/>
      <c r="P27" s="44"/>
    </row>
    <row r="28" ht="15.75" customHeight="1">
      <c r="F28" s="61"/>
      <c r="G28" s="36" t="s">
        <v>105</v>
      </c>
      <c r="H28" s="27">
        <v>0</v>
      </c>
      <c r="I28" s="27">
        <v>0</v>
      </c>
      <c r="J28" s="45">
        <v>0</v>
      </c>
      <c r="K28" s="45">
        <v>50</v>
      </c>
      <c r="L28" s="27">
        <v>120</v>
      </c>
      <c r="M28" s="46">
        <v>50</v>
      </c>
      <c r="N28" s="34">
        <f>SUM(H28:M28)</f>
        <v>220</v>
      </c>
    </row>
    <row r="29" ht="15.75" customHeight="1">
      <c r="F29" s="61"/>
      <c r="G29" s="36"/>
      <c r="H29" s="37"/>
      <c r="I29" s="37"/>
      <c r="J29" s="37"/>
      <c r="K29" s="37"/>
      <c r="L29" s="37"/>
      <c r="M29" s="42"/>
      <c r="N29" s="43"/>
    </row>
    <row r="30" ht="15.75" customHeight="1">
      <c r="F30" s="61"/>
      <c r="G30" s="36" t="s">
        <v>106</v>
      </c>
      <c r="H30" s="45">
        <f ref="H30:M30" t="shared" si="6">IFERROR((H14*8*$H$22)/H26,0)</f>
        <v>0</v>
      </c>
      <c r="I30" s="45">
        <f t="shared" si="6"/>
        <v>0</v>
      </c>
      <c r="J30" s="45">
        <f t="shared" si="6"/>
        <v>0</v>
      </c>
      <c r="K30" s="45">
        <f t="shared" si="6"/>
        <v>0</v>
      </c>
      <c r="L30" s="45">
        <f t="shared" si="6"/>
        <v>0</v>
      </c>
      <c r="M30" s="45">
        <f t="shared" si="6"/>
        <v>0</v>
      </c>
      <c r="N30" s="34">
        <f>SUM(H30:M30)</f>
        <v>0</v>
      </c>
    </row>
    <row r="31" ht="15.75" customHeight="1">
      <c r="F31" s="61"/>
      <c r="G31" s="36"/>
      <c r="H31" s="37"/>
      <c r="I31" s="37"/>
      <c r="J31" s="37"/>
      <c r="K31" s="37"/>
      <c r="L31" s="37"/>
      <c r="M31" s="42"/>
      <c r="N31" s="43"/>
    </row>
    <row r="32" ht="15.75" customHeight="1">
      <c r="F32" s="62"/>
      <c r="G32" s="47" t="s">
        <v>107</v>
      </c>
      <c r="H32" s="48" t="e">
        <f ref="H32:M32" t="shared" si="7">H24-H26</f>
        <v>#REF!</v>
      </c>
      <c r="I32" s="48" t="e">
        <f t="shared" si="7"/>
        <v>#REF!</v>
      </c>
      <c r="J32" s="48" t="e">
        <f t="shared" si="7"/>
        <v>#REF!</v>
      </c>
      <c r="K32" s="48" t="e">
        <f t="shared" si="7"/>
        <v>#REF!</v>
      </c>
      <c r="L32" s="48" t="e">
        <f t="shared" si="7"/>
        <v>#REF!</v>
      </c>
      <c r="M32" s="48" t="e">
        <f t="shared" si="7"/>
        <v>#REF!</v>
      </c>
      <c r="N32" s="34" t="e">
        <f>SUM(H32:M32)</f>
        <v>#REF!</v>
      </c>
    </row>
    <row r="33" ht="15.75" customHeight="1"/>
    <row r="34" ht="30.75" customHeight="1">
      <c r="E34" s="31" t="str">
        <f>F34</f>
        <v>Semana 12</v>
      </c>
      <c r="F34" s="68" t="s">
        <v>108</v>
      </c>
      <c r="G34" s="7" t="s">
        <v>84</v>
      </c>
      <c r="H34" s="8" t="s">
        <v>85</v>
      </c>
      <c r="I34" s="8" t="s">
        <v>86</v>
      </c>
      <c r="J34" s="8" t="s">
        <v>87</v>
      </c>
      <c r="K34" s="8" t="s">
        <v>88</v>
      </c>
      <c r="L34" s="8" t="s">
        <v>89</v>
      </c>
      <c r="M34" s="8" t="s">
        <v>90</v>
      </c>
      <c r="N34" s="63" t="s">
        <v>91</v>
      </c>
      <c r="O34" s="64"/>
    </row>
    <row r="35" ht="15" customHeight="1">
      <c r="F35" s="61"/>
      <c r="G35" s="32" t="s">
        <v>103</v>
      </c>
      <c r="H35" s="33"/>
      <c r="I35" s="33"/>
      <c r="J35" s="33"/>
      <c r="K35" s="33"/>
      <c r="L35" s="33"/>
      <c r="M35" s="33"/>
      <c r="N35" s="33"/>
      <c r="O35" s="35"/>
    </row>
    <row r="36" ht="15.75" customHeight="1">
      <c r="F36" s="61"/>
      <c r="G36" s="36"/>
      <c r="H36" s="37"/>
      <c r="I36" s="37"/>
      <c r="J36" s="37"/>
      <c r="K36" s="37"/>
      <c r="L36" s="37"/>
      <c r="M36" s="37"/>
      <c r="N36" s="37"/>
      <c r="O36" s="35"/>
    </row>
    <row r="37" ht="15" customHeight="1">
      <c r="D37" s="38"/>
      <c r="E37" s="38"/>
      <c r="F37" s="61"/>
      <c r="G37" s="36" t="s">
        <v>104</v>
      </c>
      <c r="H37" s="45"/>
      <c r="I37" s="45"/>
      <c r="J37" s="45"/>
      <c r="K37" s="45"/>
      <c r="L37" s="45"/>
      <c r="M37" s="45"/>
      <c r="N37" s="45"/>
      <c r="P37" s="41"/>
    </row>
    <row r="38" ht="15.75" customHeight="1">
      <c r="F38" s="61"/>
      <c r="G38" s="36"/>
      <c r="H38" s="37"/>
      <c r="I38" s="37"/>
      <c r="J38" s="37"/>
      <c r="K38" s="37"/>
      <c r="L38" s="37"/>
      <c r="M38" s="37"/>
      <c r="N38" s="37"/>
    </row>
    <row r="39" ht="15.75" customHeight="1">
      <c r="F39" s="61"/>
      <c r="G39" s="36" t="s">
        <v>105</v>
      </c>
      <c r="H39" s="45"/>
      <c r="I39" s="45"/>
      <c r="J39" s="45"/>
      <c r="K39" s="45"/>
      <c r="L39" s="45"/>
      <c r="M39" s="45"/>
      <c r="N39" s="45"/>
    </row>
    <row r="40" ht="15.75" customHeight="1">
      <c r="F40" s="61"/>
      <c r="G40" s="36"/>
      <c r="H40" s="37"/>
      <c r="I40" s="37"/>
      <c r="J40" s="37"/>
      <c r="K40" s="37"/>
      <c r="L40" s="37"/>
      <c r="M40" s="37"/>
      <c r="N40" s="37"/>
    </row>
    <row r="41" ht="15.75" customHeight="1">
      <c r="F41" s="61"/>
      <c r="G41" s="36" t="s">
        <v>106</v>
      </c>
      <c r="H41" s="45"/>
      <c r="I41" s="45"/>
      <c r="J41" s="45"/>
      <c r="K41" s="45"/>
      <c r="L41" s="45"/>
      <c r="M41" s="45"/>
      <c r="N41" s="45"/>
    </row>
    <row r="42" ht="15.75" customHeight="1">
      <c r="F42" s="61"/>
      <c r="G42" s="36"/>
      <c r="H42" s="37"/>
      <c r="I42" s="37"/>
      <c r="J42" s="37"/>
      <c r="K42" s="37"/>
      <c r="L42" s="37"/>
      <c r="M42" s="37"/>
      <c r="N42" s="37"/>
    </row>
    <row r="43" ht="15.75" customHeight="1">
      <c r="F43" s="62"/>
      <c r="G43" s="47" t="s">
        <v>107</v>
      </c>
      <c r="H43" s="48"/>
      <c r="I43" s="48"/>
      <c r="J43" s="48"/>
      <c r="K43" s="48"/>
      <c r="L43" s="48"/>
      <c r="M43" s="48"/>
      <c r="N43" s="48"/>
    </row>
    <row r="44" ht="15.75" customHeight="1">
      <c r="F44" s="49"/>
      <c r="G44" s="49"/>
      <c r="H44" s="50">
        <v>64</v>
      </c>
      <c r="I44" s="50">
        <v>64</v>
      </c>
      <c r="J44" s="50">
        <v>64</v>
      </c>
      <c r="K44" s="50">
        <v>40</v>
      </c>
      <c r="L44" s="50">
        <v>60</v>
      </c>
      <c r="M44" s="50"/>
      <c r="N44" s="49"/>
      <c r="O44" s="49"/>
    </row>
    <row r="45" ht="15.75" customHeight="1"/>
    <row r="46" ht="30.75" customHeight="1">
      <c r="E46" s="31" t="str">
        <f>F46</f>
        <v>Semana 11</v>
      </c>
      <c r="F46" s="68" t="s">
        <v>109</v>
      </c>
      <c r="G46" s="7" t="s">
        <v>84</v>
      </c>
      <c r="H46" s="8" t="s">
        <v>85</v>
      </c>
      <c r="I46" s="8" t="s">
        <v>86</v>
      </c>
      <c r="J46" s="8" t="s">
        <v>87</v>
      </c>
      <c r="K46" s="8" t="s">
        <v>88</v>
      </c>
      <c r="L46" s="8" t="s">
        <v>89</v>
      </c>
      <c r="M46" s="8" t="s">
        <v>90</v>
      </c>
      <c r="N46" s="63" t="s">
        <v>91</v>
      </c>
      <c r="O46" s="64"/>
    </row>
    <row r="47" ht="15" customHeight="1">
      <c r="F47" s="61"/>
      <c r="G47" s="32" t="s">
        <v>103</v>
      </c>
      <c r="H47" s="33">
        <v>0</v>
      </c>
      <c r="I47" s="33">
        <v>0</v>
      </c>
      <c r="J47" s="33">
        <v>0</v>
      </c>
      <c r="K47" s="33">
        <v>25.384615384615383</v>
      </c>
      <c r="L47" s="33">
        <v>46.15384615384615</v>
      </c>
      <c r="M47" s="33">
        <v>25.384615384615383</v>
      </c>
      <c r="N47" s="33">
        <v>96.92307692307692</v>
      </c>
      <c r="O47" s="35"/>
    </row>
    <row r="48" ht="15.75" customHeight="1">
      <c r="F48" s="61"/>
      <c r="G48" s="36"/>
      <c r="H48" s="37"/>
      <c r="I48" s="37"/>
      <c r="J48" s="37"/>
      <c r="K48" s="37"/>
      <c r="L48" s="37"/>
      <c r="M48" s="37"/>
      <c r="N48" s="37"/>
      <c r="O48" s="35"/>
    </row>
    <row r="49" ht="15" customHeight="1">
      <c r="D49" s="38"/>
      <c r="E49" s="38"/>
      <c r="F49" s="61"/>
      <c r="G49" s="36" t="s">
        <v>104</v>
      </c>
      <c r="H49" s="45">
        <v>0</v>
      </c>
      <c r="I49" s="45">
        <v>0</v>
      </c>
      <c r="J49" s="45">
        <v>0</v>
      </c>
      <c r="K49" s="45">
        <v>1.9312829999999999</v>
      </c>
      <c r="L49" s="45">
        <v>0.808732</v>
      </c>
      <c r="M49" s="45">
        <v>19.098678</v>
      </c>
      <c r="N49" s="45">
        <v>21.838693</v>
      </c>
      <c r="P49" s="41"/>
    </row>
    <row r="50" ht="15.75" customHeight="1">
      <c r="F50" s="61"/>
      <c r="G50" s="36"/>
      <c r="H50" s="37"/>
      <c r="I50" s="37"/>
      <c r="J50" s="37"/>
      <c r="K50" s="37"/>
      <c r="L50" s="37"/>
      <c r="M50" s="37"/>
      <c r="N50" s="37"/>
    </row>
    <row r="51" ht="15.75" customHeight="1">
      <c r="F51" s="61"/>
      <c r="G51" s="36" t="s">
        <v>105</v>
      </c>
      <c r="H51" s="45">
        <v>0</v>
      </c>
      <c r="I51" s="45">
        <v>0</v>
      </c>
      <c r="J51" s="45">
        <v>0</v>
      </c>
      <c r="K51" s="45">
        <v>50</v>
      </c>
      <c r="L51" s="45">
        <v>120</v>
      </c>
      <c r="M51" s="45">
        <v>50</v>
      </c>
      <c r="N51" s="45">
        <v>220</v>
      </c>
    </row>
    <row r="52" ht="15.75" customHeight="1">
      <c r="F52" s="61"/>
      <c r="G52" s="36"/>
      <c r="H52" s="37"/>
      <c r="I52" s="37"/>
      <c r="J52" s="37"/>
      <c r="K52" s="37"/>
      <c r="L52" s="37"/>
      <c r="M52" s="37"/>
      <c r="N52" s="37"/>
    </row>
    <row r="53" ht="15.75" customHeight="1">
      <c r="F53" s="61"/>
      <c r="G53" s="36" t="s">
        <v>106</v>
      </c>
      <c r="H53" s="45">
        <v>0</v>
      </c>
      <c r="I53" s="45">
        <v>0</v>
      </c>
      <c r="J53" s="45">
        <v>0</v>
      </c>
      <c r="K53" s="45">
        <v>745.618327298485</v>
      </c>
      <c r="L53" s="45">
        <v>2670.847697383064</v>
      </c>
      <c r="M53" s="45">
        <v>65.34483695677785</v>
      </c>
      <c r="N53" s="45">
        <v>3481.8108616383265</v>
      </c>
    </row>
    <row r="54" ht="15.75" customHeight="1">
      <c r="F54" s="61"/>
      <c r="G54" s="36"/>
      <c r="H54" s="37"/>
      <c r="I54" s="37"/>
      <c r="J54" s="37"/>
      <c r="K54" s="37"/>
      <c r="L54" s="37"/>
      <c r="M54" s="37"/>
      <c r="N54" s="37"/>
    </row>
    <row r="55" ht="15.75" customHeight="1">
      <c r="F55" s="62"/>
      <c r="G55" s="47" t="s">
        <v>107</v>
      </c>
      <c r="H55" s="48">
        <v>0</v>
      </c>
      <c r="I55" s="48">
        <v>0</v>
      </c>
      <c r="J55" s="48">
        <v>0</v>
      </c>
      <c r="K55" s="48">
        <v>23.453332384615383</v>
      </c>
      <c r="L55" s="48">
        <v>45.345114153846154</v>
      </c>
      <c r="M55" s="48">
        <v>6.285937384615384</v>
      </c>
      <c r="N55" s="48">
        <v>75.08438392307691</v>
      </c>
    </row>
    <row r="56" ht="15.75" customHeight="1">
      <c r="H56" s="50">
        <v>64</v>
      </c>
      <c r="I56" s="50">
        <v>64</v>
      </c>
      <c r="J56" s="50">
        <v>64</v>
      </c>
      <c r="K56" s="50">
        <v>40</v>
      </c>
      <c r="L56" s="50">
        <v>60</v>
      </c>
      <c r="M56" s="50"/>
    </row>
    <row r="57" ht="30.75" customHeight="1">
      <c r="E57" s="31" t="str">
        <f>F57</f>
        <v>Semana 10</v>
      </c>
      <c r="F57" s="68" t="s">
        <v>110</v>
      </c>
      <c r="G57" s="7" t="s">
        <v>84</v>
      </c>
      <c r="H57" s="8" t="s">
        <v>85</v>
      </c>
      <c r="I57" s="8" t="s">
        <v>86</v>
      </c>
      <c r="J57" s="8" t="s">
        <v>87</v>
      </c>
      <c r="K57" s="8" t="s">
        <v>88</v>
      </c>
      <c r="L57" s="8" t="s">
        <v>89</v>
      </c>
      <c r="M57" s="8" t="s">
        <v>90</v>
      </c>
      <c r="N57" s="63" t="s">
        <v>91</v>
      </c>
      <c r="O57" s="64"/>
    </row>
    <row r="58" ht="15" customHeight="1">
      <c r="F58" s="61"/>
      <c r="G58" s="32" t="s">
        <v>111</v>
      </c>
      <c r="H58" s="33">
        <v>0</v>
      </c>
      <c r="I58" s="33">
        <v>0</v>
      </c>
      <c r="J58" s="33">
        <v>0</v>
      </c>
      <c r="K58" s="33">
        <v>25.384615384615383</v>
      </c>
      <c r="L58" s="33">
        <v>46.15384615384615</v>
      </c>
      <c r="M58" s="33">
        <v>25.384615384615383</v>
      </c>
      <c r="N58" s="33">
        <v>96.92307692307692</v>
      </c>
      <c r="O58" s="35"/>
    </row>
    <row r="59" ht="15.75" customHeight="1">
      <c r="F59" s="61"/>
      <c r="G59" s="36"/>
      <c r="H59" s="37"/>
      <c r="I59" s="37"/>
      <c r="J59" s="37"/>
      <c r="K59" s="37"/>
      <c r="L59" s="37"/>
      <c r="M59" s="37"/>
      <c r="N59" s="37"/>
      <c r="O59" s="35"/>
    </row>
    <row r="60" ht="15" customHeight="1">
      <c r="D60" s="38"/>
      <c r="E60" s="38"/>
      <c r="F60" s="61"/>
      <c r="G60" s="36" t="s">
        <v>104</v>
      </c>
      <c r="H60" s="45">
        <v>0</v>
      </c>
      <c r="I60" s="45">
        <v>0</v>
      </c>
      <c r="J60" s="45">
        <v>0</v>
      </c>
      <c r="K60" s="45">
        <v>2.7690080000000004</v>
      </c>
      <c r="L60" s="45">
        <v>8.538541</v>
      </c>
      <c r="M60" s="45">
        <v>12.144601</v>
      </c>
      <c r="N60" s="45">
        <v>23.452150000000003</v>
      </c>
      <c r="P60" s="41"/>
    </row>
    <row r="61" ht="15.75" customHeight="1">
      <c r="F61" s="61"/>
      <c r="G61" s="36"/>
      <c r="H61" s="37"/>
      <c r="I61" s="37"/>
      <c r="J61" s="37"/>
      <c r="K61" s="37"/>
      <c r="L61" s="37"/>
      <c r="M61" s="37"/>
      <c r="N61" s="37"/>
    </row>
    <row r="62" ht="15.75" customHeight="1">
      <c r="F62" s="61"/>
      <c r="G62" s="36" t="s">
        <v>112</v>
      </c>
      <c r="H62" s="45">
        <v>0</v>
      </c>
      <c r="I62" s="45">
        <v>0</v>
      </c>
      <c r="J62" s="45">
        <v>0</v>
      </c>
      <c r="K62" s="45">
        <v>50</v>
      </c>
      <c r="L62" s="45">
        <v>120</v>
      </c>
      <c r="M62" s="45">
        <v>50</v>
      </c>
      <c r="N62" s="45">
        <v>220</v>
      </c>
    </row>
    <row r="63" ht="15.75" customHeight="1">
      <c r="F63" s="61"/>
      <c r="G63" s="36"/>
      <c r="H63" s="37"/>
      <c r="I63" s="37"/>
      <c r="J63" s="37"/>
      <c r="K63" s="37"/>
      <c r="L63" s="37"/>
      <c r="M63" s="37"/>
      <c r="N63" s="37"/>
    </row>
    <row r="64" ht="15.75" customHeight="1">
      <c r="F64" s="61"/>
      <c r="G64" s="36" t="s">
        <v>113</v>
      </c>
      <c r="H64" s="45">
        <v>0</v>
      </c>
      <c r="I64" s="45">
        <v>0</v>
      </c>
      <c r="J64" s="45">
        <v>0</v>
      </c>
      <c r="K64" s="45">
        <v>433.36819539705186</v>
      </c>
      <c r="L64" s="45">
        <v>210.8088489590903</v>
      </c>
      <c r="M64" s="45">
        <v>85.63476066443023</v>
      </c>
      <c r="N64" s="45">
        <v>729.8118050205725</v>
      </c>
    </row>
    <row r="65" ht="15.75" customHeight="1">
      <c r="F65" s="61"/>
      <c r="G65" s="36"/>
      <c r="H65" s="37"/>
      <c r="I65" s="37"/>
      <c r="J65" s="37"/>
      <c r="K65" s="37"/>
      <c r="L65" s="37"/>
      <c r="M65" s="37"/>
      <c r="N65" s="37"/>
    </row>
    <row r="66" ht="15.75" customHeight="1">
      <c r="F66" s="62"/>
      <c r="G66" s="47" t="s">
        <v>107</v>
      </c>
      <c r="H66" s="48">
        <v>0</v>
      </c>
      <c r="I66" s="48">
        <v>0</v>
      </c>
      <c r="J66" s="48">
        <v>0</v>
      </c>
      <c r="K66" s="48">
        <v>22.615607384615384</v>
      </c>
      <c r="L66" s="48">
        <v>37.61530515384615</v>
      </c>
      <c r="M66" s="48">
        <v>13.240014384615383</v>
      </c>
      <c r="N66" s="48">
        <v>73.47092692307692</v>
      </c>
    </row>
    <row r="67" ht="15.75" customHeight="1">
      <c r="H67" s="50">
        <v>64</v>
      </c>
      <c r="I67" s="50">
        <v>64</v>
      </c>
      <c r="J67" s="50">
        <v>64</v>
      </c>
      <c r="K67" s="50">
        <v>40</v>
      </c>
      <c r="L67" s="50">
        <v>60</v>
      </c>
      <c r="M67" s="50"/>
    </row>
    <row r="68" ht="15.75" customHeight="1"/>
    <row r="69" ht="30.75" customHeight="1">
      <c r="E69" s="31" t="str">
        <f>F69</f>
        <v>Semana 9</v>
      </c>
      <c r="F69" s="68" t="s">
        <v>102</v>
      </c>
      <c r="G69" s="7" t="s">
        <v>84</v>
      </c>
      <c r="H69" s="8" t="s">
        <v>85</v>
      </c>
      <c r="I69" s="8" t="s">
        <v>86</v>
      </c>
      <c r="J69" s="8" t="s">
        <v>87</v>
      </c>
      <c r="K69" s="8" t="s">
        <v>88</v>
      </c>
      <c r="L69" s="8" t="s">
        <v>89</v>
      </c>
      <c r="M69" s="8" t="s">
        <v>90</v>
      </c>
      <c r="N69" s="63" t="s">
        <v>91</v>
      </c>
      <c r="O69" s="64"/>
    </row>
    <row r="70" ht="15" customHeight="1">
      <c r="F70" s="61"/>
      <c r="G70" s="32" t="s">
        <v>111</v>
      </c>
      <c r="H70" s="33">
        <v>0</v>
      </c>
      <c r="I70" s="33">
        <v>0</v>
      </c>
      <c r="J70" s="33">
        <v>0</v>
      </c>
      <c r="K70" s="33">
        <v>25.384615384615383</v>
      </c>
      <c r="L70" s="33">
        <v>46.15384615384615</v>
      </c>
      <c r="M70" s="33">
        <v>25.384615384615383</v>
      </c>
      <c r="N70" s="33">
        <v>96.92307692307692</v>
      </c>
      <c r="O70" s="35"/>
    </row>
    <row r="71" ht="15.75" customHeight="1">
      <c r="F71" s="61"/>
      <c r="G71" s="36"/>
      <c r="H71" s="37"/>
      <c r="I71" s="37"/>
      <c r="J71" s="37"/>
      <c r="K71" s="37"/>
      <c r="L71" s="37"/>
      <c r="M71" s="37"/>
      <c r="N71" s="37"/>
      <c r="O71" s="35"/>
    </row>
    <row r="72" ht="15" customHeight="1">
      <c r="F72" s="61"/>
      <c r="G72" s="36" t="s">
        <v>104</v>
      </c>
      <c r="H72" s="45">
        <v>0</v>
      </c>
      <c r="I72" s="45">
        <v>0</v>
      </c>
      <c r="J72" s="45">
        <v>0</v>
      </c>
      <c r="K72" s="45">
        <v>1.046054</v>
      </c>
      <c r="L72" s="45">
        <v>6.887352000000001</v>
      </c>
      <c r="M72" s="45">
        <v>1.353842</v>
      </c>
      <c r="N72" s="45">
        <v>9.287248</v>
      </c>
    </row>
    <row r="73" ht="15.75" customHeight="1">
      <c r="F73" s="61"/>
      <c r="G73" s="36"/>
      <c r="H73" s="37"/>
      <c r="I73" s="37"/>
      <c r="J73" s="37"/>
      <c r="K73" s="37"/>
      <c r="L73" s="37"/>
      <c r="M73" s="37"/>
      <c r="N73" s="37"/>
    </row>
    <row r="74" ht="15.75" customHeight="1">
      <c r="F74" s="61"/>
      <c r="G74" s="36" t="s">
        <v>114</v>
      </c>
      <c r="H74" s="45">
        <v>0</v>
      </c>
      <c r="I74" s="45">
        <v>0</v>
      </c>
      <c r="J74" s="45">
        <v>0</v>
      </c>
      <c r="K74" s="45">
        <v>50</v>
      </c>
      <c r="L74" s="45">
        <v>120</v>
      </c>
      <c r="M74" s="45">
        <v>50</v>
      </c>
      <c r="N74" s="45">
        <v>220</v>
      </c>
    </row>
    <row r="75" ht="15.75" customHeight="1">
      <c r="F75" s="61"/>
      <c r="G75" s="36"/>
      <c r="H75" s="37"/>
      <c r="I75" s="37"/>
      <c r="J75" s="37"/>
      <c r="K75" s="37"/>
      <c r="L75" s="37"/>
      <c r="M75" s="37"/>
      <c r="N75" s="37"/>
    </row>
    <row r="76" ht="15.75" customHeight="1">
      <c r="F76" s="61"/>
      <c r="G76" s="36" t="s">
        <v>115</v>
      </c>
      <c r="H76" s="45">
        <v>0</v>
      </c>
      <c r="I76" s="45">
        <v>0</v>
      </c>
      <c r="J76" s="45">
        <v>0</v>
      </c>
      <c r="K76" s="45">
        <v>1147.1683106225873</v>
      </c>
      <c r="L76" s="45">
        <v>261.3486286166294</v>
      </c>
      <c r="M76" s="45">
        <v>768.1841751105372</v>
      </c>
      <c r="N76" s="45">
        <v>2176.701114349754</v>
      </c>
    </row>
    <row r="77" ht="15.75" customHeight="1">
      <c r="F77" s="61"/>
      <c r="G77" s="36"/>
      <c r="H77" s="37"/>
      <c r="I77" s="37"/>
      <c r="J77" s="37"/>
      <c r="K77" s="37"/>
      <c r="L77" s="37"/>
      <c r="M77" s="37"/>
      <c r="N77" s="37"/>
    </row>
    <row r="78" ht="15.75" customHeight="1">
      <c r="F78" s="62"/>
      <c r="G78" s="47" t="s">
        <v>107</v>
      </c>
      <c r="H78" s="48">
        <v>0</v>
      </c>
      <c r="I78" s="48">
        <v>0</v>
      </c>
      <c r="J78" s="48">
        <v>0</v>
      </c>
      <c r="K78" s="48">
        <v>24.33856138461538</v>
      </c>
      <c r="L78" s="48">
        <v>39.26649415384615</v>
      </c>
      <c r="M78" s="48">
        <v>24.030773384615383</v>
      </c>
      <c r="N78" s="48">
        <v>87.63582892307691</v>
      </c>
    </row>
    <row r="79" ht="15.75" customHeight="1">
      <c r="H79" s="50">
        <v>64</v>
      </c>
      <c r="I79" s="50">
        <v>64</v>
      </c>
      <c r="J79" s="50">
        <v>64</v>
      </c>
      <c r="K79" s="50">
        <v>40</v>
      </c>
      <c r="L79" s="50">
        <v>60</v>
      </c>
      <c r="M79" s="50"/>
    </row>
    <row r="80" ht="15.75" customHeight="1"/>
    <row r="81" ht="30.75" customHeight="1"/>
    <row r="82" ht="15.75" customHeight="1"/>
    <row r="83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F34:F43"/>
    <mergeCell ref="F46:F55"/>
    <mergeCell ref="F57:F66"/>
    <mergeCell ref="F69:F78"/>
    <mergeCell ref="N46:O46"/>
    <mergeCell ref="N57:O57"/>
    <mergeCell ref="N69:O69"/>
    <mergeCell ref="N34:O34"/>
    <mergeCell ref="F3:F20"/>
    <mergeCell ref="N3:O3"/>
    <mergeCell ref="H6:J6"/>
    <mergeCell ref="K6:L6"/>
    <mergeCell ref="F23:F32"/>
    <mergeCell ref="N23:O23"/>
  </mergeCells>
  <pageMargins left="0.70866141732283472" right="0.70866141732283472" top="0.74803149606299213" bottom="0.74803149606299213" header="0" footer="0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6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2.625" defaultRowHeight="15" customHeight="1" x14ac:dyDescent="0.2"/>
  <cols>
    <col min="1" max="3" width="10" customWidth="1"/>
    <col min="4" max="19" hidden="1" width="10" customWidth="1"/>
    <col min="20" max="20" width="10" customWidth="1"/>
    <col min="21" max="27" width="6.25" customWidth="1"/>
    <col min="28" max="28" width="10" customWidth="1"/>
    <col min="29" max="42" width="6.25" customWidth="1"/>
  </cols>
  <sheetData>
    <row r="1">
      <c r="B1" s="31" t="s">
        <v>116</v>
      </c>
      <c r="C1" s="31" t="s">
        <v>117</v>
      </c>
    </row>
    <row r="2">
      <c r="A2" s="31" t="s">
        <v>118</v>
      </c>
      <c r="B2" s="31">
        <v>133</v>
      </c>
      <c r="C2" s="31">
        <v>50</v>
      </c>
      <c r="U2" s="69" t="s">
        <v>119</v>
      </c>
      <c r="V2" s="70"/>
      <c r="W2" s="70"/>
      <c r="X2" s="70"/>
      <c r="Y2" s="70"/>
      <c r="Z2" s="70"/>
      <c r="AA2" s="70"/>
      <c r="AC2" s="69" t="s">
        <v>120</v>
      </c>
      <c r="AD2" s="70"/>
      <c r="AE2" s="70"/>
      <c r="AF2" s="70"/>
      <c r="AG2" s="70"/>
      <c r="AH2" s="70"/>
      <c r="AI2" s="70"/>
      <c r="AJ2" s="70"/>
    </row>
    <row r="3">
      <c r="A3" s="31" t="s">
        <v>121</v>
      </c>
      <c r="B3" s="31">
        <v>40</v>
      </c>
      <c r="C3" s="31">
        <v>120</v>
      </c>
    </row>
    <row r="4">
      <c r="A4" s="31" t="s">
        <v>122</v>
      </c>
      <c r="B4" s="31" t="s">
        <v>123</v>
      </c>
      <c r="I4" s="51">
        <f ref="I4:N4" t="shared" si="0">AVERAGE($I$6:I6)</f>
        <v>133</v>
      </c>
      <c r="J4" s="31">
        <f t="shared" si="0"/>
        <v>135.5</v>
      </c>
      <c r="K4" s="31">
        <f t="shared" si="0"/>
        <v>137.33333333333334</v>
      </c>
      <c r="L4" s="31">
        <f t="shared" si="0"/>
        <v>137.25</v>
      </c>
      <c r="M4" s="31">
        <f t="shared" si="0"/>
        <v>138</v>
      </c>
      <c r="N4" s="31">
        <f t="shared" si="0"/>
        <v>138.66666666666666</v>
      </c>
      <c r="U4" s="52">
        <f ref="U4:AA4" t="shared" si="1">AVERAGE($I$6:U6)</f>
        <v>138.63636363636363</v>
      </c>
      <c r="V4" s="53">
        <f t="shared" si="1"/>
        <v>138.83333333333334</v>
      </c>
      <c r="W4" s="53">
        <f t="shared" si="1"/>
        <v>138.53846153846155</v>
      </c>
      <c r="X4" s="53">
        <f t="shared" si="1"/>
        <v>138.14285714285714</v>
      </c>
      <c r="Y4" s="53">
        <f t="shared" si="1"/>
        <v>138.26666666666668</v>
      </c>
      <c r="Z4" s="53">
        <f t="shared" si="1"/>
        <v>138.4375</v>
      </c>
      <c r="AA4" s="53">
        <f t="shared" si="1"/>
        <v>131.41176470588235</v>
      </c>
      <c r="AC4" s="52">
        <f>AVERAGE($AC$6:AC6)</f>
        <v>0</v>
      </c>
      <c r="AD4" s="53">
        <f ref="AD4:AH4" t="shared" si="2">AVERAGE($AD$6:AD6)</f>
        <v>128</v>
      </c>
      <c r="AE4" s="53">
        <f t="shared" si="2"/>
        <v>127.5</v>
      </c>
      <c r="AF4" s="53">
        <f t="shared" si="2"/>
        <v>128.33333333333334</v>
      </c>
      <c r="AG4" s="53">
        <f t="shared" si="2"/>
        <v>129.5</v>
      </c>
      <c r="AH4" s="53">
        <f t="shared" si="2"/>
        <v>130</v>
      </c>
      <c r="AI4" s="53"/>
      <c r="AJ4" s="53"/>
      <c r="AK4" s="52">
        <f ref="AK4:AP4" t="shared" si="3">AVERAGE($AK$6:AK6)</f>
        <v>132</v>
      </c>
      <c r="AL4" s="52">
        <f t="shared" si="3"/>
        <v>132</v>
      </c>
      <c r="AM4" s="52">
        <f t="shared" si="3"/>
        <v>88</v>
      </c>
      <c r="AN4" s="52">
        <f t="shared" si="3"/>
        <v>66</v>
      </c>
      <c r="AO4" s="52">
        <f t="shared" si="3"/>
        <v>52.8</v>
      </c>
      <c r="AP4" s="52">
        <f t="shared" si="3"/>
        <v>44</v>
      </c>
    </row>
    <row r="5">
      <c r="D5" s="38">
        <v>43467</v>
      </c>
      <c r="E5" s="38">
        <v>43468</v>
      </c>
      <c r="F5" s="38">
        <v>43469</v>
      </c>
      <c r="G5" s="38">
        <v>43470</v>
      </c>
      <c r="I5" s="38">
        <v>43486</v>
      </c>
      <c r="J5" s="38">
        <f ref="J5:N5" t="shared" si="4">I5+1</f>
        <v>43487</v>
      </c>
      <c r="K5" s="38">
        <f t="shared" si="4"/>
        <v>43488</v>
      </c>
      <c r="L5" s="38">
        <f t="shared" si="4"/>
        <v>43489</v>
      </c>
      <c r="M5" s="38">
        <f t="shared" si="4"/>
        <v>43490</v>
      </c>
      <c r="N5" s="38">
        <f t="shared" si="4"/>
        <v>43491</v>
      </c>
      <c r="P5" s="5">
        <v>43479</v>
      </c>
      <c r="Q5" s="5">
        <v>43480</v>
      </c>
      <c r="R5" s="5">
        <v>43481</v>
      </c>
      <c r="S5" s="5">
        <v>43482</v>
      </c>
      <c r="U5" s="38">
        <v>43493</v>
      </c>
      <c r="V5" s="38">
        <f ref="V5:AA5" t="shared" si="5">U5+1</f>
        <v>43494</v>
      </c>
      <c r="W5" s="38">
        <f t="shared" si="5"/>
        <v>43495</v>
      </c>
      <c r="X5" s="38">
        <f t="shared" si="5"/>
        <v>43496</v>
      </c>
      <c r="Y5" s="38">
        <f t="shared" si="5"/>
        <v>43497</v>
      </c>
      <c r="Z5" s="38">
        <f t="shared" si="5"/>
        <v>43498</v>
      </c>
      <c r="AA5" s="38">
        <f t="shared" si="5"/>
        <v>43499</v>
      </c>
      <c r="AC5" s="38">
        <f>AA5+1</f>
        <v>43500</v>
      </c>
      <c r="AD5" s="38">
        <f ref="AD5:AH5" t="shared" si="6">AC5+1</f>
        <v>43501</v>
      </c>
      <c r="AE5" s="38">
        <f t="shared" si="6"/>
        <v>43502</v>
      </c>
      <c r="AF5" s="38">
        <f t="shared" si="6"/>
        <v>43503</v>
      </c>
      <c r="AG5" s="38">
        <f t="shared" si="6"/>
        <v>43504</v>
      </c>
      <c r="AH5" s="38">
        <f t="shared" si="6"/>
        <v>43505</v>
      </c>
      <c r="AI5" s="38">
        <v>43506</v>
      </c>
      <c r="AJ5" s="38"/>
      <c r="AK5" s="38">
        <v>43507</v>
      </c>
      <c r="AL5" s="38">
        <f ref="AL5:AP5" t="shared" si="7">AK5+1</f>
        <v>43508</v>
      </c>
      <c r="AM5" s="38">
        <f t="shared" si="7"/>
        <v>43509</v>
      </c>
      <c r="AN5" s="38">
        <f t="shared" si="7"/>
        <v>43510</v>
      </c>
      <c r="AO5" s="38">
        <f t="shared" si="7"/>
        <v>43511</v>
      </c>
      <c r="AP5" s="38">
        <f t="shared" si="7"/>
        <v>43512</v>
      </c>
    </row>
    <row r="6">
      <c r="C6" s="31" t="s">
        <v>124</v>
      </c>
      <c r="D6" s="31">
        <v>89</v>
      </c>
      <c r="E6" s="31">
        <v>113</v>
      </c>
      <c r="F6" s="31">
        <v>123</v>
      </c>
      <c r="G6" s="31">
        <v>127</v>
      </c>
      <c r="I6" s="31">
        <f ref="I6:N6" t="shared" si="8">SUM(I8:I16)</f>
        <v>133</v>
      </c>
      <c r="J6" s="31">
        <f t="shared" si="8"/>
        <v>138</v>
      </c>
      <c r="K6" s="31">
        <f t="shared" si="8"/>
        <v>141</v>
      </c>
      <c r="L6" s="31">
        <f t="shared" si="8"/>
        <v>137</v>
      </c>
      <c r="M6" s="31">
        <f t="shared" si="8"/>
        <v>141</v>
      </c>
      <c r="N6" s="31">
        <f t="shared" si="8"/>
        <v>142</v>
      </c>
      <c r="P6" s="31">
        <f ref="P6:S6" t="shared" si="9">SUM(P8:P16)</f>
        <v>138</v>
      </c>
      <c r="Q6" s="31">
        <f t="shared" si="9"/>
        <v>139</v>
      </c>
      <c r="R6" s="31">
        <f t="shared" si="9"/>
        <v>142</v>
      </c>
      <c r="S6" s="31">
        <f t="shared" si="9"/>
        <v>140</v>
      </c>
      <c r="U6" s="31">
        <f ref="U6:AA6" t="shared" si="10">SUM(U8:U16)</f>
        <v>134</v>
      </c>
      <c r="V6" s="31">
        <f t="shared" si="10"/>
        <v>141</v>
      </c>
      <c r="W6" s="31">
        <f t="shared" si="10"/>
        <v>135</v>
      </c>
      <c r="X6" s="31">
        <f t="shared" si="10"/>
        <v>133</v>
      </c>
      <c r="Y6" s="31">
        <f t="shared" si="10"/>
        <v>140</v>
      </c>
      <c r="Z6" s="31">
        <f t="shared" si="10"/>
        <v>141</v>
      </c>
      <c r="AA6" s="31">
        <f t="shared" si="10"/>
        <v>19</v>
      </c>
      <c r="AC6" s="31">
        <f ref="AC6:AH6" t="shared" si="11">SUM(AC8:AC16)</f>
        <v>0</v>
      </c>
      <c r="AD6" s="31">
        <f t="shared" si="11"/>
        <v>128</v>
      </c>
      <c r="AE6" s="31">
        <f t="shared" si="11"/>
        <v>127</v>
      </c>
      <c r="AF6" s="31">
        <f t="shared" si="11"/>
        <v>130</v>
      </c>
      <c r="AG6" s="31">
        <f t="shared" si="11"/>
        <v>133</v>
      </c>
      <c r="AH6" s="31">
        <f t="shared" si="11"/>
        <v>132</v>
      </c>
      <c r="AK6" s="31">
        <f ref="AK6:AP6" t="shared" si="12">SUM(AK8:AK16)</f>
        <v>132</v>
      </c>
      <c r="AL6" s="31">
        <f t="shared" si="12"/>
        <v>132</v>
      </c>
      <c r="AM6" s="31">
        <f t="shared" si="12"/>
        <v>0</v>
      </c>
      <c r="AN6" s="31">
        <f t="shared" si="12"/>
        <v>0</v>
      </c>
      <c r="AO6" s="31">
        <f t="shared" si="12"/>
        <v>0</v>
      </c>
      <c r="AP6" s="31">
        <f t="shared" si="12"/>
        <v>0</v>
      </c>
    </row>
    <row r="8">
      <c r="C8" s="31" t="s">
        <v>125</v>
      </c>
      <c r="I8" s="31">
        <v>18</v>
      </c>
      <c r="J8" s="31">
        <v>18</v>
      </c>
      <c r="K8" s="31">
        <v>18</v>
      </c>
      <c r="L8" s="31">
        <v>17</v>
      </c>
      <c r="M8" s="31">
        <v>18</v>
      </c>
      <c r="N8" s="31">
        <v>20</v>
      </c>
      <c r="P8" s="31">
        <v>16</v>
      </c>
      <c r="Q8" s="31">
        <v>16</v>
      </c>
      <c r="R8" s="31">
        <v>16</v>
      </c>
      <c r="S8" s="31">
        <v>14</v>
      </c>
      <c r="U8" s="31">
        <v>17</v>
      </c>
      <c r="V8" s="31">
        <v>17</v>
      </c>
      <c r="W8" s="31">
        <v>16</v>
      </c>
      <c r="X8" s="31">
        <v>16</v>
      </c>
      <c r="Y8" s="31">
        <v>17</v>
      </c>
      <c r="Z8" s="31">
        <v>17</v>
      </c>
      <c r="AD8" s="31">
        <v>16</v>
      </c>
      <c r="AE8" s="31">
        <v>16</v>
      </c>
      <c r="AF8" s="31">
        <v>17</v>
      </c>
      <c r="AG8" s="31">
        <v>17</v>
      </c>
      <c r="AH8" s="31">
        <v>17</v>
      </c>
      <c r="AK8" s="31">
        <v>17</v>
      </c>
      <c r="AL8" s="31">
        <v>17</v>
      </c>
    </row>
    <row r="9">
      <c r="C9" s="31" t="s">
        <v>126</v>
      </c>
      <c r="I9" s="31">
        <v>8</v>
      </c>
      <c r="J9" s="31">
        <v>8</v>
      </c>
      <c r="K9" s="31">
        <v>8</v>
      </c>
      <c r="L9" s="31">
        <v>7</v>
      </c>
      <c r="M9" s="31">
        <v>8</v>
      </c>
      <c r="N9" s="31">
        <v>8</v>
      </c>
      <c r="P9" s="31">
        <v>8</v>
      </c>
      <c r="Q9" s="31">
        <v>8</v>
      </c>
      <c r="R9" s="31">
        <v>7</v>
      </c>
      <c r="S9" s="31">
        <v>8</v>
      </c>
      <c r="U9" s="31">
        <v>7</v>
      </c>
      <c r="V9" s="31">
        <v>6</v>
      </c>
      <c r="W9" s="31">
        <v>6</v>
      </c>
      <c r="X9" s="31">
        <v>7</v>
      </c>
      <c r="Y9" s="31">
        <v>7</v>
      </c>
      <c r="Z9" s="31">
        <v>7</v>
      </c>
      <c r="AD9" s="31">
        <v>7</v>
      </c>
      <c r="AE9" s="31">
        <v>8</v>
      </c>
      <c r="AF9" s="31">
        <v>8</v>
      </c>
      <c r="AG9" s="31">
        <v>8</v>
      </c>
      <c r="AH9" s="31">
        <v>8</v>
      </c>
      <c r="AK9" s="31">
        <v>8</v>
      </c>
      <c r="AL9" s="31">
        <v>8</v>
      </c>
    </row>
    <row r="10">
      <c r="C10" s="31" t="s">
        <v>127</v>
      </c>
      <c r="I10" s="31">
        <v>7</v>
      </c>
      <c r="J10" s="31">
        <v>8</v>
      </c>
      <c r="K10" s="31">
        <v>9</v>
      </c>
      <c r="L10" s="31">
        <v>10</v>
      </c>
      <c r="M10" s="31">
        <v>9</v>
      </c>
      <c r="N10" s="31">
        <v>8</v>
      </c>
      <c r="P10" s="31">
        <v>9</v>
      </c>
      <c r="Q10" s="31">
        <v>9</v>
      </c>
      <c r="R10" s="31">
        <v>9</v>
      </c>
      <c r="S10" s="31">
        <v>9</v>
      </c>
      <c r="U10" s="31">
        <v>7</v>
      </c>
      <c r="V10" s="31">
        <v>9</v>
      </c>
      <c r="W10" s="31">
        <v>7</v>
      </c>
      <c r="X10" s="31">
        <v>5</v>
      </c>
      <c r="Y10" s="31">
        <v>8</v>
      </c>
      <c r="Z10" s="31">
        <v>8</v>
      </c>
      <c r="AD10" s="31">
        <v>6</v>
      </c>
      <c r="AE10" s="31">
        <v>3</v>
      </c>
      <c r="AF10" s="31">
        <v>3</v>
      </c>
    </row>
    <row r="11">
      <c r="C11" s="31" t="s">
        <v>128</v>
      </c>
      <c r="I11" s="31">
        <v>7</v>
      </c>
      <c r="J11" s="31">
        <v>8</v>
      </c>
      <c r="K11" s="31">
        <v>9</v>
      </c>
      <c r="L11" s="31">
        <v>10</v>
      </c>
      <c r="M11" s="31">
        <v>9</v>
      </c>
      <c r="N11" s="31">
        <v>8</v>
      </c>
      <c r="P11" s="31">
        <v>9</v>
      </c>
      <c r="Q11" s="31">
        <v>9</v>
      </c>
      <c r="R11" s="31">
        <v>9</v>
      </c>
      <c r="S11" s="31">
        <v>9</v>
      </c>
      <c r="U11" s="31">
        <v>7</v>
      </c>
      <c r="V11" s="31">
        <v>9</v>
      </c>
      <c r="W11" s="31">
        <v>7</v>
      </c>
      <c r="X11" s="31">
        <v>5</v>
      </c>
      <c r="Y11" s="31">
        <v>8</v>
      </c>
      <c r="Z11" s="31">
        <v>8</v>
      </c>
      <c r="AE11" s="31">
        <v>5</v>
      </c>
      <c r="AF11" s="31">
        <v>6</v>
      </c>
      <c r="AG11" s="31">
        <v>7</v>
      </c>
      <c r="AH11" s="31">
        <v>7</v>
      </c>
      <c r="AK11" s="31">
        <v>8</v>
      </c>
      <c r="AL11" s="31">
        <v>7</v>
      </c>
    </row>
    <row r="12">
      <c r="C12" s="31" t="s">
        <v>129</v>
      </c>
      <c r="I12" s="31">
        <v>8</v>
      </c>
      <c r="J12" s="31">
        <v>8</v>
      </c>
      <c r="K12" s="31">
        <v>8</v>
      </c>
      <c r="L12" s="31">
        <v>8</v>
      </c>
      <c r="M12" s="31">
        <v>7</v>
      </c>
      <c r="N12" s="31">
        <v>7</v>
      </c>
      <c r="P12" s="31">
        <v>8</v>
      </c>
      <c r="Q12" s="31">
        <v>7</v>
      </c>
      <c r="R12" s="31">
        <v>7</v>
      </c>
      <c r="S12" s="31">
        <v>7</v>
      </c>
      <c r="U12" s="31">
        <v>7</v>
      </c>
      <c r="V12" s="31">
        <v>8</v>
      </c>
      <c r="W12" s="31">
        <v>8</v>
      </c>
      <c r="X12" s="31">
        <v>7</v>
      </c>
      <c r="Y12" s="31">
        <v>8</v>
      </c>
      <c r="Z12" s="31">
        <v>8</v>
      </c>
      <c r="AD12" s="31">
        <v>8</v>
      </c>
      <c r="AE12" s="31">
        <v>8</v>
      </c>
      <c r="AF12" s="31">
        <v>8</v>
      </c>
      <c r="AG12" s="31">
        <v>8</v>
      </c>
      <c r="AH12" s="31">
        <v>8</v>
      </c>
      <c r="AK12" s="31">
        <v>8</v>
      </c>
      <c r="AL12" s="31">
        <v>8</v>
      </c>
    </row>
    <row r="13">
      <c r="C13" s="31" t="s">
        <v>130</v>
      </c>
      <c r="I13" s="31">
        <v>20</v>
      </c>
      <c r="J13" s="31">
        <v>19</v>
      </c>
      <c r="K13" s="31">
        <v>19</v>
      </c>
      <c r="L13" s="31">
        <v>13</v>
      </c>
      <c r="M13" s="31">
        <v>20</v>
      </c>
      <c r="N13" s="31">
        <v>19</v>
      </c>
      <c r="P13" s="31">
        <v>18</v>
      </c>
      <c r="Q13" s="31">
        <v>18</v>
      </c>
      <c r="R13" s="31">
        <v>20</v>
      </c>
      <c r="S13" s="31">
        <v>20</v>
      </c>
      <c r="U13" s="31">
        <v>20</v>
      </c>
      <c r="V13" s="31">
        <v>19</v>
      </c>
      <c r="W13" s="31">
        <v>18</v>
      </c>
      <c r="X13" s="31">
        <v>20</v>
      </c>
      <c r="Y13" s="31">
        <v>19</v>
      </c>
      <c r="Z13" s="31">
        <v>19</v>
      </c>
      <c r="AD13" s="31">
        <v>19</v>
      </c>
      <c r="AE13" s="31">
        <v>19</v>
      </c>
      <c r="AF13" s="31">
        <v>20</v>
      </c>
      <c r="AG13" s="31">
        <v>20</v>
      </c>
      <c r="AH13" s="31">
        <v>19</v>
      </c>
      <c r="AK13" s="31">
        <v>19</v>
      </c>
      <c r="AL13" s="31">
        <v>18</v>
      </c>
    </row>
    <row r="14">
      <c r="C14" s="31" t="s">
        <v>131</v>
      </c>
      <c r="I14" s="31">
        <v>36</v>
      </c>
      <c r="J14" s="31">
        <v>39</v>
      </c>
      <c r="K14" s="31">
        <v>39</v>
      </c>
      <c r="L14" s="31">
        <v>39</v>
      </c>
      <c r="M14" s="31">
        <v>40</v>
      </c>
      <c r="N14" s="31">
        <v>39</v>
      </c>
      <c r="P14" s="31">
        <v>41</v>
      </c>
      <c r="Q14" s="31">
        <v>41</v>
      </c>
      <c r="R14" s="31">
        <v>40</v>
      </c>
      <c r="S14" s="31">
        <v>40</v>
      </c>
      <c r="U14" s="31">
        <v>37</v>
      </c>
      <c r="V14" s="31">
        <v>40</v>
      </c>
      <c r="W14" s="31">
        <v>41</v>
      </c>
      <c r="X14" s="31">
        <v>40</v>
      </c>
      <c r="Y14" s="31">
        <v>41</v>
      </c>
      <c r="Z14" s="31">
        <v>41</v>
      </c>
      <c r="AA14" s="31">
        <v>19</v>
      </c>
      <c r="AD14" s="31">
        <v>40</v>
      </c>
      <c r="AE14" s="31">
        <v>36</v>
      </c>
      <c r="AF14" s="31">
        <v>38</v>
      </c>
      <c r="AG14" s="31">
        <v>41</v>
      </c>
      <c r="AH14" s="31">
        <v>42</v>
      </c>
      <c r="AI14" s="31">
        <v>12</v>
      </c>
      <c r="AK14" s="31">
        <v>41</v>
      </c>
      <c r="AL14" s="31">
        <v>41</v>
      </c>
    </row>
    <row r="15">
      <c r="C15" s="31" t="s">
        <v>132</v>
      </c>
      <c r="I15" s="31">
        <v>7</v>
      </c>
      <c r="J15" s="31">
        <v>8</v>
      </c>
      <c r="K15" s="31">
        <v>8</v>
      </c>
      <c r="L15" s="31">
        <v>9</v>
      </c>
      <c r="M15" s="31">
        <v>7</v>
      </c>
      <c r="N15" s="31">
        <v>8</v>
      </c>
      <c r="P15" s="31">
        <v>7</v>
      </c>
      <c r="Q15" s="31">
        <v>7</v>
      </c>
      <c r="R15" s="31">
        <v>9</v>
      </c>
      <c r="S15" s="31">
        <v>8</v>
      </c>
      <c r="U15" s="31">
        <v>7</v>
      </c>
      <c r="V15" s="31">
        <v>8</v>
      </c>
      <c r="W15" s="31">
        <v>9</v>
      </c>
      <c r="X15" s="31">
        <v>9</v>
      </c>
      <c r="Y15" s="31">
        <v>9</v>
      </c>
      <c r="Z15" s="31">
        <v>9</v>
      </c>
      <c r="AD15" s="31">
        <v>8</v>
      </c>
      <c r="AE15" s="31">
        <v>9</v>
      </c>
      <c r="AF15" s="31">
        <v>8</v>
      </c>
      <c r="AG15" s="31">
        <v>8</v>
      </c>
      <c r="AH15" s="31">
        <v>7</v>
      </c>
      <c r="AK15" s="31">
        <v>8</v>
      </c>
      <c r="AL15" s="31">
        <v>8</v>
      </c>
    </row>
    <row r="16">
      <c r="C16" s="31" t="s">
        <v>133</v>
      </c>
      <c r="I16" s="31">
        <v>22</v>
      </c>
      <c r="J16" s="31">
        <v>22</v>
      </c>
      <c r="K16" s="31">
        <v>23</v>
      </c>
      <c r="L16" s="31">
        <v>24</v>
      </c>
      <c r="M16" s="31">
        <v>23</v>
      </c>
      <c r="N16" s="31">
        <v>25</v>
      </c>
      <c r="P16" s="31">
        <v>22</v>
      </c>
      <c r="Q16" s="31">
        <v>24</v>
      </c>
      <c r="R16" s="31">
        <v>25</v>
      </c>
      <c r="S16" s="31">
        <v>25</v>
      </c>
      <c r="U16" s="31">
        <v>25</v>
      </c>
      <c r="V16" s="31">
        <v>25</v>
      </c>
      <c r="W16" s="31">
        <v>23</v>
      </c>
      <c r="X16" s="31">
        <v>24</v>
      </c>
      <c r="Y16" s="31">
        <v>23</v>
      </c>
      <c r="Z16" s="31">
        <v>24</v>
      </c>
      <c r="AD16" s="31">
        <v>24</v>
      </c>
      <c r="AE16" s="31">
        <v>23</v>
      </c>
      <c r="AF16" s="31">
        <v>22</v>
      </c>
      <c r="AG16" s="31">
        <v>24</v>
      </c>
      <c r="AH16" s="31">
        <v>24</v>
      </c>
      <c r="AK16" s="31">
        <v>23</v>
      </c>
      <c r="AL16" s="31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U2:AA2"/>
    <mergeCell ref="AC2:AJ2"/>
  </mergeCells>
  <pageMargins left="0.7" right="0.7" top="0.75" bottom="0.75" header="0" footer="0"/>
  <pageSetup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Views>
    <sheetView workbookViewId="0"/>
  </sheetViews>
  <sheetFormatPr baseColWidth="10" defaultColWidth="12.625" defaultRowHeight="15" customHeight="1" x14ac:dyDescent="0.2"/>
  <cols>
    <col min="1" max="1" width="8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8" customWidth="1"/>
    <col min="17" max="17" width="8" customWidth="1"/>
    <col min="18" max="18" width="8" customWidth="1"/>
    <col min="19" max="27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Views>
    <sheetView workbookViewId="0"/>
  </sheetViews>
  <sheetFormatPr baseColWidth="10" defaultColWidth="12.625" defaultRowHeight="15" customHeight="1" x14ac:dyDescent="0.2"/>
  <cols>
    <col min="1" max="26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23"/>
  <sheetViews>
    <sheetView workbookViewId="0"/>
  </sheetViews>
  <sheetFormatPr baseColWidth="10" defaultColWidth="12.625" defaultRowHeight="15" customHeight="1" x14ac:dyDescent="0.2"/>
  <cols>
    <col min="1" max="26" width="10" customWidth="1"/>
  </cols>
  <sheetData>
    <row r="3">
      <c r="B3" s="71" t="s">
        <v>134</v>
      </c>
      <c r="C3" s="72"/>
      <c r="E3" s="71" t="s">
        <v>135</v>
      </c>
      <c r="F3" s="72"/>
      <c r="H3" s="71" t="s">
        <v>136</v>
      </c>
      <c r="I3" s="72"/>
    </row>
    <row r="4">
      <c r="B4" s="73"/>
      <c r="C4" s="74"/>
    </row>
    <row r="5" ht="14.25">
      <c r="B5" s="54" t="s">
        <v>137</v>
      </c>
      <c r="C5" s="1" t="s">
        <v>138</v>
      </c>
      <c r="E5" s="1" t="s">
        <v>139</v>
      </c>
      <c r="F5" s="1" t="s">
        <v>138</v>
      </c>
      <c r="H5" s="1" t="s">
        <v>140</v>
      </c>
      <c r="I5" s="1">
        <v>1083.2</v>
      </c>
    </row>
    <row r="6" ht="14.25">
      <c r="B6" s="55" t="s">
        <v>141</v>
      </c>
      <c r="C6" s="56">
        <v>89644.52849986819</v>
      </c>
      <c r="E6" s="55" t="s">
        <v>142</v>
      </c>
      <c r="F6" s="56">
        <v>127776.741</v>
      </c>
      <c r="H6" s="57" t="s">
        <v>143</v>
      </c>
      <c r="I6" s="58">
        <v>84838.78100000002</v>
      </c>
    </row>
    <row r="7" ht="14.25">
      <c r="B7" s="55" t="s">
        <v>125</v>
      </c>
      <c r="C7" s="56">
        <v>28712.81295346767</v>
      </c>
      <c r="E7" s="55" t="s">
        <v>143</v>
      </c>
      <c r="F7" s="56">
        <v>84838.78100000002</v>
      </c>
      <c r="H7" s="57" t="s">
        <v>144</v>
      </c>
      <c r="I7" s="58">
        <v>40642.65363423264</v>
      </c>
    </row>
    <row r="8" ht="14.25">
      <c r="B8" s="55" t="s">
        <v>126</v>
      </c>
      <c r="C8" s="56">
        <v>48119.467927573474</v>
      </c>
      <c r="E8" s="55" t="s">
        <v>145</v>
      </c>
      <c r="F8" s="56">
        <v>419864.83099999995</v>
      </c>
      <c r="H8" s="57" t="s">
        <v>146</v>
      </c>
      <c r="I8" s="58">
        <v>4463.0830000000005</v>
      </c>
    </row>
    <row r="9" ht="14.25">
      <c r="B9" s="55" t="s">
        <v>147</v>
      </c>
      <c r="C9" s="56">
        <v>38520.55902697916</v>
      </c>
      <c r="E9" s="54" t="s">
        <v>148</v>
      </c>
      <c r="F9" s="59">
        <f>SUM(F6:F8)</f>
        <v>632480.3529999999</v>
      </c>
      <c r="H9" s="54" t="s">
        <v>148</v>
      </c>
      <c r="I9" s="59">
        <f>SUM(I6:I8)</f>
        <v>129944.51763423266</v>
      </c>
    </row>
    <row r="10" ht="14.25">
      <c r="B10" s="55" t="s">
        <v>149</v>
      </c>
      <c r="C10" s="56">
        <v>378.2549999999999</v>
      </c>
    </row>
    <row r="11" ht="14.25">
      <c r="B11" s="55" t="s">
        <v>150</v>
      </c>
      <c r="C11" s="56">
        <v>6397.836226344166</v>
      </c>
    </row>
    <row r="12" ht="14.25">
      <c r="B12" s="55" t="s">
        <v>151</v>
      </c>
      <c r="C12" s="56">
        <v>62772.096999999994</v>
      </c>
    </row>
    <row r="13" ht="14.25">
      <c r="B13" s="55" t="s">
        <v>152</v>
      </c>
      <c r="C13" s="56">
        <v>62733.404</v>
      </c>
    </row>
    <row r="14" ht="14.25">
      <c r="B14" s="55" t="s">
        <v>153</v>
      </c>
      <c r="C14" s="56">
        <v>70590.48199999999</v>
      </c>
    </row>
    <row r="15" ht="14.25">
      <c r="B15" s="55" t="s">
        <v>154</v>
      </c>
      <c r="C15" s="56">
        <v>60250.83600000001</v>
      </c>
      <c r="F15" s="1" t="s">
        <v>155</v>
      </c>
      <c r="G15" s="1" t="s">
        <v>156</v>
      </c>
      <c r="H15" s="1" t="s">
        <v>122</v>
      </c>
    </row>
    <row r="16">
      <c r="B16" s="55" t="s">
        <v>157</v>
      </c>
      <c r="C16" s="56">
        <v>63973.23</v>
      </c>
      <c r="F16" s="31">
        <v>1</v>
      </c>
      <c r="G16" s="13">
        <v>350</v>
      </c>
      <c r="H16" s="31">
        <v>300</v>
      </c>
    </row>
    <row r="17">
      <c r="B17" s="55" t="s">
        <v>158</v>
      </c>
      <c r="C17" s="56">
        <v>87563.192</v>
      </c>
      <c r="F17" s="31">
        <v>2</v>
      </c>
      <c r="G17" s="13">
        <v>128</v>
      </c>
      <c r="H17" s="31">
        <v>300</v>
      </c>
    </row>
    <row r="18">
      <c r="B18" s="54" t="s">
        <v>148</v>
      </c>
      <c r="C18" s="59">
        <v>678669.2896342326</v>
      </c>
      <c r="F18" s="31">
        <v>3</v>
      </c>
      <c r="G18" s="13">
        <v>184</v>
      </c>
      <c r="H18" s="31">
        <v>300</v>
      </c>
    </row>
    <row r="19">
      <c r="B19" s="4"/>
      <c r="F19" s="31">
        <v>4</v>
      </c>
      <c r="G19" s="13">
        <v>170</v>
      </c>
      <c r="H19" s="31">
        <v>300</v>
      </c>
    </row>
    <row r="20" ht="14.25">
      <c r="B20" s="75" t="s">
        <v>159</v>
      </c>
      <c r="C20" s="70"/>
      <c r="D20" s="70"/>
    </row>
    <row r="21" ht="15.75" customHeight="1">
      <c r="B21" s="4" t="s">
        <v>141</v>
      </c>
      <c r="C21" s="41">
        <f>SUM(C6:C11)</f>
        <v>211773.45963423268</v>
      </c>
      <c r="D21" s="2">
        <f>C21/C23</f>
        <v>0.33826679173382446</v>
      </c>
    </row>
    <row r="22" ht="15.75" customHeight="1">
      <c r="B22" s="4" t="s">
        <v>160</v>
      </c>
      <c r="C22" s="41">
        <f>SUM(C11:C17)</f>
        <v>414281.0772263441</v>
      </c>
      <c r="D22" s="2">
        <f>C22/C23</f>
        <v>0.6617332082661754</v>
      </c>
    </row>
    <row r="23" ht="15.75" customHeight="1">
      <c r="B23" s="4" t="s">
        <v>148</v>
      </c>
      <c r="C23" s="41">
        <f>SUM(C21:C22)</f>
        <v>626054.5368605768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B3:C3"/>
    <mergeCell ref="E3:F3"/>
    <mergeCell ref="H3:I3"/>
    <mergeCell ref="B4:C4"/>
    <mergeCell ref="B20:D20"/>
  </mergeCells>
  <pageMargins left="0.7" right="0.7" top="0.75" bottom="0.75" header="0" footer="0"/>
  <pageSetup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Hoja 1</vt:lpstr>
      <vt:lpstr>Programacion Semanal</vt:lpstr>
      <vt:lpstr>Hoja1</vt:lpstr>
      <vt:lpstr>Graficas HH-TNS</vt:lpstr>
      <vt:lpstr>Sheet2</vt:lpstr>
      <vt:lpstr>Hoja2</vt:lpstr>
      <vt:lpstr>Grafica HH-Tns general</vt:lpstr>
      <vt:lpstr>E08-17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vhernandez</dc:creator>
  <cp:lastModifiedBy>adminmeta1</cp:lastModifiedBy>
  <dcterms:created xsi:type="dcterms:W3CDTF">2016-06-29T16:43:07Z</dcterms:created>
  <dcterms:modified xsi:type="dcterms:W3CDTF">2021-07-19T16:42:12Z</dcterms:modified>
</cp:coreProperties>
</file>