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ic\Documents\SEI\projects\GoLoCarSce\two sector WORKING\scenario\_BB\"/>
    </mc:Choice>
  </mc:AlternateContent>
  <bookViews>
    <workbookView xWindow="0" yWindow="0" windowWidth="15336" windowHeight="7680" activeTab="5"/>
  </bookViews>
  <sheets>
    <sheet name="Initial Values" sheetId="4" r:id="rId1"/>
    <sheet name="Switches" sheetId="8" r:id="rId2"/>
    <sheet name="Demographics" sheetId="1" r:id="rId3"/>
    <sheet name="GDP" sheetId="7" r:id="rId4"/>
    <sheet name="Imports" sheetId="9" r:id="rId5"/>
    <sheet name="Exports" sheetId="2" r:id="rId6"/>
    <sheet name="Investment and Saving" sheetId="3" r:id="rId7"/>
    <sheet name="Prices" sheetId="10" r:id="rId8"/>
    <sheet name="Storm Damage" sheetId="5" r:id="rId9"/>
  </sheets>
  <calcPr calcId="162913"/>
</workbook>
</file>

<file path=xl/calcChain.xml><?xml version="1.0" encoding="utf-8"?>
<calcChain xmlns="http://schemas.openxmlformats.org/spreadsheetml/2006/main">
  <c r="C11" i="4" l="1"/>
  <c r="E7" i="10" l="1"/>
  <c r="F7" i="10" s="1"/>
  <c r="G7" i="10" s="1"/>
  <c r="H7" i="10" s="1"/>
  <c r="I7" i="10" s="1"/>
  <c r="J7" i="10" s="1"/>
  <c r="K7" i="10" s="1"/>
  <c r="L7" i="10" s="1"/>
  <c r="M7" i="10" s="1"/>
  <c r="E8" i="10"/>
  <c r="F8" i="10" s="1"/>
  <c r="G8" i="10" s="1"/>
  <c r="H8" i="10" s="1"/>
  <c r="I8" i="10" s="1"/>
  <c r="J8" i="10" s="1"/>
  <c r="K8" i="10" s="1"/>
  <c r="L8" i="10" s="1"/>
  <c r="M8" i="10" s="1"/>
  <c r="E5" i="10"/>
  <c r="F5" i="10" s="1"/>
  <c r="G5" i="10" s="1"/>
  <c r="H5" i="10" s="1"/>
  <c r="I5" i="10" s="1"/>
  <c r="J5" i="10" s="1"/>
  <c r="K5" i="10" s="1"/>
  <c r="L5" i="10" s="1"/>
  <c r="M5" i="10" s="1"/>
  <c r="D11" i="5" l="1"/>
</calcChain>
</file>

<file path=xl/comments1.xml><?xml version="1.0" encoding="utf-8"?>
<comments xmlns="http://schemas.openxmlformats.org/spreadsheetml/2006/main">
  <authors>
    <author>Eric Kemp-Benedict</author>
  </authors>
  <commentList>
    <comment ref="C6" authorId="0" shapeId="0">
      <text>
        <r>
          <rPr>
            <b/>
            <sz val="9"/>
            <color indexed="81"/>
            <rFont val="Tahoma"/>
            <charset val="1"/>
          </rPr>
          <t>Eric Kemp-Benedict:</t>
        </r>
        <r>
          <rPr>
            <sz val="9"/>
            <color indexed="81"/>
            <rFont val="Tahoma"/>
            <charset val="1"/>
          </rPr>
          <t xml:space="preserve">
Not really constant -- can change -- need another name</t>
        </r>
      </text>
    </comment>
  </commentList>
</comments>
</file>

<file path=xl/sharedStrings.xml><?xml version="1.0" encoding="utf-8"?>
<sst xmlns="http://schemas.openxmlformats.org/spreadsheetml/2006/main" count="73" uniqueCount="66">
  <si>
    <t>Net migration rate</t>
  </si>
  <si>
    <t>Crude birth rate</t>
  </si>
  <si>
    <t>Crude death rate</t>
  </si>
  <si>
    <t>Mean growth rate</t>
  </si>
  <si>
    <t>For reference</t>
  </si>
  <si>
    <t>Puerto Rico</t>
  </si>
  <si>
    <t>Mean gr</t>
  </si>
  <si>
    <t>Trinidad &amp; Tobago</t>
  </si>
  <si>
    <t>Barbados</t>
  </si>
  <si>
    <t>Hong Kong</t>
  </si>
  <si>
    <t>Singapore</t>
  </si>
  <si>
    <t>Base gross investment rate</t>
  </si>
  <si>
    <t>Depreciation rate</t>
  </si>
  <si>
    <t>Sensitivity to utilization</t>
  </si>
  <si>
    <t>Sensitivity to debt</t>
  </si>
  <si>
    <t>Investment</t>
  </si>
  <si>
    <t>Exports</t>
  </si>
  <si>
    <t>Capital stocks</t>
  </si>
  <si>
    <t>Population</t>
  </si>
  <si>
    <t>SD gr</t>
  </si>
  <si>
    <t>SD of growth rate</t>
  </si>
  <si>
    <t>With</t>
  </si>
  <si>
    <t>years</t>
  </si>
  <si>
    <t>And damage of a 10-year storm</t>
  </si>
  <si>
    <t xml:space="preserve">T_min = </t>
  </si>
  <si>
    <t>T_min</t>
  </si>
  <si>
    <t xml:space="preserve">delta_T = </t>
  </si>
  <si>
    <t>Find that</t>
  </si>
  <si>
    <t>beta =</t>
  </si>
  <si>
    <t>Interest rate on new loans</t>
  </si>
  <si>
    <t>Rebuild after climate damage</t>
  </si>
  <si>
    <t>Set to 1 if climate damage is made up in the subsequent time period through additional investment</t>
  </si>
  <si>
    <t>Utilization</t>
  </si>
  <si>
    <t>mln USD</t>
  </si>
  <si>
    <t>Net external debt</t>
  </si>
  <si>
    <t>thous people</t>
  </si>
  <si>
    <t>Exchange rate</t>
  </si>
  <si>
    <t>Price levels</t>
  </si>
  <si>
    <t>Imports</t>
  </si>
  <si>
    <t>Marginal expenditure on domestic goods</t>
  </si>
  <si>
    <t>Minimum consumption level</t>
  </si>
  <si>
    <t>Wage share -- domestic</t>
  </si>
  <si>
    <t>Wage share -- exports</t>
  </si>
  <si>
    <t>Interest bearing fraction</t>
  </si>
  <si>
    <t>Saving and debt</t>
  </si>
  <si>
    <t>Reference debt-to-GDP level</t>
  </si>
  <si>
    <t>GDP growth smoothing</t>
  </si>
  <si>
    <t>lt gr</t>
  </si>
  <si>
    <t>st gr</t>
  </si>
  <si>
    <t xml:space="preserve">  with tourism + exports</t>
  </si>
  <si>
    <t>CS1</t>
  </si>
  <si>
    <t>CS2</t>
  </si>
  <si>
    <t>CS3</t>
  </si>
  <si>
    <t>CS4</t>
  </si>
  <si>
    <t>Consumer price inflation</t>
  </si>
  <si>
    <t>Consumption price</t>
  </si>
  <si>
    <t>consumer price inflation constant</t>
  </si>
  <si>
    <t>tech coeff xd</t>
  </si>
  <si>
    <t>tech coeff dx</t>
  </si>
  <si>
    <t>c x</t>
  </si>
  <si>
    <t>wage smoothing</t>
  </si>
  <si>
    <t>GDP price level</t>
  </si>
  <si>
    <t>Wage/basic consumption</t>
  </si>
  <si>
    <t>Base import propensity</t>
  </si>
  <si>
    <t>Import elasticity</t>
  </si>
  <si>
    <t>mln LC/year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</si>
</sst>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.000"/>
    <numFmt numFmtId="166" formatCode="#,##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2" fontId="0" fillId="0" borderId="0" xfId="0" applyNumberFormat="1" applyBorder="1" applyAlignment="1">
      <alignment horizontal="right" readingOrder="1"/>
    </xf>
    <xf numFmtId="0" fontId="1" fillId="0" borderId="0" xfId="0" applyFont="1"/>
    <xf numFmtId="2" fontId="0" fillId="0" borderId="0" xfId="0" applyNumberFormat="1"/>
    <xf numFmtId="10" fontId="0" fillId="3" borderId="0" xfId="0" applyNumberFormat="1" applyFill="1"/>
    <xf numFmtId="0" fontId="0" fillId="3" borderId="0" xfId="0" applyFill="1"/>
    <xf numFmtId="2" fontId="0" fillId="3" borderId="0" xfId="0" applyNumberFormat="1" applyFill="1" applyBorder="1" applyAlignment="1">
      <alignment horizontal="right" readingOrder="1"/>
    </xf>
    <xf numFmtId="164" fontId="0" fillId="3" borderId="0" xfId="0" applyNumberFormat="1" applyFill="1" applyBorder="1" applyAlignment="1">
      <alignment horizontal="right" readingOrder="1"/>
    </xf>
    <xf numFmtId="2" fontId="0" fillId="2" borderId="0" xfId="0" applyNumberFormat="1" applyFill="1"/>
    <xf numFmtId="2" fontId="0" fillId="3" borderId="0" xfId="0" applyNumberFormat="1" applyFill="1"/>
    <xf numFmtId="3" fontId="0" fillId="3" borderId="0" xfId="0" applyNumberFormat="1" applyFill="1"/>
    <xf numFmtId="9" fontId="0" fillId="0" borderId="0" xfId="0" applyNumberFormat="1"/>
    <xf numFmtId="165" fontId="0" fillId="3" borderId="0" xfId="0" applyNumberFormat="1" applyFill="1"/>
    <xf numFmtId="165" fontId="0" fillId="0" borderId="0" xfId="0" applyNumberFormat="1"/>
    <xf numFmtId="2" fontId="2" fillId="0" borderId="0" xfId="0" applyNumberFormat="1" applyFont="1" applyFill="1" applyBorder="1" applyAlignment="1">
      <alignment horizontal="right" readingOrder="1"/>
    </xf>
    <xf numFmtId="2" fontId="0" fillId="0" borderId="0" xfId="0" applyNumberFormat="1" applyFill="1" applyBorder="1" applyAlignment="1">
      <alignment horizontal="right" readingOrder="1"/>
    </xf>
    <xf numFmtId="166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1"/>
  <sheetViews>
    <sheetView workbookViewId="0">
      <selection activeCell="G10" sqref="G10"/>
    </sheetView>
  </sheetViews>
  <sheetFormatPr defaultRowHeight="14.4" x14ac:dyDescent="0.3"/>
  <cols>
    <col min="2" max="2" width="23.109375" bestFit="1" customWidth="1"/>
    <col min="3" max="4" width="11.88671875" customWidth="1"/>
  </cols>
  <sheetData>
    <row r="2" spans="2:4" x14ac:dyDescent="0.3">
      <c r="B2" t="s">
        <v>16</v>
      </c>
      <c r="C2" s="10">
        <v>3084</v>
      </c>
      <c r="D2" t="s">
        <v>65</v>
      </c>
    </row>
    <row r="3" spans="2:4" x14ac:dyDescent="0.3">
      <c r="B3" t="s">
        <v>17</v>
      </c>
      <c r="C3" s="10">
        <v>27920</v>
      </c>
      <c r="D3" t="s">
        <v>65</v>
      </c>
    </row>
    <row r="4" spans="2:4" x14ac:dyDescent="0.3">
      <c r="B4" t="s">
        <v>34</v>
      </c>
      <c r="C4" s="10">
        <v>421.9</v>
      </c>
      <c r="D4" t="s">
        <v>33</v>
      </c>
    </row>
    <row r="5" spans="2:4" x14ac:dyDescent="0.3">
      <c r="B5" t="s">
        <v>18</v>
      </c>
      <c r="C5" s="10">
        <v>280.39999999999998</v>
      </c>
      <c r="D5" t="s">
        <v>35</v>
      </c>
    </row>
    <row r="6" spans="2:4" x14ac:dyDescent="0.3">
      <c r="B6" t="s">
        <v>32</v>
      </c>
      <c r="C6" s="9">
        <v>0.91</v>
      </c>
    </row>
    <row r="7" spans="2:4" x14ac:dyDescent="0.3">
      <c r="B7" t="s">
        <v>54</v>
      </c>
      <c r="C7" s="16">
        <v>4.9000000000000002E-2</v>
      </c>
    </row>
    <row r="8" spans="2:4" x14ac:dyDescent="0.3">
      <c r="C8" s="5"/>
    </row>
    <row r="9" spans="2:4" x14ac:dyDescent="0.3">
      <c r="B9" t="s">
        <v>55</v>
      </c>
      <c r="C9" s="5">
        <v>1.365</v>
      </c>
    </row>
    <row r="10" spans="2:4" x14ac:dyDescent="0.3">
      <c r="B10" t="s">
        <v>61</v>
      </c>
      <c r="C10" s="5">
        <v>1.0589999999999999</v>
      </c>
    </row>
    <row r="11" spans="2:4" x14ac:dyDescent="0.3">
      <c r="B11" t="s">
        <v>62</v>
      </c>
      <c r="C11" s="12">
        <f>6522/1322</f>
        <v>4.9334341906202726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3"/>
  <sheetViews>
    <sheetView workbookViewId="0">
      <selection activeCell="B29" sqref="B29"/>
    </sheetView>
  </sheetViews>
  <sheetFormatPr defaultRowHeight="14.4" x14ac:dyDescent="0.3"/>
  <cols>
    <col min="2" max="2" width="24.88671875" bestFit="1" customWidth="1"/>
  </cols>
  <sheetData>
    <row r="3" spans="2:4" x14ac:dyDescent="0.3">
      <c r="B3" t="s">
        <v>30</v>
      </c>
      <c r="C3" s="5">
        <v>1</v>
      </c>
      <c r="D3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6"/>
  <sheetViews>
    <sheetView workbookViewId="0">
      <selection activeCell="E25" sqref="E25"/>
    </sheetView>
  </sheetViews>
  <sheetFormatPr defaultRowHeight="14.4" x14ac:dyDescent="0.3"/>
  <cols>
    <col min="2" max="2" width="15.77734375" bestFit="1" customWidth="1"/>
  </cols>
  <sheetData>
    <row r="3" spans="2:12" x14ac:dyDescent="0.3">
      <c r="C3">
        <v>2010</v>
      </c>
      <c r="D3">
        <v>2015</v>
      </c>
      <c r="E3">
        <v>2020</v>
      </c>
      <c r="F3">
        <v>2025</v>
      </c>
      <c r="G3">
        <v>2030</v>
      </c>
      <c r="H3">
        <v>2035</v>
      </c>
      <c r="I3">
        <v>2040</v>
      </c>
      <c r="J3">
        <v>2045</v>
      </c>
      <c r="K3">
        <v>2050</v>
      </c>
      <c r="L3">
        <v>2055</v>
      </c>
    </row>
    <row r="4" spans="2:12" x14ac:dyDescent="0.3">
      <c r="B4" t="s">
        <v>0</v>
      </c>
      <c r="C4" s="7">
        <v>1.5469999999999999</v>
      </c>
      <c r="D4" s="7">
        <v>1.4470000000000001</v>
      </c>
      <c r="E4" s="7">
        <v>1.363</v>
      </c>
      <c r="F4" s="7">
        <v>1.2909999999999999</v>
      </c>
      <c r="G4" s="7">
        <v>1.226</v>
      </c>
      <c r="H4" s="7">
        <v>1.167</v>
      </c>
      <c r="I4" s="7">
        <v>1.119</v>
      </c>
      <c r="J4" s="7">
        <v>1.077</v>
      </c>
      <c r="K4" s="7">
        <v>1.034</v>
      </c>
      <c r="L4" s="7">
        <v>0.99</v>
      </c>
    </row>
    <row r="5" spans="2:12" x14ac:dyDescent="0.3">
      <c r="B5" t="s">
        <v>1</v>
      </c>
      <c r="C5" s="7">
        <v>12.234</v>
      </c>
      <c r="D5" s="7">
        <v>11.808999999999999</v>
      </c>
      <c r="E5" s="7">
        <v>11.436999999999999</v>
      </c>
      <c r="F5" s="7">
        <v>11.15</v>
      </c>
      <c r="G5" s="7">
        <v>10.965</v>
      </c>
      <c r="H5" s="7">
        <v>10.87</v>
      </c>
      <c r="I5" s="7">
        <v>10.827</v>
      </c>
      <c r="J5" s="7">
        <v>10.787000000000001</v>
      </c>
      <c r="K5" s="7">
        <v>10.734999999999999</v>
      </c>
      <c r="L5" s="7">
        <v>10.677</v>
      </c>
    </row>
    <row r="6" spans="2:12" x14ac:dyDescent="0.3">
      <c r="B6" t="s">
        <v>2</v>
      </c>
      <c r="C6" s="7">
        <v>10.481999999999999</v>
      </c>
      <c r="D6" s="7">
        <v>10.856</v>
      </c>
      <c r="E6" s="7">
        <v>11.363</v>
      </c>
      <c r="F6" s="7">
        <v>11.989000000000001</v>
      </c>
      <c r="G6" s="7">
        <v>12.701000000000001</v>
      </c>
      <c r="H6" s="7">
        <v>13.381</v>
      </c>
      <c r="I6" s="7">
        <v>13.878</v>
      </c>
      <c r="J6" s="7">
        <v>14.173</v>
      </c>
      <c r="K6" s="7">
        <v>14.101000000000001</v>
      </c>
      <c r="L6" s="7">
        <v>13.817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14"/>
  <sheetViews>
    <sheetView workbookViewId="0">
      <selection activeCell="G22" sqref="G22"/>
    </sheetView>
  </sheetViews>
  <sheetFormatPr defaultRowHeight="14.4" x14ac:dyDescent="0.3"/>
  <cols>
    <col min="2" max="2" width="34.6640625" bestFit="1" customWidth="1"/>
  </cols>
  <sheetData>
    <row r="3" spans="2:12" x14ac:dyDescent="0.3">
      <c r="C3">
        <v>2010</v>
      </c>
      <c r="D3">
        <v>2015</v>
      </c>
      <c r="E3">
        <v>2020</v>
      </c>
      <c r="F3">
        <v>2025</v>
      </c>
      <c r="G3">
        <v>2030</v>
      </c>
      <c r="H3">
        <v>2035</v>
      </c>
      <c r="I3">
        <v>2040</v>
      </c>
      <c r="J3">
        <v>2045</v>
      </c>
      <c r="K3">
        <v>2050</v>
      </c>
      <c r="L3">
        <v>2055</v>
      </c>
    </row>
    <row r="4" spans="2:12" x14ac:dyDescent="0.3">
      <c r="C4" s="5"/>
      <c r="D4" s="5"/>
      <c r="E4" s="5"/>
      <c r="F4" s="5"/>
      <c r="G4" s="5"/>
      <c r="H4" s="5"/>
      <c r="I4" s="5"/>
      <c r="J4" s="5"/>
      <c r="K4" s="5"/>
      <c r="L4" s="5"/>
    </row>
    <row r="5" spans="2:12" x14ac:dyDescent="0.3">
      <c r="B5" t="s">
        <v>39</v>
      </c>
      <c r="C5" s="5">
        <v>0.73</v>
      </c>
      <c r="D5" s="5">
        <v>0.73</v>
      </c>
      <c r="E5" s="5">
        <v>0.73</v>
      </c>
      <c r="F5" s="5">
        <v>0.73</v>
      </c>
      <c r="G5" s="5">
        <v>0.73</v>
      </c>
      <c r="H5" s="5">
        <v>0.73</v>
      </c>
      <c r="I5" s="5">
        <v>0.73</v>
      </c>
      <c r="J5" s="5">
        <v>0.73</v>
      </c>
      <c r="K5" s="5">
        <v>0.73</v>
      </c>
      <c r="L5" s="5">
        <v>0.73</v>
      </c>
    </row>
    <row r="6" spans="2:12" x14ac:dyDescent="0.3">
      <c r="B6" t="s">
        <v>40</v>
      </c>
      <c r="C6" s="5">
        <v>4.72</v>
      </c>
      <c r="D6" s="5">
        <v>4.72</v>
      </c>
      <c r="E6" s="5">
        <v>4.72</v>
      </c>
      <c r="F6" s="5">
        <v>4.72</v>
      </c>
      <c r="G6" s="5">
        <v>4.72</v>
      </c>
      <c r="H6" s="5">
        <v>4.72</v>
      </c>
      <c r="I6" s="5">
        <v>4.72</v>
      </c>
      <c r="J6" s="5">
        <v>4.72</v>
      </c>
      <c r="K6" s="5">
        <v>4.72</v>
      </c>
      <c r="L6" s="5">
        <v>4.72</v>
      </c>
    </row>
    <row r="7" spans="2:12" x14ac:dyDescent="0.3">
      <c r="B7" t="s">
        <v>41</v>
      </c>
      <c r="C7" s="5">
        <v>0.68</v>
      </c>
      <c r="D7" s="5">
        <v>0.68</v>
      </c>
      <c r="E7" s="5">
        <v>0.68</v>
      </c>
      <c r="F7" s="5">
        <v>0.68</v>
      </c>
      <c r="G7" s="5">
        <v>0.68</v>
      </c>
      <c r="H7" s="5">
        <v>0.68</v>
      </c>
      <c r="I7" s="5">
        <v>0.68</v>
      </c>
      <c r="J7" s="5">
        <v>0.68</v>
      </c>
      <c r="K7" s="5">
        <v>0.68</v>
      </c>
      <c r="L7" s="5">
        <v>0.68</v>
      </c>
    </row>
    <row r="8" spans="2:12" x14ac:dyDescent="0.3">
      <c r="B8" t="s">
        <v>42</v>
      </c>
      <c r="C8" s="5">
        <v>0.57999999999999996</v>
      </c>
      <c r="D8" s="5">
        <v>0.57999999999999996</v>
      </c>
      <c r="E8" s="5">
        <v>0.57999999999999996</v>
      </c>
      <c r="F8" s="5">
        <v>0.57999999999999996</v>
      </c>
      <c r="G8" s="5">
        <v>0.57999999999999996</v>
      </c>
      <c r="H8" s="5">
        <v>0.57999999999999996</v>
      </c>
      <c r="I8" s="5">
        <v>0.57999999999999996</v>
      </c>
      <c r="J8" s="5">
        <v>0.57999999999999996</v>
      </c>
      <c r="K8" s="5">
        <v>0.57999999999999996</v>
      </c>
      <c r="L8" s="5">
        <v>0.57999999999999996</v>
      </c>
    </row>
    <row r="9" spans="2:12" x14ac:dyDescent="0.3">
      <c r="B9" t="s">
        <v>57</v>
      </c>
      <c r="C9" s="5">
        <v>0.20599999999999999</v>
      </c>
      <c r="D9" s="5">
        <v>0.20599999999999999</v>
      </c>
      <c r="E9" s="5">
        <v>0.20599999999999999</v>
      </c>
      <c r="F9" s="5">
        <v>0.20599999999999999</v>
      </c>
      <c r="G9" s="5">
        <v>0.20599999999999999</v>
      </c>
      <c r="H9" s="5">
        <v>0.20599999999999999</v>
      </c>
      <c r="I9" s="5">
        <v>0.20599999999999999</v>
      </c>
      <c r="J9" s="5">
        <v>0.20599999999999999</v>
      </c>
      <c r="K9" s="5">
        <v>0.20599999999999999</v>
      </c>
      <c r="L9" s="5">
        <v>0.20599999999999999</v>
      </c>
    </row>
    <row r="10" spans="2:12" x14ac:dyDescent="0.3">
      <c r="B10" t="s">
        <v>58</v>
      </c>
      <c r="C10" s="5">
        <v>0.02</v>
      </c>
      <c r="D10" s="5">
        <v>0.02</v>
      </c>
      <c r="E10" s="5">
        <v>0.02</v>
      </c>
      <c r="F10" s="5">
        <v>0.02</v>
      </c>
      <c r="G10" s="5">
        <v>0.02</v>
      </c>
      <c r="H10" s="5">
        <v>0.02</v>
      </c>
      <c r="I10" s="5">
        <v>0.02</v>
      </c>
      <c r="J10" s="5">
        <v>0.02</v>
      </c>
      <c r="K10" s="5">
        <v>0.02</v>
      </c>
      <c r="L10" s="5">
        <v>0.02</v>
      </c>
    </row>
    <row r="11" spans="2:12" x14ac:dyDescent="0.3"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2:12" x14ac:dyDescent="0.3">
      <c r="B12" t="s">
        <v>59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</row>
    <row r="13" spans="2:12" x14ac:dyDescent="0.3">
      <c r="B13" t="s">
        <v>60</v>
      </c>
      <c r="C13" s="5">
        <v>0.49</v>
      </c>
      <c r="D13" s="5">
        <v>0.49</v>
      </c>
      <c r="E13" s="5">
        <v>0.49</v>
      </c>
      <c r="F13" s="5">
        <v>0.49</v>
      </c>
      <c r="G13" s="5">
        <v>0.49</v>
      </c>
      <c r="H13" s="5">
        <v>0.49</v>
      </c>
      <c r="I13" s="5">
        <v>0.49</v>
      </c>
      <c r="J13" s="5">
        <v>0.49</v>
      </c>
      <c r="K13" s="5">
        <v>0.49</v>
      </c>
      <c r="L13" s="5">
        <v>0.49</v>
      </c>
    </row>
    <row r="14" spans="2:12" x14ac:dyDescent="0.3">
      <c r="B14" t="s">
        <v>46</v>
      </c>
      <c r="C14" s="5">
        <v>1</v>
      </c>
      <c r="D14" s="5">
        <v>1</v>
      </c>
      <c r="E14" s="5">
        <v>1</v>
      </c>
      <c r="F14" s="5">
        <v>1</v>
      </c>
      <c r="G14" s="5">
        <v>1</v>
      </c>
      <c r="H14" s="5">
        <v>1</v>
      </c>
      <c r="I14" s="5">
        <v>1</v>
      </c>
      <c r="J14" s="5">
        <v>1</v>
      </c>
      <c r="K14" s="5">
        <v>1</v>
      </c>
      <c r="L14" s="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5"/>
  <sheetViews>
    <sheetView workbookViewId="0">
      <selection activeCell="H9" sqref="H9"/>
    </sheetView>
  </sheetViews>
  <sheetFormatPr defaultRowHeight="14.4" x14ac:dyDescent="0.3"/>
  <cols>
    <col min="2" max="2" width="22.88671875" bestFit="1" customWidth="1"/>
  </cols>
  <sheetData>
    <row r="3" spans="2:12" x14ac:dyDescent="0.3">
      <c r="C3">
        <v>2010</v>
      </c>
      <c r="D3">
        <v>2015</v>
      </c>
      <c r="E3">
        <v>2020</v>
      </c>
      <c r="F3">
        <v>2025</v>
      </c>
      <c r="G3">
        <v>2030</v>
      </c>
      <c r="H3">
        <v>2035</v>
      </c>
      <c r="I3">
        <v>2040</v>
      </c>
      <c r="J3">
        <v>2045</v>
      </c>
      <c r="K3">
        <v>2050</v>
      </c>
      <c r="L3">
        <v>2055</v>
      </c>
    </row>
    <row r="4" spans="2:12" x14ac:dyDescent="0.3">
      <c r="B4" t="s">
        <v>63</v>
      </c>
      <c r="C4" s="5">
        <v>0.45600000000000002</v>
      </c>
      <c r="D4" s="5">
        <v>0.45600000000000002</v>
      </c>
      <c r="E4" s="5">
        <v>0.45600000000000002</v>
      </c>
      <c r="F4" s="5">
        <v>0.45600000000000002</v>
      </c>
      <c r="G4" s="5">
        <v>0.45600000000000002</v>
      </c>
      <c r="H4" s="5">
        <v>0.45600000000000002</v>
      </c>
      <c r="I4" s="5">
        <v>0.45600000000000002</v>
      </c>
      <c r="J4" s="5">
        <v>0.45600000000000002</v>
      </c>
      <c r="K4" s="5">
        <v>0.45600000000000002</v>
      </c>
      <c r="L4" s="5">
        <v>0.45600000000000002</v>
      </c>
    </row>
    <row r="5" spans="2:12" x14ac:dyDescent="0.3">
      <c r="B5" t="s">
        <v>64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21"/>
  <sheetViews>
    <sheetView tabSelected="1" workbookViewId="0">
      <selection activeCell="G17" sqref="G17"/>
    </sheetView>
  </sheetViews>
  <sheetFormatPr defaultRowHeight="14.4" x14ac:dyDescent="0.3"/>
  <cols>
    <col min="2" max="2" width="15.77734375" bestFit="1" customWidth="1"/>
  </cols>
  <sheetData>
    <row r="3" spans="2:13" x14ac:dyDescent="0.3">
      <c r="D3">
        <v>2010</v>
      </c>
      <c r="E3">
        <v>2015</v>
      </c>
      <c r="F3">
        <v>2020</v>
      </c>
      <c r="G3">
        <v>2025</v>
      </c>
      <c r="H3">
        <v>2030</v>
      </c>
      <c r="I3">
        <v>2035</v>
      </c>
      <c r="J3">
        <v>2040</v>
      </c>
      <c r="K3">
        <v>2045</v>
      </c>
      <c r="L3">
        <v>2050</v>
      </c>
      <c r="M3">
        <v>2055</v>
      </c>
    </row>
    <row r="4" spans="2:13" x14ac:dyDescent="0.3">
      <c r="B4" t="s">
        <v>3</v>
      </c>
      <c r="C4" t="s">
        <v>50</v>
      </c>
      <c r="D4" s="6">
        <v>0.06</v>
      </c>
      <c r="E4" s="6">
        <v>0.05</v>
      </c>
      <c r="F4" s="6">
        <v>0.03</v>
      </c>
      <c r="G4" s="6">
        <v>0.01</v>
      </c>
      <c r="H4" s="6">
        <v>0.01</v>
      </c>
      <c r="I4" s="6">
        <v>0.03</v>
      </c>
      <c r="J4" s="6">
        <v>0.03</v>
      </c>
      <c r="K4" s="6">
        <v>0.04</v>
      </c>
      <c r="L4" s="6">
        <v>0.05</v>
      </c>
      <c r="M4" s="6">
        <v>0.05</v>
      </c>
    </row>
    <row r="5" spans="2:13" x14ac:dyDescent="0.3">
      <c r="C5" t="s">
        <v>51</v>
      </c>
      <c r="D5" s="6">
        <v>0.06</v>
      </c>
      <c r="E5" s="6">
        <v>0.04</v>
      </c>
      <c r="F5" s="6">
        <v>0.02</v>
      </c>
      <c r="G5" s="6">
        <v>0</v>
      </c>
      <c r="H5" s="6">
        <v>0</v>
      </c>
      <c r="I5" s="6">
        <v>0.02</v>
      </c>
      <c r="J5" s="6">
        <v>0.03</v>
      </c>
      <c r="K5" s="6">
        <v>0.04</v>
      </c>
      <c r="L5" s="6">
        <v>0.04</v>
      </c>
      <c r="M5" s="6">
        <v>0.04</v>
      </c>
    </row>
    <row r="6" spans="2:13" x14ac:dyDescent="0.3">
      <c r="C6" t="s">
        <v>52</v>
      </c>
      <c r="D6" s="6">
        <v>0.06</v>
      </c>
      <c r="E6" s="6">
        <v>0.06</v>
      </c>
      <c r="F6" s="6">
        <v>0.06</v>
      </c>
      <c r="G6" s="6">
        <v>0.05</v>
      </c>
      <c r="H6" s="6">
        <v>0.05</v>
      </c>
      <c r="I6" s="6">
        <v>0.04</v>
      </c>
      <c r="J6" s="6">
        <v>0.04</v>
      </c>
      <c r="K6" s="6">
        <v>0.04</v>
      </c>
      <c r="L6" s="6">
        <v>0.04</v>
      </c>
      <c r="M6" s="6">
        <v>0.04</v>
      </c>
    </row>
    <row r="7" spans="2:13" x14ac:dyDescent="0.3">
      <c r="C7" t="s">
        <v>53</v>
      </c>
      <c r="D7" s="6">
        <v>0.06</v>
      </c>
      <c r="E7" s="6">
        <v>0.05</v>
      </c>
      <c r="F7" s="6">
        <v>-0.04</v>
      </c>
      <c r="G7" s="6">
        <v>0</v>
      </c>
      <c r="H7" s="6">
        <v>0.04</v>
      </c>
      <c r="I7" s="6">
        <v>0.05</v>
      </c>
      <c r="J7" s="6">
        <v>0.06</v>
      </c>
      <c r="K7" s="6">
        <v>0.06</v>
      </c>
      <c r="L7" s="6">
        <v>0.06</v>
      </c>
      <c r="M7" s="6">
        <v>0.06</v>
      </c>
    </row>
    <row r="8" spans="2:13" x14ac:dyDescent="0.3">
      <c r="B8" t="s">
        <v>20</v>
      </c>
      <c r="C8" t="s">
        <v>50</v>
      </c>
      <c r="D8" s="6">
        <v>0.13200000000000001</v>
      </c>
      <c r="E8" s="6">
        <v>0.13</v>
      </c>
      <c r="F8" s="6">
        <v>0.12</v>
      </c>
      <c r="G8" s="6">
        <v>0.1</v>
      </c>
      <c r="H8" s="6">
        <v>0.09</v>
      </c>
      <c r="I8" s="6">
        <v>0.09</v>
      </c>
      <c r="J8" s="6">
        <v>0.09</v>
      </c>
      <c r="K8" s="6">
        <v>0.09</v>
      </c>
      <c r="L8" s="6">
        <v>0.09</v>
      </c>
      <c r="M8" s="6">
        <v>0.09</v>
      </c>
    </row>
    <row r="9" spans="2:13" x14ac:dyDescent="0.3">
      <c r="C9" t="s">
        <v>51</v>
      </c>
      <c r="D9" s="6">
        <v>0.13200000000000001</v>
      </c>
      <c r="E9" s="6">
        <v>0.1</v>
      </c>
      <c r="F9" s="6">
        <v>7.0000000000000007E-2</v>
      </c>
      <c r="G9" s="6">
        <v>7.0000000000000007E-2</v>
      </c>
      <c r="H9" s="6">
        <v>7.0000000000000007E-2</v>
      </c>
      <c r="I9" s="6">
        <v>7.0000000000000007E-2</v>
      </c>
      <c r="J9" s="6">
        <v>7.0000000000000007E-2</v>
      </c>
      <c r="K9" s="6">
        <v>7.0000000000000007E-2</v>
      </c>
      <c r="L9" s="6">
        <v>7.0000000000000007E-2</v>
      </c>
      <c r="M9" s="6">
        <v>7.0000000000000007E-2</v>
      </c>
    </row>
    <row r="10" spans="2:13" x14ac:dyDescent="0.3">
      <c r="C10" t="s">
        <v>52</v>
      </c>
      <c r="D10" s="6">
        <v>0.13200000000000001</v>
      </c>
      <c r="E10" s="6">
        <v>0.13</v>
      </c>
      <c r="F10" s="6">
        <v>0.15</v>
      </c>
      <c r="G10" s="6">
        <v>0.17</v>
      </c>
      <c r="H10" s="6">
        <v>0.19</v>
      </c>
      <c r="I10" s="6">
        <v>0.2</v>
      </c>
      <c r="J10" s="6">
        <v>0.2</v>
      </c>
      <c r="K10" s="6">
        <v>0.2</v>
      </c>
      <c r="L10" s="6">
        <v>0.2</v>
      </c>
      <c r="M10" s="6">
        <v>0.2</v>
      </c>
    </row>
    <row r="11" spans="2:13" x14ac:dyDescent="0.3">
      <c r="C11" t="s">
        <v>53</v>
      </c>
      <c r="D11" s="6">
        <v>0.13200000000000001</v>
      </c>
      <c r="E11" s="6">
        <v>0.13</v>
      </c>
      <c r="F11" s="6">
        <v>0.25</v>
      </c>
      <c r="G11" s="6">
        <v>0.2</v>
      </c>
      <c r="H11" s="6">
        <v>0.15</v>
      </c>
      <c r="I11" s="6">
        <v>0.15</v>
      </c>
      <c r="J11" s="6">
        <v>0.15</v>
      </c>
      <c r="K11" s="6">
        <v>0.15</v>
      </c>
      <c r="L11" s="6">
        <v>0.15</v>
      </c>
      <c r="M11" s="6">
        <v>0.15</v>
      </c>
    </row>
    <row r="12" spans="2:13" x14ac:dyDescent="0.3">
      <c r="F12" s="3"/>
    </row>
    <row r="13" spans="2:13" x14ac:dyDescent="0.3">
      <c r="F13" s="3"/>
    </row>
    <row r="14" spans="2:13" x14ac:dyDescent="0.3">
      <c r="F14" s="3"/>
    </row>
    <row r="15" spans="2:13" x14ac:dyDescent="0.3">
      <c r="B15" t="s">
        <v>4</v>
      </c>
      <c r="C15" t="s">
        <v>6</v>
      </c>
      <c r="D15" t="s">
        <v>19</v>
      </c>
    </row>
    <row r="16" spans="2:13" x14ac:dyDescent="0.3">
      <c r="B16" t="s">
        <v>5</v>
      </c>
      <c r="C16" s="13">
        <v>0.04</v>
      </c>
      <c r="D16" s="13">
        <v>8.4000000000000005E-2</v>
      </c>
    </row>
    <row r="17" spans="2:4" x14ac:dyDescent="0.3">
      <c r="B17" t="s">
        <v>7</v>
      </c>
      <c r="C17" s="13">
        <v>0.06</v>
      </c>
      <c r="D17" s="13">
        <v>0.13200000000000001</v>
      </c>
    </row>
    <row r="18" spans="2:4" x14ac:dyDescent="0.3">
      <c r="B18" t="s">
        <v>8</v>
      </c>
      <c r="C18" s="13">
        <v>0.02</v>
      </c>
      <c r="D18" s="13">
        <v>8.8000000000000009E-2</v>
      </c>
    </row>
    <row r="19" spans="2:4" x14ac:dyDescent="0.3">
      <c r="B19" t="s">
        <v>49</v>
      </c>
      <c r="C19" s="13">
        <v>2.6070458371130943E-2</v>
      </c>
      <c r="D19" s="13">
        <v>0.12296135428741198</v>
      </c>
    </row>
    <row r="20" spans="2:4" x14ac:dyDescent="0.3">
      <c r="B20" t="s">
        <v>9</v>
      </c>
      <c r="C20" s="13">
        <v>0.08</v>
      </c>
      <c r="D20" s="13">
        <v>7.2000000000000008E-2</v>
      </c>
    </row>
    <row r="21" spans="2:4" x14ac:dyDescent="0.3">
      <c r="B21" t="s">
        <v>10</v>
      </c>
      <c r="C21" s="13">
        <v>0.11</v>
      </c>
      <c r="D21" s="13">
        <v>7.6999999999999999E-2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15"/>
  <sheetViews>
    <sheetView workbookViewId="0">
      <selection activeCell="E19" sqref="E19"/>
    </sheetView>
  </sheetViews>
  <sheetFormatPr defaultRowHeight="14.4" x14ac:dyDescent="0.3"/>
  <cols>
    <col min="2" max="2" width="25.44140625" bestFit="1" customWidth="1"/>
  </cols>
  <sheetData>
    <row r="3" spans="2:12" x14ac:dyDescent="0.3">
      <c r="B3" s="2" t="s">
        <v>15</v>
      </c>
    </row>
    <row r="4" spans="2:12" x14ac:dyDescent="0.3">
      <c r="C4">
        <v>2010</v>
      </c>
      <c r="D4">
        <v>2015</v>
      </c>
      <c r="E4">
        <v>2020</v>
      </c>
      <c r="F4">
        <v>2025</v>
      </c>
      <c r="G4">
        <v>2030</v>
      </c>
      <c r="H4">
        <v>2035</v>
      </c>
      <c r="I4">
        <v>2040</v>
      </c>
      <c r="J4">
        <v>2045</v>
      </c>
      <c r="K4">
        <v>2050</v>
      </c>
      <c r="L4">
        <v>2055</v>
      </c>
    </row>
    <row r="5" spans="2:12" x14ac:dyDescent="0.3">
      <c r="B5" t="s">
        <v>11</v>
      </c>
      <c r="C5" s="12">
        <v>5.8000000000000003E-2</v>
      </c>
      <c r="D5" s="12">
        <v>5.8000000000000003E-2</v>
      </c>
      <c r="E5" s="12">
        <v>5.8000000000000003E-2</v>
      </c>
      <c r="F5" s="12">
        <v>5.8000000000000003E-2</v>
      </c>
      <c r="G5" s="12">
        <v>5.8000000000000003E-2</v>
      </c>
      <c r="H5" s="12">
        <v>5.8000000000000003E-2</v>
      </c>
      <c r="I5" s="12">
        <v>5.8000000000000003E-2</v>
      </c>
      <c r="J5" s="12">
        <v>5.8000000000000003E-2</v>
      </c>
      <c r="K5" s="12">
        <v>5.8000000000000003E-2</v>
      </c>
      <c r="L5" s="12">
        <v>5.8000000000000003E-2</v>
      </c>
    </row>
    <row r="6" spans="2:12" x14ac:dyDescent="0.3">
      <c r="B6" t="s">
        <v>12</v>
      </c>
      <c r="C6" s="12">
        <v>0.04</v>
      </c>
      <c r="D6" s="12">
        <v>0.04</v>
      </c>
      <c r="E6" s="12">
        <v>0.04</v>
      </c>
      <c r="F6" s="12">
        <v>0.04</v>
      </c>
      <c r="G6" s="12">
        <v>0.04</v>
      </c>
      <c r="H6" s="12">
        <v>0.04</v>
      </c>
      <c r="I6" s="12">
        <v>0.04</v>
      </c>
      <c r="J6" s="12">
        <v>0.04</v>
      </c>
      <c r="K6" s="12">
        <v>0.04</v>
      </c>
      <c r="L6" s="12">
        <v>0.04</v>
      </c>
    </row>
    <row r="7" spans="2:12" x14ac:dyDescent="0.3">
      <c r="B7" t="s">
        <v>13</v>
      </c>
      <c r="C7" s="12">
        <v>0.36699999999999999</v>
      </c>
      <c r="D7" s="12">
        <v>0.36699999999999999</v>
      </c>
      <c r="E7" s="12">
        <v>0.36699999999999999</v>
      </c>
      <c r="F7" s="12">
        <v>0.36699999999999999</v>
      </c>
      <c r="G7" s="12">
        <v>0.36699999999999999</v>
      </c>
      <c r="H7" s="12">
        <v>0.36699999999999999</v>
      </c>
      <c r="I7" s="12">
        <v>0.36699999999999999</v>
      </c>
      <c r="J7" s="12">
        <v>0.36699999999999999</v>
      </c>
      <c r="K7" s="12">
        <v>0.36699999999999999</v>
      </c>
      <c r="L7" s="12">
        <v>0.36699999999999999</v>
      </c>
    </row>
    <row r="8" spans="2:12" x14ac:dyDescent="0.3">
      <c r="B8" t="s">
        <v>14</v>
      </c>
      <c r="C8" s="12">
        <v>0.1</v>
      </c>
      <c r="D8" s="12">
        <v>0.1</v>
      </c>
      <c r="E8" s="12">
        <v>0.1</v>
      </c>
      <c r="F8" s="12">
        <v>0.1</v>
      </c>
      <c r="G8" s="12">
        <v>0.1</v>
      </c>
      <c r="H8" s="12">
        <v>0.1</v>
      </c>
      <c r="I8" s="12">
        <v>0.1</v>
      </c>
      <c r="J8" s="12">
        <v>0.1</v>
      </c>
      <c r="K8" s="12">
        <v>0.1</v>
      </c>
      <c r="L8" s="12">
        <v>0.1</v>
      </c>
    </row>
    <row r="9" spans="2:12" x14ac:dyDescent="0.3">
      <c r="C9" s="5"/>
      <c r="D9" s="5"/>
      <c r="E9" s="5"/>
      <c r="F9" s="5"/>
      <c r="G9" s="5"/>
      <c r="H9" s="5"/>
      <c r="I9" s="5"/>
      <c r="J9" s="5"/>
      <c r="K9" s="5"/>
      <c r="L9" s="5"/>
    </row>
    <row r="11" spans="2:12" x14ac:dyDescent="0.3">
      <c r="B11" s="2" t="s">
        <v>44</v>
      </c>
    </row>
    <row r="12" spans="2:12" x14ac:dyDescent="0.3">
      <c r="C12">
        <v>2010</v>
      </c>
      <c r="D12">
        <v>2015</v>
      </c>
      <c r="E12">
        <v>2020</v>
      </c>
      <c r="F12">
        <v>2025</v>
      </c>
      <c r="G12">
        <v>2030</v>
      </c>
      <c r="H12">
        <v>2035</v>
      </c>
      <c r="I12">
        <v>2040</v>
      </c>
      <c r="J12">
        <v>2045</v>
      </c>
      <c r="K12">
        <v>2050</v>
      </c>
      <c r="L12">
        <v>2055</v>
      </c>
    </row>
    <row r="13" spans="2:12" x14ac:dyDescent="0.3">
      <c r="B13" t="s">
        <v>29</v>
      </c>
      <c r="C13" s="5">
        <v>0.1</v>
      </c>
      <c r="D13" s="5">
        <v>0.08</v>
      </c>
      <c r="E13" s="5">
        <v>0.06</v>
      </c>
      <c r="F13" s="5">
        <v>0.06</v>
      </c>
      <c r="G13" s="5">
        <v>0.06</v>
      </c>
      <c r="H13" s="5">
        <v>0.06</v>
      </c>
      <c r="I13" s="5">
        <v>0.06</v>
      </c>
      <c r="J13" s="5">
        <v>0.06</v>
      </c>
      <c r="K13" s="5">
        <v>0.06</v>
      </c>
      <c r="L13" s="5">
        <v>0.06</v>
      </c>
    </row>
    <row r="14" spans="2:12" x14ac:dyDescent="0.3">
      <c r="B14" t="s">
        <v>43</v>
      </c>
      <c r="C14" s="5">
        <v>0.05</v>
      </c>
      <c r="D14" s="5">
        <v>0.05</v>
      </c>
      <c r="E14" s="5">
        <v>0.05</v>
      </c>
      <c r="F14" s="5">
        <v>0.05</v>
      </c>
      <c r="G14" s="5">
        <v>0.05</v>
      </c>
      <c r="H14" s="5">
        <v>0.05</v>
      </c>
      <c r="I14" s="5">
        <v>0.05</v>
      </c>
      <c r="J14" s="5">
        <v>0.05</v>
      </c>
      <c r="K14" s="5">
        <v>0.05</v>
      </c>
      <c r="L14" s="5">
        <v>0.05</v>
      </c>
    </row>
    <row r="15" spans="2:12" x14ac:dyDescent="0.3">
      <c r="B15" t="s">
        <v>45</v>
      </c>
      <c r="C15" s="5">
        <v>0.39300000000000002</v>
      </c>
      <c r="D15" s="5">
        <v>0.39300000000000002</v>
      </c>
      <c r="E15" s="5">
        <v>0.39300000000000002</v>
      </c>
      <c r="F15" s="5">
        <v>0.39300000000000002</v>
      </c>
      <c r="G15" s="5">
        <v>0.39300000000000002</v>
      </c>
      <c r="H15" s="5">
        <v>0.39300000000000002</v>
      </c>
      <c r="I15" s="5">
        <v>0.39300000000000002</v>
      </c>
      <c r="J15" s="5">
        <v>0.39300000000000002</v>
      </c>
      <c r="K15" s="5">
        <v>0.39300000000000002</v>
      </c>
      <c r="L15" s="5">
        <v>0.39300000000000002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O11"/>
  <sheetViews>
    <sheetView workbookViewId="0">
      <selection activeCell="H13" sqref="H13"/>
    </sheetView>
  </sheetViews>
  <sheetFormatPr defaultRowHeight="14.4" x14ac:dyDescent="0.3"/>
  <cols>
    <col min="2" max="2" width="9.5546875" bestFit="1" customWidth="1"/>
    <col min="3" max="3" width="15.77734375" bestFit="1" customWidth="1"/>
  </cols>
  <sheetData>
    <row r="2" spans="2:15" x14ac:dyDescent="0.3"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2:15" x14ac:dyDescent="0.3">
      <c r="D3">
        <v>2010</v>
      </c>
      <c r="E3">
        <v>2015</v>
      </c>
      <c r="F3">
        <v>2020</v>
      </c>
      <c r="G3">
        <v>2025</v>
      </c>
      <c r="H3">
        <v>2030</v>
      </c>
      <c r="I3">
        <v>2035</v>
      </c>
      <c r="J3">
        <v>2040</v>
      </c>
      <c r="K3">
        <v>2045</v>
      </c>
      <c r="L3">
        <v>2050</v>
      </c>
      <c r="M3">
        <v>2055</v>
      </c>
      <c r="N3" t="s">
        <v>48</v>
      </c>
      <c r="O3" t="s">
        <v>47</v>
      </c>
    </row>
    <row r="4" spans="2:15" x14ac:dyDescent="0.3">
      <c r="C4" t="s">
        <v>36</v>
      </c>
      <c r="D4" s="6">
        <v>2</v>
      </c>
      <c r="E4" s="6">
        <v>2</v>
      </c>
      <c r="F4" s="6">
        <v>2</v>
      </c>
      <c r="G4" s="6">
        <v>2</v>
      </c>
      <c r="H4" s="6">
        <v>2</v>
      </c>
      <c r="I4" s="6">
        <v>2</v>
      </c>
      <c r="J4" s="6">
        <v>2</v>
      </c>
      <c r="K4" s="6">
        <v>2</v>
      </c>
      <c r="L4" s="6">
        <v>2</v>
      </c>
      <c r="M4" s="6">
        <v>2</v>
      </c>
      <c r="N4" s="14"/>
      <c r="O4" s="14"/>
    </row>
    <row r="5" spans="2:15" x14ac:dyDescent="0.3">
      <c r="B5" t="s">
        <v>37</v>
      </c>
      <c r="C5" t="s">
        <v>15</v>
      </c>
      <c r="D5" s="6">
        <v>0.53</v>
      </c>
      <c r="E5" s="6">
        <f>D5*(1+$N5+($O5-$N5)*MIN(1,(E$3-2010)/(2040-2010)))^5</f>
        <v>0.62694370611326788</v>
      </c>
      <c r="F5" s="6">
        <f t="shared" ref="F5:M5" si="0">E5*(1+$N5+($O5-$N5)*MIN(1,(F$3-2010)/(2040-2010)))^5</f>
        <v>0.72093832818959802</v>
      </c>
      <c r="G5" s="6">
        <f t="shared" si="0"/>
        <v>0.80577668777916778</v>
      </c>
      <c r="H5" s="6">
        <f t="shared" si="0"/>
        <v>0.87520063005441995</v>
      </c>
      <c r="I5" s="6">
        <f t="shared" si="0"/>
        <v>0.92364566384311964</v>
      </c>
      <c r="J5" s="6">
        <f t="shared" si="0"/>
        <v>0.94696887430151777</v>
      </c>
      <c r="K5" s="6">
        <f t="shared" si="0"/>
        <v>0.97088102505096141</v>
      </c>
      <c r="L5" s="6">
        <f t="shared" si="0"/>
        <v>0.99539698757181716</v>
      </c>
      <c r="M5" s="6">
        <f t="shared" si="0"/>
        <v>1.0205320088679668</v>
      </c>
      <c r="N5" s="15">
        <v>0.04</v>
      </c>
      <c r="O5" s="13">
        <v>5.0000000000000001E-3</v>
      </c>
    </row>
    <row r="6" spans="2:15" x14ac:dyDescent="0.3">
      <c r="C6" t="s">
        <v>56</v>
      </c>
      <c r="D6" s="6">
        <v>0.05</v>
      </c>
      <c r="E6" s="6">
        <v>0.04</v>
      </c>
      <c r="F6" s="6">
        <v>0.03</v>
      </c>
      <c r="G6" s="6">
        <v>0.02</v>
      </c>
      <c r="H6" s="6">
        <v>0.02</v>
      </c>
      <c r="I6" s="6">
        <v>0.02</v>
      </c>
      <c r="J6" s="6">
        <v>0.02</v>
      </c>
      <c r="K6" s="6">
        <v>0.02</v>
      </c>
      <c r="L6" s="6">
        <v>0.02</v>
      </c>
      <c r="M6" s="6">
        <v>0.02</v>
      </c>
      <c r="N6" s="15"/>
      <c r="O6" s="13"/>
    </row>
    <row r="7" spans="2:15" x14ac:dyDescent="0.3">
      <c r="C7" t="s">
        <v>38</v>
      </c>
      <c r="D7" s="6">
        <v>0.78</v>
      </c>
      <c r="E7" s="6">
        <f t="shared" ref="E7:M7" si="1">D7*(1+$N7+($O7-$N7)*MIN(1,(E$3-2010)/(2040-2010)))^5</f>
        <v>0.92267186937424328</v>
      </c>
      <c r="F7" s="6">
        <f t="shared" si="1"/>
        <v>1.0610035773356348</v>
      </c>
      <c r="G7" s="6">
        <f t="shared" si="1"/>
        <v>1.1858600310712279</v>
      </c>
      <c r="H7" s="6">
        <f t="shared" si="1"/>
        <v>1.2880311159291462</v>
      </c>
      <c r="I7" s="6">
        <f t="shared" si="1"/>
        <v>1.3593275807502514</v>
      </c>
      <c r="J7" s="6">
        <f t="shared" si="1"/>
        <v>1.3936523055758183</v>
      </c>
      <c r="K7" s="6">
        <f t="shared" si="1"/>
        <v>1.4288437727165091</v>
      </c>
      <c r="L7" s="6">
        <f t="shared" si="1"/>
        <v>1.4649238685019195</v>
      </c>
      <c r="M7" s="6">
        <f t="shared" si="1"/>
        <v>1.5019150319188943</v>
      </c>
      <c r="N7" s="15">
        <v>0.04</v>
      </c>
      <c r="O7" s="13">
        <v>5.0000000000000001E-3</v>
      </c>
    </row>
    <row r="8" spans="2:15" x14ac:dyDescent="0.3">
      <c r="C8" t="s">
        <v>16</v>
      </c>
      <c r="D8" s="6">
        <v>0.66</v>
      </c>
      <c r="E8" s="6">
        <f t="shared" ref="E8:M8" si="2">D8*(1+$N8+($O8-$N8)*MIN(1,(E$3-2010)/(2040-2010)))^5</f>
        <v>0.78072235100897514</v>
      </c>
      <c r="F8" s="6">
        <f t="shared" si="2"/>
        <v>0.89777225774553715</v>
      </c>
      <c r="G8" s="6">
        <f t="shared" si="2"/>
        <v>1.0034200262910391</v>
      </c>
      <c r="H8" s="6">
        <f t="shared" si="2"/>
        <v>1.0898724827092776</v>
      </c>
      <c r="I8" s="6">
        <f t="shared" si="2"/>
        <v>1.1502002606348281</v>
      </c>
      <c r="J8" s="6">
        <f t="shared" si="2"/>
        <v>1.179244258564154</v>
      </c>
      <c r="K8" s="6">
        <f t="shared" si="2"/>
        <v>1.2090216538370462</v>
      </c>
      <c r="L8" s="6">
        <f t="shared" si="2"/>
        <v>1.2395509656554704</v>
      </c>
      <c r="M8" s="6">
        <f t="shared" si="2"/>
        <v>1.2708511808544491</v>
      </c>
      <c r="N8" s="15">
        <v>0.04</v>
      </c>
      <c r="O8" s="13">
        <v>5.0000000000000001E-3</v>
      </c>
    </row>
    <row r="9" spans="2:15" x14ac:dyDescent="0.3">
      <c r="D9" s="6"/>
      <c r="E9" s="6"/>
      <c r="F9" s="6"/>
      <c r="G9" s="6"/>
      <c r="H9" s="6"/>
      <c r="I9" s="6"/>
      <c r="J9" s="6"/>
      <c r="K9" s="6"/>
      <c r="L9" s="6"/>
      <c r="M9" s="6"/>
      <c r="N9" s="15"/>
      <c r="O9" s="13"/>
    </row>
    <row r="10" spans="2:15" x14ac:dyDescent="0.3">
      <c r="E10" s="11"/>
      <c r="F10" s="11"/>
      <c r="G10" s="11"/>
      <c r="H10" s="11"/>
      <c r="I10" s="11"/>
      <c r="J10" s="11"/>
      <c r="K10" s="11"/>
      <c r="L10" s="11"/>
      <c r="M10" s="11"/>
      <c r="N10" s="11"/>
    </row>
    <row r="11" spans="2:15" x14ac:dyDescent="0.3">
      <c r="E11" s="3"/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11"/>
  <sheetViews>
    <sheetView workbookViewId="0">
      <selection activeCell="K25" sqref="K25"/>
    </sheetView>
  </sheetViews>
  <sheetFormatPr defaultRowHeight="14.4" x14ac:dyDescent="0.3"/>
  <sheetData>
    <row r="3" spans="2:12" x14ac:dyDescent="0.3">
      <c r="C3">
        <v>2010</v>
      </c>
      <c r="D3">
        <v>2015</v>
      </c>
      <c r="E3">
        <v>2020</v>
      </c>
      <c r="F3">
        <v>2025</v>
      </c>
      <c r="G3">
        <v>2030</v>
      </c>
      <c r="H3">
        <v>2035</v>
      </c>
      <c r="I3">
        <v>2040</v>
      </c>
      <c r="J3">
        <v>2045</v>
      </c>
      <c r="K3">
        <v>2050</v>
      </c>
      <c r="L3">
        <v>2055</v>
      </c>
    </row>
    <row r="4" spans="2:12" x14ac:dyDescent="0.3">
      <c r="B4" t="s">
        <v>25</v>
      </c>
      <c r="C4" s="6">
        <v>5</v>
      </c>
      <c r="D4" s="6">
        <v>5</v>
      </c>
      <c r="E4" s="6">
        <v>5</v>
      </c>
      <c r="F4" s="6">
        <v>3</v>
      </c>
      <c r="G4" s="6">
        <v>2.5</v>
      </c>
      <c r="H4" s="6">
        <v>2.5</v>
      </c>
      <c r="I4" s="6">
        <v>1</v>
      </c>
      <c r="J4" s="6">
        <v>1</v>
      </c>
      <c r="K4" s="6">
        <v>1</v>
      </c>
      <c r="L4" s="6">
        <v>1</v>
      </c>
    </row>
    <row r="5" spans="2:12" x14ac:dyDescent="0.3">
      <c r="C5" s="1"/>
      <c r="D5" s="1"/>
      <c r="E5" s="1"/>
      <c r="F5" s="1"/>
      <c r="G5" s="1"/>
      <c r="H5" s="1"/>
      <c r="I5" s="1"/>
      <c r="J5" s="1"/>
      <c r="K5" s="1"/>
    </row>
    <row r="6" spans="2:12" x14ac:dyDescent="0.3">
      <c r="B6" t="s">
        <v>21</v>
      </c>
    </row>
    <row r="7" spans="2:12" x14ac:dyDescent="0.3">
      <c r="C7" t="s">
        <v>24</v>
      </c>
      <c r="D7" s="5">
        <v>5</v>
      </c>
      <c r="E7" t="s">
        <v>22</v>
      </c>
    </row>
    <row r="8" spans="2:12" x14ac:dyDescent="0.3">
      <c r="B8" t="s">
        <v>23</v>
      </c>
    </row>
    <row r="9" spans="2:12" x14ac:dyDescent="0.3">
      <c r="C9" t="s">
        <v>26</v>
      </c>
      <c r="D9" s="4">
        <v>0.01</v>
      </c>
    </row>
    <row r="10" spans="2:12" x14ac:dyDescent="0.3">
      <c r="B10" t="s">
        <v>27</v>
      </c>
    </row>
    <row r="11" spans="2:12" x14ac:dyDescent="0.3">
      <c r="C11" t="s">
        <v>28</v>
      </c>
      <c r="D11" s="8">
        <f>LN(D7/10)/LN(1-D9)</f>
        <v>68.967563936528421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Initial Values</vt:lpstr>
      <vt:lpstr>Switches</vt:lpstr>
      <vt:lpstr>Demographics</vt:lpstr>
      <vt:lpstr>GDP</vt:lpstr>
      <vt:lpstr>Imports</vt:lpstr>
      <vt:lpstr>Exports</vt:lpstr>
      <vt:lpstr>Investment and Saving</vt:lpstr>
      <vt:lpstr>Prices</vt:lpstr>
      <vt:lpstr>Storm Damage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 Kemp-Benedict</cp:lastModifiedBy>
  <dcterms:created xsi:type="dcterms:W3CDTF">2016-01-18T08:24:47Z</dcterms:created>
  <dcterms:modified xsi:type="dcterms:W3CDTF">2016-06-09T13:15:24Z</dcterms:modified>
</cp:coreProperties>
</file>