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cuments\SEI\projects\GoLoCarSce\two sector WORKING\scenario\_BB\"/>
    </mc:Choice>
  </mc:AlternateContent>
  <bookViews>
    <workbookView xWindow="0" yWindow="0" windowWidth="15336" windowHeight="7680" firstSheet="1" activeTab="7"/>
  </bookViews>
  <sheets>
    <sheet name="Initial Values" sheetId="4" r:id="rId1"/>
    <sheet name="Switches" sheetId="8" r:id="rId2"/>
    <sheet name="Demographics" sheetId="1" r:id="rId3"/>
    <sheet name="GDP" sheetId="7" r:id="rId4"/>
    <sheet name="Imports" sheetId="9" r:id="rId5"/>
    <sheet name="Exports" sheetId="2" r:id="rId6"/>
    <sheet name="Investment and Saving" sheetId="3" r:id="rId7"/>
    <sheet name="Prices" sheetId="10" r:id="rId8"/>
    <sheet name="Storm Damage" sheetId="5" r:id="rId9"/>
  </sheets>
  <calcPr calcId="162913"/>
</workbook>
</file>

<file path=xl/calcChain.xml><?xml version="1.0" encoding="utf-8"?>
<calcChain xmlns="http://schemas.openxmlformats.org/spreadsheetml/2006/main">
  <c r="E9" i="10" l="1"/>
  <c r="O4" i="10" l="1"/>
  <c r="N4" i="10"/>
  <c r="F9" i="10"/>
  <c r="G9" i="10" s="1"/>
  <c r="H9" i="10" s="1"/>
  <c r="I9" i="10" s="1"/>
  <c r="J9" i="10" s="1"/>
  <c r="K9" i="10" s="1"/>
  <c r="L9" i="10" s="1"/>
  <c r="M9" i="10" s="1"/>
  <c r="E6" i="10"/>
  <c r="F6" i="10" s="1"/>
  <c r="G6" i="10" s="1"/>
  <c r="H6" i="10" s="1"/>
  <c r="I6" i="10" s="1"/>
  <c r="J6" i="10" s="1"/>
  <c r="K6" i="10" s="1"/>
  <c r="L6" i="10" s="1"/>
  <c r="M6" i="10" s="1"/>
  <c r="E7" i="10"/>
  <c r="F7" i="10" s="1"/>
  <c r="G7" i="10" s="1"/>
  <c r="H7" i="10" s="1"/>
  <c r="I7" i="10" s="1"/>
  <c r="J7" i="10" s="1"/>
  <c r="K7" i="10" s="1"/>
  <c r="L7" i="10" s="1"/>
  <c r="M7" i="10" s="1"/>
  <c r="E8" i="10"/>
  <c r="F8" i="10" s="1"/>
  <c r="G8" i="10" s="1"/>
  <c r="H8" i="10" s="1"/>
  <c r="I8" i="10" s="1"/>
  <c r="J8" i="10" s="1"/>
  <c r="K8" i="10" s="1"/>
  <c r="L8" i="10" s="1"/>
  <c r="M8" i="10" s="1"/>
  <c r="E5" i="10"/>
  <c r="F5" i="10" l="1"/>
  <c r="G5" i="10" s="1"/>
  <c r="H5" i="10" s="1"/>
  <c r="I5" i="10" s="1"/>
  <c r="J5" i="10" s="1"/>
  <c r="K5" i="10" s="1"/>
  <c r="L5" i="10" s="1"/>
  <c r="M5" i="10" s="1"/>
  <c r="D11" i="5"/>
</calcChain>
</file>

<file path=xl/sharedStrings.xml><?xml version="1.0" encoding="utf-8"?>
<sst xmlns="http://schemas.openxmlformats.org/spreadsheetml/2006/main" count="75" uniqueCount="68">
  <si>
    <t>Net migration rate</t>
  </si>
  <si>
    <t>Crude birth rate</t>
  </si>
  <si>
    <t>Crude death rate</t>
  </si>
  <si>
    <t>Mean growth rate</t>
  </si>
  <si>
    <t>For reference</t>
  </si>
  <si>
    <t>Puerto Rico</t>
  </si>
  <si>
    <t>Mean gr</t>
  </si>
  <si>
    <t>Trinidad &amp; Tobago</t>
  </si>
  <si>
    <t>Barbados</t>
  </si>
  <si>
    <t>Hong Kong</t>
  </si>
  <si>
    <t>Singapore</t>
  </si>
  <si>
    <t>Base gross investment rate</t>
  </si>
  <si>
    <t>Depreciation rate</t>
  </si>
  <si>
    <t>Sensitivity to utilization</t>
  </si>
  <si>
    <t>Sensitivity to debt</t>
  </si>
  <si>
    <t>Investment</t>
  </si>
  <si>
    <t>Exports</t>
  </si>
  <si>
    <t>Capital stocks</t>
  </si>
  <si>
    <t>Population</t>
  </si>
  <si>
    <t>SD gr</t>
  </si>
  <si>
    <t>SD of growth rate</t>
  </si>
  <si>
    <t>With</t>
  </si>
  <si>
    <t>years</t>
  </si>
  <si>
    <t>And damage of a 10-year storm</t>
  </si>
  <si>
    <t xml:space="preserve">T_min = </t>
  </si>
  <si>
    <t>T_min</t>
  </si>
  <si>
    <t xml:space="preserve">delta_T = </t>
  </si>
  <si>
    <t>Find that</t>
  </si>
  <si>
    <t>beta =</t>
  </si>
  <si>
    <t>Interest rate on new loans</t>
  </si>
  <si>
    <t>Rebuild after climate damage</t>
  </si>
  <si>
    <t>Set to 1 if climate damage is made up in the subsequent time period through additional investment</t>
  </si>
  <si>
    <t>Import propensity</t>
  </si>
  <si>
    <t>Utilization</t>
  </si>
  <si>
    <t>mln JMD/year</t>
  </si>
  <si>
    <t>mln JMD</t>
  </si>
  <si>
    <t>mln USD</t>
  </si>
  <si>
    <t>Net external debt</t>
  </si>
  <si>
    <t>thous people</t>
  </si>
  <si>
    <t>Exchange rate</t>
  </si>
  <si>
    <t>Price levels</t>
  </si>
  <si>
    <t>Consumption</t>
  </si>
  <si>
    <t>Imports</t>
  </si>
  <si>
    <t>GDP</t>
  </si>
  <si>
    <t>Production determinant</t>
  </si>
  <si>
    <t>Marginal expenditure on domestic goods</t>
  </si>
  <si>
    <t>Minimum consumption level</t>
  </si>
  <si>
    <t>Wage share -- domestic</t>
  </si>
  <si>
    <t>Wage share -- exports</t>
  </si>
  <si>
    <t>coeff X --&gt; Yd</t>
  </si>
  <si>
    <t>coeff X --&gt; Yx</t>
  </si>
  <si>
    <t>coeff N --&gt; Yd</t>
  </si>
  <si>
    <t>coeff N --&gt; Yx</t>
  </si>
  <si>
    <t>X production smoothing</t>
  </si>
  <si>
    <t>Export production</t>
  </si>
  <si>
    <t>Interest bearing fraction</t>
  </si>
  <si>
    <t>Saving and debt</t>
  </si>
  <si>
    <t>Foreign-domestic saving gap</t>
  </si>
  <si>
    <t>Foreign ownership fraction</t>
  </si>
  <si>
    <t>Reference debt-to-GDP level</t>
  </si>
  <si>
    <t>GDP growth smoothing</t>
  </si>
  <si>
    <t>lt gr</t>
  </si>
  <si>
    <t>st gr</t>
  </si>
  <si>
    <t xml:space="preserve">  with tourism + exports</t>
  </si>
  <si>
    <t>CS1</t>
  </si>
  <si>
    <t>CS2</t>
  </si>
  <si>
    <t>CS3</t>
  </si>
  <si>
    <t>CS4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</si>
</sst>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Border="1" applyAlignment="1">
      <alignment horizontal="right" readingOrder="1"/>
    </xf>
    <xf numFmtId="0" fontId="1" fillId="0" borderId="0" xfId="0" applyFont="1"/>
    <xf numFmtId="2" fontId="0" fillId="0" borderId="0" xfId="0" applyNumberFormat="1"/>
    <xf numFmtId="10" fontId="0" fillId="3" borderId="0" xfId="0" applyNumberFormat="1" applyFill="1"/>
    <xf numFmtId="0" fontId="0" fillId="3" borderId="0" xfId="0" applyFill="1"/>
    <xf numFmtId="2" fontId="0" fillId="3" borderId="0" xfId="0" applyNumberFormat="1" applyFill="1" applyBorder="1" applyAlignment="1">
      <alignment horizontal="right" readingOrder="1"/>
    </xf>
    <xf numFmtId="164" fontId="0" fillId="3" borderId="0" xfId="0" applyNumberFormat="1" applyFill="1" applyBorder="1" applyAlignment="1">
      <alignment horizontal="right" readingOrder="1"/>
    </xf>
    <xf numFmtId="2" fontId="0" fillId="2" borderId="0" xfId="0" applyNumberFormat="1" applyFill="1"/>
    <xf numFmtId="2" fontId="0" fillId="3" borderId="0" xfId="0" applyNumberFormat="1" applyFill="1"/>
    <xf numFmtId="3" fontId="0" fillId="3" borderId="0" xfId="0" applyNumberFormat="1" applyFill="1"/>
    <xf numFmtId="9" fontId="0" fillId="0" borderId="0" xfId="0" applyNumberFormat="1"/>
    <xf numFmtId="165" fontId="0" fillId="3" borderId="0" xfId="0" applyNumberFormat="1" applyFill="1"/>
    <xf numFmtId="165" fontId="0" fillId="0" borderId="0" xfId="0" applyNumberFormat="1"/>
    <xf numFmtId="2" fontId="2" fillId="0" borderId="0" xfId="0" applyNumberFormat="1" applyFont="1" applyFill="1" applyBorder="1" applyAlignment="1">
      <alignment horizontal="right" readingOrder="1"/>
    </xf>
    <xf numFmtId="164" fontId="0" fillId="0" borderId="0" xfId="0" applyNumberFormat="1" applyBorder="1" applyAlignment="1">
      <alignment horizontal="right" readingOrder="1"/>
    </xf>
    <xf numFmtId="0" fontId="2" fillId="3" borderId="0" xfId="0" applyFont="1" applyFill="1"/>
    <xf numFmtId="165" fontId="2" fillId="0" borderId="0" xfId="0" applyNumberFormat="1" applyFont="1" applyFill="1" applyBorder="1" applyAlignment="1">
      <alignment horizontal="right" readingOrder="1"/>
    </xf>
    <xf numFmtId="165" fontId="0" fillId="0" borderId="0" xfId="0" applyNumberFormat="1" applyFill="1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9" sqref="C9"/>
    </sheetView>
  </sheetViews>
  <sheetFormatPr defaultRowHeight="14.4" x14ac:dyDescent="0.3"/>
  <cols>
    <col min="2" max="2" width="23.109375" bestFit="1" customWidth="1"/>
    <col min="3" max="4" width="11.88671875" customWidth="1"/>
  </cols>
  <sheetData>
    <row r="2" spans="2:4" x14ac:dyDescent="0.3">
      <c r="B2" t="s">
        <v>16</v>
      </c>
      <c r="C2" s="10">
        <v>2264</v>
      </c>
      <c r="D2" t="s">
        <v>34</v>
      </c>
    </row>
    <row r="3" spans="2:4" x14ac:dyDescent="0.3">
      <c r="B3" t="s">
        <v>17</v>
      </c>
      <c r="C3" s="10">
        <v>27881.146229999998</v>
      </c>
      <c r="D3" t="s">
        <v>35</v>
      </c>
    </row>
    <row r="4" spans="2:4" x14ac:dyDescent="0.3">
      <c r="B4" t="s">
        <v>37</v>
      </c>
      <c r="C4" s="10">
        <v>421.87605600000001</v>
      </c>
      <c r="D4" t="s">
        <v>36</v>
      </c>
    </row>
    <row r="5" spans="2:4" x14ac:dyDescent="0.3">
      <c r="B5" t="s">
        <v>18</v>
      </c>
      <c r="C5" s="10">
        <v>279.56599999999997</v>
      </c>
      <c r="D5" t="s">
        <v>38</v>
      </c>
    </row>
    <row r="6" spans="2:4" x14ac:dyDescent="0.3">
      <c r="B6" t="s">
        <v>33</v>
      </c>
      <c r="C6" s="9">
        <v>1.0369999999999999</v>
      </c>
    </row>
    <row r="7" spans="2:4" x14ac:dyDescent="0.3">
      <c r="B7" t="s">
        <v>54</v>
      </c>
      <c r="C7" s="10">
        <v>1488</v>
      </c>
      <c r="D7" t="s">
        <v>34</v>
      </c>
    </row>
    <row r="8" spans="2:4" x14ac:dyDescent="0.3">
      <c r="B8" t="s">
        <v>58</v>
      </c>
      <c r="C8" s="5">
        <v>0.24299999999999999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B29" sqref="B29"/>
    </sheetView>
  </sheetViews>
  <sheetFormatPr defaultRowHeight="14.4" x14ac:dyDescent="0.3"/>
  <cols>
    <col min="2" max="2" width="24.88671875" bestFit="1" customWidth="1"/>
  </cols>
  <sheetData>
    <row r="3" spans="2:4" x14ac:dyDescent="0.3">
      <c r="B3" t="s">
        <v>30</v>
      </c>
      <c r="C3" s="5">
        <v>1</v>
      </c>
      <c r="D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"/>
  <sheetViews>
    <sheetView workbookViewId="0">
      <selection activeCell="E17" sqref="E17"/>
    </sheetView>
  </sheetViews>
  <sheetFormatPr defaultRowHeight="14.4" x14ac:dyDescent="0.3"/>
  <cols>
    <col min="2" max="2" width="15.77734375" bestFit="1" customWidth="1"/>
  </cols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0</v>
      </c>
      <c r="C4" s="7">
        <v>1.5469999999999999</v>
      </c>
      <c r="D4" s="7">
        <v>1.4470000000000001</v>
      </c>
      <c r="E4" s="7">
        <v>1.363</v>
      </c>
      <c r="F4" s="7">
        <v>1.2909999999999999</v>
      </c>
      <c r="G4" s="7">
        <v>1.226</v>
      </c>
      <c r="H4" s="7">
        <v>1.167</v>
      </c>
      <c r="I4" s="7">
        <v>1.119</v>
      </c>
      <c r="J4" s="7">
        <v>1.077</v>
      </c>
      <c r="K4" s="7">
        <v>1.034</v>
      </c>
      <c r="L4" s="7">
        <v>0.99</v>
      </c>
    </row>
    <row r="5" spans="2:12" x14ac:dyDescent="0.3">
      <c r="B5" t="s">
        <v>1</v>
      </c>
      <c r="C5" s="7">
        <v>12.234</v>
      </c>
      <c r="D5" s="7">
        <v>11.808999999999999</v>
      </c>
      <c r="E5" s="7">
        <v>11.436999999999999</v>
      </c>
      <c r="F5" s="7">
        <v>11.15</v>
      </c>
      <c r="G5" s="7">
        <v>10.965</v>
      </c>
      <c r="H5" s="7">
        <v>10.87</v>
      </c>
      <c r="I5" s="7">
        <v>10.827</v>
      </c>
      <c r="J5" s="7">
        <v>10.787000000000001</v>
      </c>
      <c r="K5" s="7">
        <v>10.734999999999999</v>
      </c>
      <c r="L5" s="7">
        <v>10.677</v>
      </c>
    </row>
    <row r="6" spans="2:12" x14ac:dyDescent="0.3">
      <c r="B6" t="s">
        <v>2</v>
      </c>
      <c r="C6" s="7">
        <v>10.481999999999999</v>
      </c>
      <c r="D6" s="7">
        <v>10.856</v>
      </c>
      <c r="E6" s="7">
        <v>11.363</v>
      </c>
      <c r="F6" s="7">
        <v>11.989000000000001</v>
      </c>
      <c r="G6" s="7">
        <v>12.701000000000001</v>
      </c>
      <c r="H6" s="7">
        <v>13.381</v>
      </c>
      <c r="I6" s="7">
        <v>13.878</v>
      </c>
      <c r="J6" s="7">
        <v>14.173</v>
      </c>
      <c r="K6" s="7">
        <v>14.101000000000001</v>
      </c>
      <c r="L6" s="7">
        <v>13.817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workbookViewId="0">
      <selection activeCell="H18" sqref="H18"/>
    </sheetView>
  </sheetViews>
  <sheetFormatPr defaultRowHeight="14.4" x14ac:dyDescent="0.3"/>
  <cols>
    <col min="2" max="2" width="34.6640625" bestFit="1" customWidth="1"/>
  </cols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44</v>
      </c>
      <c r="C4" s="5">
        <v>0.12966800000000001</v>
      </c>
      <c r="D4" s="5">
        <v>0.12966800000000001</v>
      </c>
      <c r="E4" s="5">
        <v>0.12966800000000001</v>
      </c>
      <c r="F4" s="5">
        <v>0.12966800000000001</v>
      </c>
      <c r="G4" s="5">
        <v>0.12966800000000001</v>
      </c>
      <c r="H4" s="5">
        <v>0.12966800000000001</v>
      </c>
      <c r="I4" s="5">
        <v>0.12966800000000001</v>
      </c>
      <c r="J4" s="5">
        <v>0.12966800000000001</v>
      </c>
      <c r="K4" s="5">
        <v>0.12966800000000001</v>
      </c>
      <c r="L4" s="5">
        <v>0.12966800000000001</v>
      </c>
    </row>
    <row r="5" spans="2:12" x14ac:dyDescent="0.3">
      <c r="B5" t="s">
        <v>45</v>
      </c>
      <c r="C5" s="5">
        <v>0.82702500000000001</v>
      </c>
      <c r="D5" s="5">
        <v>0.82702500000000001</v>
      </c>
      <c r="E5" s="5">
        <v>0.82702500000000001</v>
      </c>
      <c r="F5" s="5">
        <v>0.82702500000000001</v>
      </c>
      <c r="G5" s="5">
        <v>0.82702500000000001</v>
      </c>
      <c r="H5" s="5">
        <v>0.82702500000000001</v>
      </c>
      <c r="I5" s="5">
        <v>0.82702500000000001</v>
      </c>
      <c r="J5" s="5">
        <v>0.82702500000000001</v>
      </c>
      <c r="K5" s="5">
        <v>0.82702500000000001</v>
      </c>
      <c r="L5" s="5">
        <v>0.82702500000000001</v>
      </c>
    </row>
    <row r="6" spans="2:12" x14ac:dyDescent="0.3">
      <c r="B6" t="s">
        <v>46</v>
      </c>
      <c r="C6" s="5">
        <v>17.558700000000002</v>
      </c>
      <c r="D6" s="5">
        <v>17.558700000000002</v>
      </c>
      <c r="E6" s="5">
        <v>17.558700000000002</v>
      </c>
      <c r="F6" s="5">
        <v>17.558700000000002</v>
      </c>
      <c r="G6" s="5">
        <v>17.558700000000002</v>
      </c>
      <c r="H6" s="5">
        <v>17.558700000000002</v>
      </c>
      <c r="I6" s="5">
        <v>17.558700000000002</v>
      </c>
      <c r="J6" s="5">
        <v>17.558700000000002</v>
      </c>
      <c r="K6" s="5">
        <v>17.558700000000002</v>
      </c>
      <c r="L6" s="5">
        <v>17.558700000000002</v>
      </c>
    </row>
    <row r="7" spans="2:12" x14ac:dyDescent="0.3">
      <c r="B7" t="s">
        <v>47</v>
      </c>
      <c r="C7" s="5">
        <v>0.36779699999999999</v>
      </c>
      <c r="D7" s="5">
        <v>0.36779699999999999</v>
      </c>
      <c r="E7" s="5">
        <v>0.36779699999999999</v>
      </c>
      <c r="F7" s="5">
        <v>0.36779699999999999</v>
      </c>
      <c r="G7" s="5">
        <v>0.36779699999999999</v>
      </c>
      <c r="H7" s="5">
        <v>0.36779699999999999</v>
      </c>
      <c r="I7" s="5">
        <v>0.36779699999999999</v>
      </c>
      <c r="J7" s="5">
        <v>0.36779699999999999</v>
      </c>
      <c r="K7" s="5">
        <v>0.36779699999999999</v>
      </c>
      <c r="L7" s="5">
        <v>0.36779699999999999</v>
      </c>
    </row>
    <row r="8" spans="2:12" x14ac:dyDescent="0.3">
      <c r="B8" t="s">
        <v>48</v>
      </c>
      <c r="C8" s="5">
        <v>0.55048699999999995</v>
      </c>
      <c r="D8" s="5">
        <v>0.55048699999999995</v>
      </c>
      <c r="E8" s="5">
        <v>0.55048699999999995</v>
      </c>
      <c r="F8" s="5">
        <v>0.55048699999999995</v>
      </c>
      <c r="G8" s="5">
        <v>0.55048699999999995</v>
      </c>
      <c r="H8" s="5">
        <v>0.55048699999999995</v>
      </c>
      <c r="I8" s="5">
        <v>0.55048699999999995</v>
      </c>
      <c r="J8" s="5">
        <v>0.55048699999999995</v>
      </c>
      <c r="K8" s="5">
        <v>0.55048699999999995</v>
      </c>
      <c r="L8" s="5">
        <v>0.55048699999999995</v>
      </c>
    </row>
    <row r="9" spans="2:12" x14ac:dyDescent="0.3">
      <c r="B9" t="s">
        <v>49</v>
      </c>
      <c r="C9" s="5">
        <v>1.06745</v>
      </c>
      <c r="D9" s="5">
        <v>1.06745</v>
      </c>
      <c r="E9" s="5">
        <v>1.06745</v>
      </c>
      <c r="F9" s="5">
        <v>1.06745</v>
      </c>
      <c r="G9" s="5">
        <v>1.06745</v>
      </c>
      <c r="H9" s="5">
        <v>1.06745</v>
      </c>
      <c r="I9" s="5">
        <v>1.06745</v>
      </c>
      <c r="J9" s="5">
        <v>1.06745</v>
      </c>
      <c r="K9" s="5">
        <v>1.06745</v>
      </c>
      <c r="L9" s="5">
        <v>1.06745</v>
      </c>
    </row>
    <row r="10" spans="2:12" x14ac:dyDescent="0.3">
      <c r="B10" t="s">
        <v>50</v>
      </c>
      <c r="C10" s="5">
        <v>0.25837199999999999</v>
      </c>
      <c r="D10" s="5">
        <v>0.25837199999999999</v>
      </c>
      <c r="E10" s="5">
        <v>0.25837199999999999</v>
      </c>
      <c r="F10" s="5">
        <v>0.25837199999999999</v>
      </c>
      <c r="G10" s="5">
        <v>0.25837199999999999</v>
      </c>
      <c r="H10" s="5">
        <v>0.25837199999999999</v>
      </c>
      <c r="I10" s="5">
        <v>0.25837199999999999</v>
      </c>
      <c r="J10" s="5">
        <v>0.25837199999999999</v>
      </c>
      <c r="K10" s="5">
        <v>0.25837199999999999</v>
      </c>
      <c r="L10" s="5">
        <v>0.25837199999999999</v>
      </c>
    </row>
    <row r="11" spans="2:12" x14ac:dyDescent="0.3">
      <c r="B11" t="s">
        <v>51</v>
      </c>
      <c r="C11" s="5">
        <v>1.09182</v>
      </c>
      <c r="D11" s="5">
        <v>1.09182</v>
      </c>
      <c r="E11" s="5">
        <v>1.09182</v>
      </c>
      <c r="F11" s="5">
        <v>1.09182</v>
      </c>
      <c r="G11" s="5">
        <v>1.09182</v>
      </c>
      <c r="H11" s="5">
        <v>1.09182</v>
      </c>
      <c r="I11" s="5">
        <v>1.09182</v>
      </c>
      <c r="J11" s="5">
        <v>1.09182</v>
      </c>
      <c r="K11" s="5">
        <v>1.09182</v>
      </c>
      <c r="L11" s="5">
        <v>1.09182</v>
      </c>
    </row>
    <row r="12" spans="2:12" x14ac:dyDescent="0.3">
      <c r="B12" t="s">
        <v>52</v>
      </c>
      <c r="C12" s="5">
        <v>0.78904700000000005</v>
      </c>
      <c r="D12" s="5">
        <v>0.78904700000000005</v>
      </c>
      <c r="E12" s="5">
        <v>0.78904700000000005</v>
      </c>
      <c r="F12" s="5">
        <v>0.78904700000000005</v>
      </c>
      <c r="G12" s="5">
        <v>0.78904700000000005</v>
      </c>
      <c r="H12" s="5">
        <v>0.78904700000000005</v>
      </c>
      <c r="I12" s="5">
        <v>0.78904700000000005</v>
      </c>
      <c r="J12" s="5">
        <v>0.78904700000000005</v>
      </c>
      <c r="K12" s="5">
        <v>0.78904700000000005</v>
      </c>
      <c r="L12" s="5">
        <v>0.78904700000000005</v>
      </c>
    </row>
    <row r="13" spans="2:12" x14ac:dyDescent="0.3">
      <c r="B13" t="s">
        <v>53</v>
      </c>
      <c r="C13" s="16">
        <v>2</v>
      </c>
      <c r="D13" s="16">
        <v>2</v>
      </c>
      <c r="E13" s="16">
        <v>2</v>
      </c>
      <c r="F13" s="16">
        <v>2</v>
      </c>
      <c r="G13" s="16">
        <v>2</v>
      </c>
      <c r="H13" s="16">
        <v>2</v>
      </c>
      <c r="I13" s="16">
        <v>2</v>
      </c>
      <c r="J13" s="16">
        <v>2</v>
      </c>
      <c r="K13" s="16">
        <v>2</v>
      </c>
      <c r="L13" s="16">
        <v>2</v>
      </c>
    </row>
    <row r="14" spans="2:12" x14ac:dyDescent="0.3">
      <c r="B14" t="s">
        <v>60</v>
      </c>
      <c r="C14" s="5">
        <v>3.30531</v>
      </c>
      <c r="D14" s="5">
        <v>3.30531</v>
      </c>
      <c r="E14" s="5">
        <v>3.30531</v>
      </c>
      <c r="F14" s="5">
        <v>3.30531</v>
      </c>
      <c r="G14" s="5">
        <v>3.30531</v>
      </c>
      <c r="H14" s="5">
        <v>3.30531</v>
      </c>
      <c r="I14" s="5">
        <v>3.30531</v>
      </c>
      <c r="J14" s="5">
        <v>3.30531</v>
      </c>
      <c r="K14" s="5">
        <v>3.30531</v>
      </c>
      <c r="L14" s="5">
        <v>3.30531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"/>
  <sheetViews>
    <sheetView workbookViewId="0">
      <selection activeCell="I11" sqref="I11"/>
    </sheetView>
  </sheetViews>
  <sheetFormatPr defaultRowHeight="14.4" x14ac:dyDescent="0.3"/>
  <cols>
    <col min="2" max="2" width="22.88671875" bestFit="1" customWidth="1"/>
  </cols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32</v>
      </c>
      <c r="C4" s="5">
        <v>0.34882600000000002</v>
      </c>
      <c r="D4" s="5">
        <v>0.34882600000000002</v>
      </c>
      <c r="E4" s="5">
        <v>0.34882600000000002</v>
      </c>
      <c r="F4" s="5">
        <v>0.34882600000000002</v>
      </c>
      <c r="G4" s="5">
        <v>0.34882600000000002</v>
      </c>
      <c r="H4" s="5">
        <v>0.34882600000000002</v>
      </c>
      <c r="I4" s="5">
        <v>0.34882600000000002</v>
      </c>
      <c r="J4" s="5">
        <v>0.34882600000000002</v>
      </c>
      <c r="K4" s="5">
        <v>0.34882600000000002</v>
      </c>
      <c r="L4" s="5">
        <v>0.34882600000000002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1"/>
  <sheetViews>
    <sheetView workbookViewId="0">
      <selection activeCell="N13" sqref="N13"/>
    </sheetView>
  </sheetViews>
  <sheetFormatPr defaultRowHeight="14.4" x14ac:dyDescent="0.3"/>
  <cols>
    <col min="2" max="2" width="15.77734375" bestFit="1" customWidth="1"/>
  </cols>
  <sheetData>
    <row r="3" spans="2:13" x14ac:dyDescent="0.3">
      <c r="D3">
        <v>2010</v>
      </c>
      <c r="E3">
        <v>2015</v>
      </c>
      <c r="F3">
        <v>2020</v>
      </c>
      <c r="G3">
        <v>2025</v>
      </c>
      <c r="H3">
        <v>2030</v>
      </c>
      <c r="I3">
        <v>2035</v>
      </c>
      <c r="J3">
        <v>2040</v>
      </c>
      <c r="K3">
        <v>2045</v>
      </c>
      <c r="L3">
        <v>2050</v>
      </c>
      <c r="M3">
        <v>2055</v>
      </c>
    </row>
    <row r="4" spans="2:13" x14ac:dyDescent="0.3">
      <c r="B4" t="s">
        <v>3</v>
      </c>
      <c r="C4" t="s">
        <v>64</v>
      </c>
      <c r="D4" s="6">
        <v>2.5999999999999999E-2</v>
      </c>
      <c r="E4" s="6">
        <v>0.03</v>
      </c>
      <c r="F4" s="6">
        <v>0.04</v>
      </c>
      <c r="G4" s="6">
        <v>0.04</v>
      </c>
      <c r="H4" s="6">
        <v>4.4999999999999998E-2</v>
      </c>
      <c r="I4" s="6">
        <v>4.4999999999999998E-2</v>
      </c>
      <c r="J4" s="6">
        <v>0.5</v>
      </c>
      <c r="K4" s="6">
        <v>0.55000000000000004</v>
      </c>
      <c r="L4" s="6">
        <v>0.6</v>
      </c>
      <c r="M4" s="6">
        <v>0.65</v>
      </c>
    </row>
    <row r="5" spans="2:13" x14ac:dyDescent="0.3">
      <c r="C5" t="s">
        <v>65</v>
      </c>
      <c r="D5" s="6">
        <v>2.5999999999999999E-2</v>
      </c>
      <c r="E5" s="6">
        <v>0.03</v>
      </c>
      <c r="F5" s="6">
        <v>0.04</v>
      </c>
      <c r="G5" s="6">
        <v>4.4999999999999998E-2</v>
      </c>
      <c r="H5" s="6">
        <v>4.4999999999999998E-2</v>
      </c>
      <c r="I5" s="6">
        <v>4.4999999999999998E-2</v>
      </c>
      <c r="J5" s="6">
        <v>0.03</v>
      </c>
      <c r="K5" s="6">
        <v>0.02</v>
      </c>
      <c r="L5" s="6">
        <v>0.02</v>
      </c>
      <c r="M5" s="6">
        <v>0.02</v>
      </c>
    </row>
    <row r="6" spans="2:13" x14ac:dyDescent="0.3">
      <c r="C6" t="s">
        <v>66</v>
      </c>
      <c r="D6" s="6">
        <v>2.5999999999999999E-2</v>
      </c>
      <c r="E6" s="6">
        <v>2.5999999999999999E-2</v>
      </c>
      <c r="F6" s="6">
        <v>2.5999999999999999E-2</v>
      </c>
      <c r="G6" s="6">
        <v>2.5999999999999999E-2</v>
      </c>
      <c r="H6" s="6">
        <v>2.5999999999999999E-2</v>
      </c>
      <c r="I6" s="6">
        <v>2.5999999999999999E-2</v>
      </c>
      <c r="J6" s="6">
        <v>2.5999999999999999E-2</v>
      </c>
      <c r="K6" s="6">
        <v>2.5999999999999999E-2</v>
      </c>
      <c r="L6" s="6">
        <v>2.5999999999999999E-2</v>
      </c>
      <c r="M6" s="6">
        <v>2.5999999999999999E-2</v>
      </c>
    </row>
    <row r="7" spans="2:13" x14ac:dyDescent="0.3">
      <c r="C7" t="s">
        <v>67</v>
      </c>
      <c r="D7" s="6">
        <v>2.5999999999999999E-2</v>
      </c>
      <c r="E7" s="6">
        <v>0.02</v>
      </c>
      <c r="F7" s="6">
        <v>-0.02</v>
      </c>
      <c r="G7" s="6">
        <v>-0.01</v>
      </c>
      <c r="H7" s="6">
        <v>0</v>
      </c>
      <c r="I7" s="6">
        <v>0.01</v>
      </c>
      <c r="J7" s="6">
        <v>1.4999999999999999E-2</v>
      </c>
      <c r="K7" s="6">
        <v>0.02</v>
      </c>
      <c r="L7" s="6">
        <v>0.02</v>
      </c>
      <c r="M7" s="6">
        <v>0.02</v>
      </c>
    </row>
    <row r="8" spans="2:13" x14ac:dyDescent="0.3">
      <c r="B8" t="s">
        <v>20</v>
      </c>
      <c r="C8" t="s">
        <v>64</v>
      </c>
      <c r="D8" s="6">
        <v>0.123</v>
      </c>
      <c r="E8" s="6">
        <v>0.11</v>
      </c>
      <c r="F8" s="6">
        <v>0.1</v>
      </c>
      <c r="G8" s="6">
        <v>0.1</v>
      </c>
      <c r="H8" s="6">
        <v>0.09</v>
      </c>
      <c r="I8" s="6">
        <v>0.09</v>
      </c>
      <c r="J8" s="6">
        <v>0.08</v>
      </c>
      <c r="K8" s="6">
        <v>0.08</v>
      </c>
      <c r="L8" s="6">
        <v>0.08</v>
      </c>
      <c r="M8" s="6">
        <v>0.08</v>
      </c>
    </row>
    <row r="9" spans="2:13" x14ac:dyDescent="0.3">
      <c r="C9" t="s">
        <v>65</v>
      </c>
      <c r="D9" s="6">
        <v>0.123</v>
      </c>
      <c r="E9" s="6">
        <v>0.12</v>
      </c>
      <c r="F9" s="6">
        <v>0.11</v>
      </c>
      <c r="G9" s="6">
        <v>0.1</v>
      </c>
      <c r="H9" s="6">
        <v>0.1</v>
      </c>
      <c r="I9" s="6">
        <v>0.9</v>
      </c>
      <c r="J9" s="6">
        <v>0.9</v>
      </c>
      <c r="K9" s="6">
        <v>0.8</v>
      </c>
      <c r="L9" s="6">
        <v>0.8</v>
      </c>
      <c r="M9" s="6">
        <v>0.8</v>
      </c>
    </row>
    <row r="10" spans="2:13" x14ac:dyDescent="0.3">
      <c r="C10" t="s">
        <v>66</v>
      </c>
      <c r="D10" s="6">
        <v>0.123</v>
      </c>
      <c r="E10" s="6">
        <v>0.123</v>
      </c>
      <c r="F10" s="6">
        <v>0.123</v>
      </c>
      <c r="G10" s="6">
        <v>0.123</v>
      </c>
      <c r="H10" s="6">
        <v>0.123</v>
      </c>
      <c r="I10" s="6">
        <v>0.123</v>
      </c>
      <c r="J10" s="6">
        <v>0.123</v>
      </c>
      <c r="K10" s="6">
        <v>0.123</v>
      </c>
      <c r="L10" s="6">
        <v>0.123</v>
      </c>
      <c r="M10" s="6">
        <v>0.123</v>
      </c>
    </row>
    <row r="11" spans="2:13" x14ac:dyDescent="0.3">
      <c r="C11" t="s">
        <v>67</v>
      </c>
      <c r="D11" s="6">
        <v>0.123</v>
      </c>
      <c r="E11" s="6">
        <v>0.12</v>
      </c>
      <c r="F11" s="6">
        <v>0.25</v>
      </c>
      <c r="G11" s="6">
        <v>0.25</v>
      </c>
      <c r="H11" s="6">
        <v>0.15</v>
      </c>
      <c r="I11" s="6">
        <v>0.15</v>
      </c>
      <c r="J11" s="6">
        <v>0.15</v>
      </c>
      <c r="K11" s="6">
        <v>0.15</v>
      </c>
      <c r="L11" s="6">
        <v>0.15</v>
      </c>
      <c r="M11" s="6">
        <v>0.15</v>
      </c>
    </row>
    <row r="12" spans="2:13" x14ac:dyDescent="0.3">
      <c r="F12" s="3"/>
    </row>
    <row r="13" spans="2:13" x14ac:dyDescent="0.3">
      <c r="F13" s="3"/>
    </row>
    <row r="14" spans="2:13" x14ac:dyDescent="0.3">
      <c r="F14" s="3"/>
    </row>
    <row r="15" spans="2:13" x14ac:dyDescent="0.3">
      <c r="B15" t="s">
        <v>4</v>
      </c>
      <c r="C15" t="s">
        <v>6</v>
      </c>
      <c r="D15" t="s">
        <v>19</v>
      </c>
    </row>
    <row r="16" spans="2:13" x14ac:dyDescent="0.3">
      <c r="B16" t="s">
        <v>5</v>
      </c>
      <c r="C16" s="13">
        <v>0.04</v>
      </c>
      <c r="D16" s="13">
        <v>8.4000000000000005E-2</v>
      </c>
    </row>
    <row r="17" spans="2:16" x14ac:dyDescent="0.3">
      <c r="B17" t="s">
        <v>7</v>
      </c>
      <c r="C17" s="13">
        <v>0.06</v>
      </c>
      <c r="D17" s="13">
        <v>0.13200000000000001</v>
      </c>
    </row>
    <row r="18" spans="2:16" x14ac:dyDescent="0.3">
      <c r="B18" t="s">
        <v>8</v>
      </c>
      <c r="C18" s="13">
        <v>0.02</v>
      </c>
      <c r="D18" s="13">
        <v>8.8000000000000009E-2</v>
      </c>
      <c r="I18" s="15"/>
      <c r="J18" s="15"/>
      <c r="K18" s="15"/>
      <c r="L18" s="15"/>
      <c r="M18" s="15"/>
      <c r="N18" s="15"/>
      <c r="O18" s="15"/>
      <c r="P18" s="15"/>
    </row>
    <row r="19" spans="2:16" x14ac:dyDescent="0.3">
      <c r="B19" t="s">
        <v>63</v>
      </c>
      <c r="C19" s="13">
        <v>2.6070458371130943E-2</v>
      </c>
      <c r="D19" s="13">
        <v>0.12296135428741198</v>
      </c>
    </row>
    <row r="20" spans="2:16" x14ac:dyDescent="0.3">
      <c r="B20" t="s">
        <v>9</v>
      </c>
      <c r="C20" s="13">
        <v>0.08</v>
      </c>
      <c r="D20" s="13">
        <v>7.2000000000000008E-2</v>
      </c>
    </row>
    <row r="21" spans="2:16" x14ac:dyDescent="0.3">
      <c r="B21" t="s">
        <v>10</v>
      </c>
      <c r="C21" s="13">
        <v>0.11</v>
      </c>
      <c r="D21" s="13">
        <v>7.6999999999999999E-2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workbookViewId="0">
      <selection activeCell="G19" sqref="G19"/>
    </sheetView>
  </sheetViews>
  <sheetFormatPr defaultRowHeight="14.4" x14ac:dyDescent="0.3"/>
  <cols>
    <col min="2" max="2" width="25.44140625" bestFit="1" customWidth="1"/>
  </cols>
  <sheetData>
    <row r="3" spans="2:12" x14ac:dyDescent="0.3">
      <c r="B3" s="2" t="s">
        <v>15</v>
      </c>
    </row>
    <row r="4" spans="2:12" x14ac:dyDescent="0.3">
      <c r="C4">
        <v>2010</v>
      </c>
      <c r="D4">
        <v>2015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  <c r="L4">
        <v>2055</v>
      </c>
    </row>
    <row r="5" spans="2:12" x14ac:dyDescent="0.3">
      <c r="B5" t="s">
        <v>11</v>
      </c>
      <c r="C5" s="12">
        <v>3.4845899999999999E-2</v>
      </c>
      <c r="D5" s="12">
        <v>3.4845899999999999E-2</v>
      </c>
      <c r="E5" s="12">
        <v>3.4845899999999999E-2</v>
      </c>
      <c r="F5" s="12">
        <v>3.4845899999999999E-2</v>
      </c>
      <c r="G5" s="12">
        <v>3.4845899999999999E-2</v>
      </c>
      <c r="H5" s="12">
        <v>3.4845899999999999E-2</v>
      </c>
      <c r="I5" s="12">
        <v>3.4845899999999999E-2</v>
      </c>
      <c r="J5" s="12">
        <v>3.4845899999999999E-2</v>
      </c>
      <c r="K5" s="12">
        <v>3.4845899999999999E-2</v>
      </c>
      <c r="L5" s="12">
        <v>3.4845899999999999E-2</v>
      </c>
    </row>
    <row r="6" spans="2:12" x14ac:dyDescent="0.3">
      <c r="B6" t="s">
        <v>12</v>
      </c>
      <c r="C6" s="12">
        <v>0.04</v>
      </c>
      <c r="D6" s="12">
        <v>0.04</v>
      </c>
      <c r="E6" s="12">
        <v>0.04</v>
      </c>
      <c r="F6" s="12">
        <v>0.04</v>
      </c>
      <c r="G6" s="12">
        <v>0.04</v>
      </c>
      <c r="H6" s="12">
        <v>0.04</v>
      </c>
      <c r="I6" s="12">
        <v>0.04</v>
      </c>
      <c r="J6" s="12">
        <v>0.04</v>
      </c>
      <c r="K6" s="12">
        <v>0.04</v>
      </c>
      <c r="L6" s="12">
        <v>0.04</v>
      </c>
    </row>
    <row r="7" spans="2:12" x14ac:dyDescent="0.3">
      <c r="B7" t="s">
        <v>13</v>
      </c>
      <c r="C7" s="12">
        <v>0.71654700000000005</v>
      </c>
      <c r="D7" s="12">
        <v>0.71654700000000005</v>
      </c>
      <c r="E7" s="12">
        <v>0.71654700000000005</v>
      </c>
      <c r="F7" s="12">
        <v>0.71654700000000005</v>
      </c>
      <c r="G7" s="12">
        <v>0.71654700000000005</v>
      </c>
      <c r="H7" s="12">
        <v>0.71654700000000005</v>
      </c>
      <c r="I7" s="12">
        <v>0.71654700000000005</v>
      </c>
      <c r="J7" s="12">
        <v>0.71654700000000005</v>
      </c>
      <c r="K7" s="12">
        <v>0.71654700000000005</v>
      </c>
      <c r="L7" s="12">
        <v>0.71654700000000005</v>
      </c>
    </row>
    <row r="8" spans="2:12" x14ac:dyDescent="0.3">
      <c r="B8" t="s">
        <v>14</v>
      </c>
      <c r="C8" s="12">
        <v>9.99834E-2</v>
      </c>
      <c r="D8" s="12">
        <v>9.99834E-2</v>
      </c>
      <c r="E8" s="12">
        <v>9.99834E-2</v>
      </c>
      <c r="F8" s="12">
        <v>9.99834E-2</v>
      </c>
      <c r="G8" s="12">
        <v>9.99834E-2</v>
      </c>
      <c r="H8" s="12">
        <v>9.99834E-2</v>
      </c>
      <c r="I8" s="12">
        <v>9.99834E-2</v>
      </c>
      <c r="J8" s="12">
        <v>9.99834E-2</v>
      </c>
      <c r="K8" s="12">
        <v>9.99834E-2</v>
      </c>
      <c r="L8" s="12">
        <v>9.99834E-2</v>
      </c>
    </row>
    <row r="9" spans="2:12" x14ac:dyDescent="0.3">
      <c r="B9" t="s">
        <v>57</v>
      </c>
      <c r="C9" s="5">
        <v>-9.9999400000000002E-2</v>
      </c>
      <c r="D9" s="5">
        <v>-9.9999400000000002E-2</v>
      </c>
      <c r="E9" s="5">
        <v>-9.9999400000000002E-2</v>
      </c>
      <c r="F9" s="5">
        <v>-9.9999400000000002E-2</v>
      </c>
      <c r="G9" s="5">
        <v>-9.9999400000000002E-2</v>
      </c>
      <c r="H9" s="5">
        <v>-9.9999400000000002E-2</v>
      </c>
      <c r="I9" s="5">
        <v>-9.9999400000000002E-2</v>
      </c>
      <c r="J9" s="5">
        <v>-9.9999400000000002E-2</v>
      </c>
      <c r="K9" s="5">
        <v>-9.9999400000000002E-2</v>
      </c>
      <c r="L9" s="5">
        <v>-9.9999400000000002E-2</v>
      </c>
    </row>
    <row r="11" spans="2:12" x14ac:dyDescent="0.3">
      <c r="B11" s="2" t="s">
        <v>56</v>
      </c>
    </row>
    <row r="12" spans="2:12" x14ac:dyDescent="0.3">
      <c r="C12">
        <v>2010</v>
      </c>
      <c r="D12">
        <v>2015</v>
      </c>
      <c r="E12">
        <v>2020</v>
      </c>
      <c r="F12">
        <v>2025</v>
      </c>
      <c r="G12">
        <v>2030</v>
      </c>
      <c r="H12">
        <v>2035</v>
      </c>
      <c r="I12">
        <v>2040</v>
      </c>
      <c r="J12">
        <v>2045</v>
      </c>
      <c r="K12">
        <v>2050</v>
      </c>
      <c r="L12">
        <v>2055</v>
      </c>
    </row>
    <row r="13" spans="2:12" x14ac:dyDescent="0.3">
      <c r="B13" t="s">
        <v>29</v>
      </c>
      <c r="C13" s="5">
        <v>0.1</v>
      </c>
      <c r="D13" s="5">
        <v>0.08</v>
      </c>
      <c r="E13" s="5">
        <v>0.06</v>
      </c>
      <c r="F13" s="5">
        <v>0.06</v>
      </c>
      <c r="G13" s="5">
        <v>0.06</v>
      </c>
      <c r="H13" s="5">
        <v>0.06</v>
      </c>
      <c r="I13" s="5">
        <v>0.06</v>
      </c>
      <c r="J13" s="5">
        <v>0.06</v>
      </c>
      <c r="K13" s="5">
        <v>0.06</v>
      </c>
      <c r="L13" s="5">
        <v>0.06</v>
      </c>
    </row>
    <row r="14" spans="2:12" x14ac:dyDescent="0.3">
      <c r="B14" t="s">
        <v>55</v>
      </c>
      <c r="C14" s="5">
        <v>7.4509099999999995E-2</v>
      </c>
      <c r="D14" s="5">
        <v>7.4509099999999995E-2</v>
      </c>
      <c r="E14" s="5">
        <v>7.4509099999999995E-2</v>
      </c>
      <c r="F14" s="5">
        <v>7.4509099999999995E-2</v>
      </c>
      <c r="G14" s="5">
        <v>7.4509099999999995E-2</v>
      </c>
      <c r="H14" s="5">
        <v>7.4509099999999995E-2</v>
      </c>
      <c r="I14" s="5">
        <v>7.4509099999999995E-2</v>
      </c>
      <c r="J14" s="5">
        <v>7.4509099999999995E-2</v>
      </c>
      <c r="K14" s="5">
        <v>7.4509099999999995E-2</v>
      </c>
      <c r="L14" s="5">
        <v>7.4509099999999995E-2</v>
      </c>
    </row>
    <row r="15" spans="2:12" x14ac:dyDescent="0.3">
      <c r="B15" t="s">
        <v>59</v>
      </c>
      <c r="C15" s="5">
        <v>3.4276800000000003E-2</v>
      </c>
      <c r="D15" s="5">
        <v>3.4276800000000003E-2</v>
      </c>
      <c r="E15" s="5">
        <v>3.4276800000000003E-2</v>
      </c>
      <c r="F15" s="5">
        <v>3.4276800000000003E-2</v>
      </c>
      <c r="G15" s="5">
        <v>3.4276800000000003E-2</v>
      </c>
      <c r="H15" s="5">
        <v>3.4276800000000003E-2</v>
      </c>
      <c r="I15" s="5">
        <v>3.4276800000000003E-2</v>
      </c>
      <c r="J15" s="5">
        <v>3.4276800000000003E-2</v>
      </c>
      <c r="K15" s="5">
        <v>3.4276800000000003E-2</v>
      </c>
      <c r="L15" s="5">
        <v>3.4276800000000003E-2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tabSelected="1" workbookViewId="0">
      <selection activeCell="N10" sqref="N10"/>
    </sheetView>
  </sheetViews>
  <sheetFormatPr defaultRowHeight="14.4" x14ac:dyDescent="0.3"/>
  <cols>
    <col min="2" max="2" width="9.5546875" bestFit="1" customWidth="1"/>
    <col min="3" max="3" width="15.77734375" bestFit="1" customWidth="1"/>
  </cols>
  <sheetData>
    <row r="2" spans="2:16" x14ac:dyDescent="0.3"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6" x14ac:dyDescent="0.3">
      <c r="D3">
        <v>2010</v>
      </c>
      <c r="E3">
        <v>2015</v>
      </c>
      <c r="F3">
        <v>2020</v>
      </c>
      <c r="G3">
        <v>2025</v>
      </c>
      <c r="H3">
        <v>2030</v>
      </c>
      <c r="I3">
        <v>2035</v>
      </c>
      <c r="J3">
        <v>2040</v>
      </c>
      <c r="K3">
        <v>2045</v>
      </c>
      <c r="L3">
        <v>2050</v>
      </c>
      <c r="M3">
        <v>2055</v>
      </c>
      <c r="N3" t="s">
        <v>62</v>
      </c>
      <c r="O3" t="s">
        <v>61</v>
      </c>
    </row>
    <row r="4" spans="2:16" x14ac:dyDescent="0.3">
      <c r="C4" t="s">
        <v>39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17">
        <f>N9+$P$4</f>
        <v>-2.2399999999999996E-2</v>
      </c>
      <c r="O4" s="14">
        <f>O9+$P$4</f>
        <v>-4.24E-2</v>
      </c>
      <c r="P4">
        <v>-4.7399999999999998E-2</v>
      </c>
    </row>
    <row r="5" spans="2:16" x14ac:dyDescent="0.3">
      <c r="B5" t="s">
        <v>40</v>
      </c>
      <c r="C5" t="s">
        <v>15</v>
      </c>
      <c r="D5" s="6">
        <v>1.774114081</v>
      </c>
      <c r="E5" s="6">
        <f>D5*(1+$N5+($O5-$N5)*MIN(1,(E$3-2010)/(2040-2010)))^5</f>
        <v>2.2732685596965725</v>
      </c>
      <c r="F5" s="6">
        <f>E5*(1+$N5+($O5-$N5)*MIN(1,(F$3-2010)/(2040-2010)))^5</f>
        <v>2.7880116250983153</v>
      </c>
      <c r="G5" s="6">
        <f t="shared" ref="G5:M5" si="0">F5*(1+$N5+($O5-$N5)*MIN(1,(G$3-2010)/(2040-2010)))^5</f>
        <v>3.2714846125951924</v>
      </c>
      <c r="H5" s="6">
        <f t="shared" si="0"/>
        <v>3.6713897046243931</v>
      </c>
      <c r="I5" s="6">
        <f t="shared" si="0"/>
        <v>3.9389198759188364</v>
      </c>
      <c r="J5" s="6">
        <f t="shared" si="0"/>
        <v>4.0383825387570678</v>
      </c>
      <c r="K5" s="6">
        <f t="shared" si="0"/>
        <v>4.1403567584714249</v>
      </c>
      <c r="L5" s="6">
        <f t="shared" si="0"/>
        <v>4.2449059550203323</v>
      </c>
      <c r="M5" s="6">
        <f t="shared" si="0"/>
        <v>4.3520951497956384</v>
      </c>
      <c r="N5" s="18">
        <v>0.06</v>
      </c>
      <c r="O5" s="13">
        <v>5.0000000000000001E-3</v>
      </c>
    </row>
    <row r="6" spans="2:16" x14ac:dyDescent="0.3">
      <c r="C6" t="s">
        <v>41</v>
      </c>
      <c r="D6" s="6">
        <v>0.67543715599999998</v>
      </c>
      <c r="E6" s="6">
        <f t="shared" ref="E6:M6" si="1">D6*(1+$N6+($O6-$N6)*MIN(1,(E$3-2010)/(2040-2010)))^5</f>
        <v>0.69536858726426065</v>
      </c>
      <c r="F6" s="6">
        <f t="shared" si="1"/>
        <v>0.71529525671883865</v>
      </c>
      <c r="G6" s="6">
        <f t="shared" si="1"/>
        <v>0.73518344644254696</v>
      </c>
      <c r="H6" s="6">
        <f t="shared" si="1"/>
        <v>0.75499857547249438</v>
      </c>
      <c r="I6" s="6">
        <f t="shared" si="1"/>
        <v>0.7747052920107903</v>
      </c>
      <c r="J6" s="6">
        <f t="shared" si="1"/>
        <v>0.79426757143905313</v>
      </c>
      <c r="K6" s="6">
        <f t="shared" si="1"/>
        <v>0.81432382293692218</v>
      </c>
      <c r="L6" s="6">
        <f t="shared" si="1"/>
        <v>0.8348865199181652</v>
      </c>
      <c r="M6" s="6">
        <f t="shared" si="1"/>
        <v>0.85596845076587857</v>
      </c>
      <c r="N6" s="18">
        <v>6.0000000000000001E-3</v>
      </c>
      <c r="O6" s="13">
        <v>5.0000000000000001E-3</v>
      </c>
    </row>
    <row r="7" spans="2:16" x14ac:dyDescent="0.3">
      <c r="C7" t="s">
        <v>42</v>
      </c>
      <c r="D7" s="6">
        <v>0.829262728</v>
      </c>
      <c r="E7" s="6">
        <f t="shared" ref="E7:M7" si="2">D7*(1+$N7+($O7-$N7)*MIN(1,(E$3-2010)/(2040-2010)))^5</f>
        <v>0.86797383083957957</v>
      </c>
      <c r="F7" s="6">
        <f t="shared" si="2"/>
        <v>0.90474721069005259</v>
      </c>
      <c r="G7" s="6">
        <f t="shared" si="2"/>
        <v>0.93918798263409176</v>
      </c>
      <c r="H7" s="6">
        <f t="shared" si="2"/>
        <v>0.97091445767057161</v>
      </c>
      <c r="I7" s="6">
        <f t="shared" si="2"/>
        <v>0.9995651094812309</v>
      </c>
      <c r="J7" s="6">
        <f t="shared" si="2"/>
        <v>1.0248053810787838</v>
      </c>
      <c r="K7" s="6">
        <f t="shared" si="2"/>
        <v>1.0506830011634694</v>
      </c>
      <c r="L7" s="6">
        <f t="shared" si="2"/>
        <v>1.0772140635832668</v>
      </c>
      <c r="M7" s="6">
        <f t="shared" si="2"/>
        <v>1.1044150685759846</v>
      </c>
      <c r="N7" s="18">
        <v>0.01</v>
      </c>
      <c r="O7" s="13">
        <v>5.0000000000000001E-3</v>
      </c>
    </row>
    <row r="8" spans="2:16" x14ac:dyDescent="0.3">
      <c r="C8" t="s">
        <v>16</v>
      </c>
      <c r="D8" s="6">
        <v>0.91162992700000001</v>
      </c>
      <c r="E8" s="6">
        <f t="shared" ref="E8:M9" si="3">D8*(1+$N8+($O8-$N8)*MIN(1,(E$3-2010)/(2040-2010)))^5</f>
        <v>0.97404768434231881</v>
      </c>
      <c r="F8" s="6">
        <f t="shared" si="3"/>
        <v>1.0322084776757086</v>
      </c>
      <c r="G8" s="6">
        <f t="shared" si="3"/>
        <v>1.084861483835591</v>
      </c>
      <c r="H8" s="6">
        <f t="shared" si="3"/>
        <v>1.13082372602859</v>
      </c>
      <c r="I8" s="6">
        <f t="shared" si="3"/>
        <v>1.1690238003245608</v>
      </c>
      <c r="J8" s="6">
        <f t="shared" si="3"/>
        <v>1.1985431162193578</v>
      </c>
      <c r="K8" s="6">
        <f t="shared" si="3"/>
        <v>1.2288078318319835</v>
      </c>
      <c r="L8" s="6">
        <f t="shared" si="3"/>
        <v>1.2598367694393944</v>
      </c>
      <c r="M8" s="6">
        <f t="shared" si="3"/>
        <v>1.2916492266046267</v>
      </c>
      <c r="N8" s="18">
        <v>1.4999999999999999E-2</v>
      </c>
      <c r="O8" s="13">
        <v>5.0000000000000001E-3</v>
      </c>
    </row>
    <row r="9" spans="2:16" x14ac:dyDescent="0.3">
      <c r="C9" t="s">
        <v>43</v>
      </c>
      <c r="D9" s="6">
        <v>1.0587964299999999</v>
      </c>
      <c r="E9" s="6">
        <f t="shared" si="3"/>
        <v>1.178578702657272</v>
      </c>
      <c r="F9" s="6">
        <f t="shared" si="3"/>
        <v>1.2906497103283474</v>
      </c>
      <c r="G9" s="6">
        <f t="shared" si="3"/>
        <v>1.39039628755473</v>
      </c>
      <c r="H9" s="6">
        <f t="shared" si="3"/>
        <v>1.4734174295705693</v>
      </c>
      <c r="I9" s="6">
        <f t="shared" si="3"/>
        <v>1.5358415913261099</v>
      </c>
      <c r="J9" s="6">
        <f t="shared" si="3"/>
        <v>1.5746235161133866</v>
      </c>
      <c r="K9" s="6">
        <f t="shared" si="3"/>
        <v>1.6143847331002625</v>
      </c>
      <c r="L9" s="6">
        <f t="shared" si="3"/>
        <v>1.6551499706419563</v>
      </c>
      <c r="M9" s="6">
        <f t="shared" si="3"/>
        <v>1.6969445815156436</v>
      </c>
      <c r="N9" s="18">
        <v>2.5000000000000001E-2</v>
      </c>
      <c r="O9" s="13">
        <v>5.0000000000000001E-3</v>
      </c>
    </row>
    <row r="10" spans="2:16" x14ac:dyDescent="0.3"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6" x14ac:dyDescent="0.3">
      <c r="E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workbookViewId="0">
      <selection activeCell="K25" sqref="K25"/>
    </sheetView>
  </sheetViews>
  <sheetFormatPr defaultRowHeight="14.4" x14ac:dyDescent="0.3"/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25</v>
      </c>
      <c r="C4" s="6">
        <v>5</v>
      </c>
      <c r="D4" s="6">
        <v>5</v>
      </c>
      <c r="E4" s="6">
        <v>5</v>
      </c>
      <c r="F4" s="6">
        <v>3</v>
      </c>
      <c r="G4" s="6">
        <v>2.5</v>
      </c>
      <c r="H4" s="6">
        <v>2.5</v>
      </c>
      <c r="I4" s="6">
        <v>1</v>
      </c>
      <c r="J4" s="6">
        <v>1</v>
      </c>
      <c r="K4" s="6">
        <v>1</v>
      </c>
      <c r="L4" s="6">
        <v>1</v>
      </c>
    </row>
    <row r="5" spans="2:12" x14ac:dyDescent="0.3">
      <c r="C5" s="1"/>
      <c r="D5" s="1"/>
      <c r="E5" s="1"/>
      <c r="F5" s="1"/>
      <c r="G5" s="1"/>
      <c r="H5" s="1"/>
      <c r="I5" s="1"/>
      <c r="J5" s="1"/>
      <c r="K5" s="1"/>
    </row>
    <row r="6" spans="2:12" x14ac:dyDescent="0.3">
      <c r="B6" t="s">
        <v>21</v>
      </c>
    </row>
    <row r="7" spans="2:12" x14ac:dyDescent="0.3">
      <c r="C7" t="s">
        <v>24</v>
      </c>
      <c r="D7" s="5">
        <v>5</v>
      </c>
      <c r="E7" t="s">
        <v>22</v>
      </c>
    </row>
    <row r="8" spans="2:12" x14ac:dyDescent="0.3">
      <c r="B8" t="s">
        <v>23</v>
      </c>
    </row>
    <row r="9" spans="2:12" x14ac:dyDescent="0.3">
      <c r="C9" t="s">
        <v>26</v>
      </c>
      <c r="D9" s="4">
        <v>0.01</v>
      </c>
    </row>
    <row r="10" spans="2:12" x14ac:dyDescent="0.3">
      <c r="B10" t="s">
        <v>27</v>
      </c>
    </row>
    <row r="11" spans="2:12" x14ac:dyDescent="0.3">
      <c r="C11" t="s">
        <v>28</v>
      </c>
      <c r="D11" s="8">
        <f>LN(D7/10)/LN(1-D9)</f>
        <v>68.967563936528421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Values</vt:lpstr>
      <vt:lpstr>Switches</vt:lpstr>
      <vt:lpstr>Demographics</vt:lpstr>
      <vt:lpstr>GDP</vt:lpstr>
      <vt:lpstr>Imports</vt:lpstr>
      <vt:lpstr>Exports</vt:lpstr>
      <vt:lpstr>Investment and Saving</vt:lpstr>
      <vt:lpstr>Prices</vt:lpstr>
      <vt:lpstr>Storm Damage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Kemp-Benedict</cp:lastModifiedBy>
  <dcterms:created xsi:type="dcterms:W3CDTF">2016-01-18T08:24:47Z</dcterms:created>
  <dcterms:modified xsi:type="dcterms:W3CDTF">2016-04-11T09:05:02Z</dcterms:modified>
</cp:coreProperties>
</file>