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defaultThemeVersion="124226"/>
  <mc:AlternateContent xmlns:mc="http://schemas.openxmlformats.org/markup-compatibility/2006">
    <mc:Choice Requires="x15">
      <x15ac:absPath xmlns:x15ac="http://schemas.microsoft.com/office/spreadsheetml/2010/11/ac" url="C:\Users\jason\Dropbox\Work\Coding Notes\Data Modeling &amp; Financial Modeling\"/>
    </mc:Choice>
  </mc:AlternateContent>
  <xr:revisionPtr revIDLastSave="0" documentId="13_ncr:1_{E55F4ED6-0022-437A-A0E5-5DFFBF45F69C}" xr6:coauthVersionLast="45" xr6:coauthVersionMax="45" xr10:uidLastSave="{00000000-0000-0000-0000-000000000000}"/>
  <bookViews>
    <workbookView xWindow="-108" yWindow="-108" windowWidth="23256" windowHeight="12576" xr2:uid="{00000000-000D-0000-FFFF-FFFF00000000}"/>
  </bookViews>
  <sheets>
    <sheet name="Case Study" sheetId="6" r:id="rId1"/>
    <sheet name="Constraints and Model" sheetId="3" r:id="rId2"/>
    <sheet name="Sensitivity Report" sheetId="4" r:id="rId3"/>
  </sheets>
  <definedNames>
    <definedName name="solver_adj" localSheetId="1" hidden="1">'Constraints and Model'!$C$16:$C$20</definedName>
    <definedName name="solver_cvg" localSheetId="1" hidden="1">0.0001</definedName>
    <definedName name="solver_drv" localSheetId="1" hidden="1">2</definedName>
    <definedName name="solver_eng" localSheetId="1" hidden="1">2</definedName>
    <definedName name="solver_est" localSheetId="1" hidden="1">1</definedName>
    <definedName name="solver_itr" localSheetId="1" hidden="1">2147483647</definedName>
    <definedName name="solver_lhs1" localSheetId="1" hidden="1">'Constraints and Model'!$B$25</definedName>
    <definedName name="solver_lhs10" localSheetId="1" hidden="1">'Constraints and Model'!$C$20</definedName>
    <definedName name="solver_lhs2" localSheetId="1" hidden="1">'Constraints and Model'!$B$26</definedName>
    <definedName name="solver_lhs3" localSheetId="1" hidden="1">'Constraints and Model'!$B$27</definedName>
    <definedName name="solver_lhs4" localSheetId="1" hidden="1">'Constraints and Model'!$B$28</definedName>
    <definedName name="solver_lhs5" localSheetId="1" hidden="1">'Constraints and Model'!$B$29</definedName>
    <definedName name="solver_lhs6" localSheetId="1" hidden="1">'Constraints and Model'!$B$30</definedName>
    <definedName name="solver_lhs7" localSheetId="1" hidden="1">'Constraints and Model'!$B$31</definedName>
    <definedName name="solver_lhs8" localSheetId="1" hidden="1">'Constraints and Model'!$B$32</definedName>
    <definedName name="solver_lhs9" localSheetId="1" hidden="1">'Constraints and Model'!$B$33</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9</definedName>
    <definedName name="solver_nwt" localSheetId="1" hidden="1">1</definedName>
    <definedName name="solver_opt" localSheetId="1" hidden="1">'Constraints and Model'!$B$22</definedName>
    <definedName name="solver_pre" localSheetId="1" hidden="1">0.000001</definedName>
    <definedName name="solver_rbv" localSheetId="1" hidden="1">2</definedName>
    <definedName name="solver_rel1" localSheetId="1" hidden="1">1</definedName>
    <definedName name="solver_rel10" localSheetId="1" hidden="1">1</definedName>
    <definedName name="solver_rel2" localSheetId="1" hidden="1">1</definedName>
    <definedName name="solver_rel3" localSheetId="1" hidden="1">1</definedName>
    <definedName name="solver_rel4" localSheetId="1" hidden="1">1</definedName>
    <definedName name="solver_rel5" localSheetId="1" hidden="1">1</definedName>
    <definedName name="solver_rel6" localSheetId="1" hidden="1">1</definedName>
    <definedName name="solver_rel7" localSheetId="1" hidden="1">3</definedName>
    <definedName name="solver_rel8" localSheetId="1" hidden="1">1</definedName>
    <definedName name="solver_rel9" localSheetId="1" hidden="1">3</definedName>
    <definedName name="solver_rhs1" localSheetId="1" hidden="1">'Constraints and Model'!$D$25</definedName>
    <definedName name="solver_rhs10" localSheetId="1" hidden="1">'Constraints and Model'!$D$29</definedName>
    <definedName name="solver_rhs2" localSheetId="1" hidden="1">'Constraints and Model'!$D$26</definedName>
    <definedName name="solver_rhs3" localSheetId="1" hidden="1">'Constraints and Model'!$D$27</definedName>
    <definedName name="solver_rhs4" localSheetId="1" hidden="1">'Constraints and Model'!$D$28</definedName>
    <definedName name="solver_rhs5" localSheetId="1" hidden="1">'Constraints and Model'!$D$29</definedName>
    <definedName name="solver_rhs6" localSheetId="1" hidden="1">'Constraints and Model'!$D$30</definedName>
    <definedName name="solver_rhs7" localSheetId="1" hidden="1">'Constraints and Model'!$D$31</definedName>
    <definedName name="solver_rhs8" localSheetId="1" hidden="1">'Constraints and Model'!$D$32</definedName>
    <definedName name="solver_rhs9" localSheetId="1" hidden="1">'Constraints and Model'!$D$33</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2" i="3" l="1"/>
  <c r="B26" i="3"/>
  <c r="B27" i="3"/>
  <c r="B28" i="3"/>
  <c r="B29" i="3"/>
  <c r="B25" i="3"/>
  <c r="B33" i="3"/>
  <c r="B32" i="3"/>
  <c r="B31" i="3"/>
  <c r="B30" i="3"/>
  <c r="E33" i="3" l="1"/>
  <c r="E32" i="3"/>
  <c r="E31" i="3"/>
  <c r="D30" i="3" l="1"/>
  <c r="E30" i="3" s="1"/>
  <c r="D29" i="3"/>
  <c r="E29" i="3" s="1"/>
  <c r="D26" i="3"/>
  <c r="E26" i="3" s="1"/>
  <c r="D27" i="3"/>
  <c r="E27" i="3" s="1"/>
  <c r="D28" i="3"/>
  <c r="E28" i="3" s="1"/>
  <c r="D25" i="3"/>
  <c r="E25" i="3" s="1"/>
</calcChain>
</file>

<file path=xl/sharedStrings.xml><?xml version="1.0" encoding="utf-8"?>
<sst xmlns="http://schemas.openxmlformats.org/spreadsheetml/2006/main" count="136" uniqueCount="105">
  <si>
    <t>Constraints (also expressed as 'Subject To:')</t>
  </si>
  <si>
    <t>Model:</t>
  </si>
  <si>
    <t>Advertising Media</t>
  </si>
  <si>
    <t>Number of potential customers reached</t>
  </si>
  <si>
    <t xml:space="preserve">Cost per advertisement </t>
  </si>
  <si>
    <t>Maximum times available per month</t>
  </si>
  <si>
    <t>Exposure quality units *</t>
  </si>
  <si>
    <t>Customers</t>
  </si>
  <si>
    <t>$ / Advertisement</t>
  </si>
  <si>
    <t>Adds./ Month</t>
  </si>
  <si>
    <t>Units</t>
  </si>
  <si>
    <t>Number of times each media is used:</t>
  </si>
  <si>
    <t>DTV</t>
  </si>
  <si>
    <t>ETV</t>
  </si>
  <si>
    <t>DN</t>
  </si>
  <si>
    <t>SN</t>
  </si>
  <si>
    <t>R</t>
  </si>
  <si>
    <t>Daytime TV (1 min), DTV</t>
  </si>
  <si>
    <t>Evening TV (30sec), ETV</t>
  </si>
  <si>
    <t>Daily Newspaper, DN</t>
  </si>
  <si>
    <t>Sunday Newspaper, SN</t>
  </si>
  <si>
    <t>Radio, R</t>
  </si>
  <si>
    <t xml:space="preserve">Decision Variables: </t>
  </si>
  <si>
    <t>Obj. Function: Maximize Exposure Quality</t>
  </si>
  <si>
    <t>DTV availability</t>
  </si>
  <si>
    <t>ETV availability</t>
  </si>
  <si>
    <t>DN availability</t>
  </si>
  <si>
    <t>SN availability</t>
  </si>
  <si>
    <t>R availability</t>
  </si>
  <si>
    <t>Budget</t>
  </si>
  <si>
    <t>Customers reached: min 50,000</t>
  </si>
  <si>
    <t>TV Restriction 2: max $18,000</t>
  </si>
  <si>
    <t>LHS</t>
  </si>
  <si>
    <t>RHS</t>
  </si>
  <si>
    <t>Maximum budget ($/month):</t>
  </si>
  <si>
    <t>≥</t>
  </si>
  <si>
    <t>Slack/Surplus</t>
  </si>
  <si>
    <t>TV Restriction 1: min 10 announcements</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</si>
  <si>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</si>
  <si>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</si>
  <si>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</si>
  <si>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</si>
  <si>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</si>
  <si>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</si>
  <si>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</si>
  <si>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</si>
  <si>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</si>
  <si>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</si>
  <si>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</si>
  <si>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</si>
  <si>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</si>
  <si>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</si>
  <si>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</si>
  <si>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</si>
  <si>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</si>
  <si>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$C$17</t>
  </si>
  <si>
    <t>DTV $ / Advertisement</t>
  </si>
  <si>
    <t>$C$18</t>
  </si>
  <si>
    <t>ETV $ / Advertisement</t>
  </si>
  <si>
    <t>$C$19</t>
  </si>
  <si>
    <t>DN $ / Advertisement</t>
  </si>
  <si>
    <t>$C$20</t>
  </si>
  <si>
    <t>SN $ / Advertisement</t>
  </si>
  <si>
    <t>$C$21</t>
  </si>
  <si>
    <t>R $ / Advertisement</t>
  </si>
  <si>
    <t>$B$26</t>
  </si>
  <si>
    <t>DTV availability LHS</t>
  </si>
  <si>
    <t>$B$27</t>
  </si>
  <si>
    <t>ETV availability LHS</t>
  </si>
  <si>
    <t>$B$28</t>
  </si>
  <si>
    <t>DN availability LHS</t>
  </si>
  <si>
    <t>$B$29</t>
  </si>
  <si>
    <t>SN availability LHS</t>
  </si>
  <si>
    <t>$B$30</t>
  </si>
  <si>
    <t>R availability LHS</t>
  </si>
  <si>
    <t>$B$31</t>
  </si>
  <si>
    <t>Budget LHS</t>
  </si>
  <si>
    <t>$B$32</t>
  </si>
  <si>
    <t>TV Restriction 1: min 10 announcements LHS</t>
  </si>
  <si>
    <t>$B$33</t>
  </si>
  <si>
    <t>TV Restriction 2: max $18,000 LHS</t>
  </si>
  <si>
    <t>$B$34</t>
  </si>
  <si>
    <t>Customers reached: min 50,000 LHS</t>
  </si>
  <si>
    <t xml:space="preserve"> </t>
  </si>
  <si>
    <t>INVESTMENT</t>
  </si>
  <si>
    <t>PROJECTED RATE OF RETURN (%)</t>
  </si>
  <si>
    <t>Atlantic Oil, A</t>
  </si>
  <si>
    <t>Pacific Oil, P</t>
  </si>
  <si>
    <t>Midwest Steel, M</t>
  </si>
  <si>
    <t>Huber Steel, H</t>
  </si>
  <si>
    <t>Government bonds, G</t>
  </si>
  <si>
    <t>Marketing Expenditures for advertising channels - Maximize exposure quality</t>
  </si>
  <si>
    <t>Relax-and-Enjoy Inc is developing a new residential complex at a privately owned lake. The primary market for their homes includes middle and upper-class families within approximately 100 miles of the development.</t>
  </si>
  <si>
    <t>The company BP&amp;J is in charge of the media strategy. They will run a media project for one month, and they will consider five advertising media:
- Daytime TV
- Evening TV
- Daily newspaper
- Sunday newspaper
- Radio
See the table for more information.</t>
  </si>
  <si>
    <t>1. the advertising budget is $30,000</t>
  </si>
  <si>
    <t>2. 10 TV commercials must be used</t>
  </si>
  <si>
    <t>3. All ads must reach 50,000 potential customers</t>
  </si>
  <si>
    <t>4. No more than $18,000 may be spent on TV</t>
  </si>
  <si>
    <t>Company Constraints:</t>
  </si>
  <si>
    <t>Advertising Channels - Data Model and Constraints</t>
  </si>
  <si>
    <t> ≤</t>
  </si>
  <si>
    <t>Overview</t>
  </si>
  <si>
    <t>The binding constraints are DN availability, R availability, Budget and TV restriction. This shows us whether or not the are binding the optimal solution. We can see that in order to achieve maximum exposure quality we need 2,370 of their units. Looking at the organe cells we can see the exact requirements we need for each media outlet to achieve this.</t>
  </si>
  <si>
    <t>Sensitivity Report</t>
  </si>
  <si>
    <t>From this information if we increase the budget (shadow price) by 1 the maximum objective function will increase by 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</si>
</sst>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0"/>
      <name val="Arial"/>
      <family val="2"/>
    </font>
    <font>
      <b/>
      <sz val="12"/>
      <name val="Arial"/>
      <family val="2"/>
    </font>
    <font>
      <sz val="10"/>
      <name val="Arial"/>
      <family val="2"/>
    </font>
    <font>
      <b/>
      <sz val="10"/>
      <color theme="3"/>
      <name val="Arial"/>
      <family val="2"/>
    </font>
    <font>
      <sz val="10"/>
      <color theme="3"/>
      <name val="Arial"/>
      <family val="2"/>
    </font>
    <font>
      <sz val="10"/>
      <color theme="9" tint="-0.499984740745262"/>
      <name val="Arial"/>
      <family val="2"/>
    </font>
    <font>
      <b/>
      <sz val="10"/>
      <color theme="4"/>
      <name val="Arial"/>
      <family val="2"/>
    </font>
    <font>
      <b/>
      <sz val="12"/>
      <color rgb="FFC00000"/>
      <name val="Arial"/>
      <family val="2"/>
    </font>
    <font>
      <sz val="10"/>
      <color rgb="FF000000"/>
      <name val="Arial"/>
      <family val="2"/>
    </font>
    <font>
      <b/>
      <sz val="10"/>
      <color rgb="FFC00000"/>
      <name val="Arial"/>
      <family val="2"/>
    </font>
    <font>
      <sz val="12"/>
      <color rgb="FFFF0000"/>
      <name val="Calibri"/>
      <family val="2"/>
    </font>
    <font>
      <b/>
      <sz val="10"/>
      <color indexed="18"/>
      <name val="Arial"/>
      <family val="2"/>
    </font>
    <font>
      <i/>
      <sz val="10"/>
      <name val="Arial"/>
      <family val="2"/>
    </font>
    <font>
      <b/>
      <sz val="14"/>
      <name val="Arial"/>
      <family val="2"/>
    </font>
    <font>
      <sz val="14"/>
      <name val="Arial"/>
      <family val="2"/>
    </font>
    <font>
      <b/>
      <sz val="10"/>
      <color rgb="FF000000"/>
      <name val="Arial"/>
      <family val="2"/>
    </font>
    <font>
      <sz val="10"/>
      <color rgb="FF1C1E29"/>
      <name val="Arial"/>
      <family val="2"/>
    </font>
    <font>
      <sz val="8"/>
      <name val="Arial"/>
      <family val="2"/>
    </font>
    <font>
      <sz val="11"/>
      <color rgb="FFFF0000"/>
      <name val="Arial"/>
      <family val="2"/>
    </font>
    <font>
      <sz val="11"/>
      <name val="Arial"/>
      <family val="2"/>
    </font>
  </fonts>
  <fills count="10">
    <fill>
      <patternFill patternType="none"/>
    </fill>
    <fill>
      <patternFill patternType="gray125"/>
    </fill>
    <fill>
      <patternFill patternType="solid">
        <fgColor rgb="FF99CC00"/>
        <bgColor indexed="64"/>
      </patternFill>
    </fill>
    <fill>
      <patternFill patternType="solid">
        <fgColor rgb="FFFFC0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2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diagonal/>
    </border>
    <border>
      <left/>
      <right/>
      <top style="medium">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89">
    <xf numFmtId="0" fontId="0" fillId="0" borderId="0" xfId="0"/>
    <xf numFmtId="0" fontId="0" fillId="0" borderId="11" xfId="0" applyFill="1" applyBorder="1" applyAlignment="1"/>
    <xf numFmtId="0" fontId="0" fillId="0" borderId="12" xfId="0" applyFill="1" applyBorder="1" applyAlignment="1"/>
    <xf numFmtId="0" fontId="12" fillId="0" borderId="9" xfId="0" applyFont="1" applyFill="1" applyBorder="1" applyAlignment="1">
      <alignment horizontal="center"/>
    </xf>
    <xf numFmtId="0" fontId="12" fillId="0" borderId="10" xfId="0" applyFont="1" applyFill="1" applyBorder="1" applyAlignment="1">
      <alignment horizontal="center"/>
    </xf>
    <xf numFmtId="0" fontId="14" fillId="5" borderId="16" xfId="0" applyFont="1" applyFill="1" applyBorder="1"/>
    <xf numFmtId="0" fontId="15" fillId="5" borderId="16" xfId="0" applyFont="1" applyFill="1" applyBorder="1"/>
    <xf numFmtId="0" fontId="15" fillId="6" borderId="0" xfId="0" applyFont="1" applyFill="1"/>
    <xf numFmtId="0" fontId="3" fillId="6" borderId="0" xfId="0" applyFont="1" applyFill="1" applyAlignment="1">
      <alignment horizontal="left" wrapText="1"/>
    </xf>
    <xf numFmtId="0" fontId="0" fillId="6" borderId="0" xfId="0" applyFill="1"/>
    <xf numFmtId="0" fontId="3" fillId="6" borderId="0" xfId="0" applyFont="1" applyFill="1" applyAlignment="1">
      <alignment horizontal="left" vertical="top" wrapText="1"/>
    </xf>
    <xf numFmtId="0" fontId="16" fillId="2" borderId="4" xfId="0" applyFont="1" applyFill="1" applyBorder="1" applyAlignment="1">
      <alignment horizontal="left" vertical="center" wrapText="1" readingOrder="1"/>
    </xf>
    <xf numFmtId="0" fontId="16" fillId="2" borderId="13" xfId="0" applyFont="1" applyFill="1" applyBorder="1" applyAlignment="1">
      <alignment horizontal="left" vertical="center" wrapText="1" readingOrder="1"/>
    </xf>
    <xf numFmtId="0" fontId="16" fillId="2" borderId="13" xfId="0" applyFont="1" applyFill="1" applyBorder="1" applyAlignment="1">
      <alignment horizontal="center" vertical="center" wrapText="1" readingOrder="1"/>
    </xf>
    <xf numFmtId="0" fontId="16" fillId="2" borderId="14" xfId="0" applyFont="1" applyFill="1" applyBorder="1" applyAlignment="1">
      <alignment horizontal="center" vertical="center" wrapText="1" readingOrder="1"/>
    </xf>
    <xf numFmtId="0" fontId="9" fillId="0" borderId="5" xfId="0" applyFont="1" applyBorder="1" applyAlignment="1">
      <alignment horizontal="left" vertical="center" wrapText="1" readingOrder="1"/>
    </xf>
    <xf numFmtId="0" fontId="9" fillId="0" borderId="0" xfId="0" applyFont="1" applyAlignment="1">
      <alignment horizontal="left" vertical="center" wrapText="1" readingOrder="1"/>
    </xf>
    <xf numFmtId="0" fontId="9" fillId="0" borderId="0" xfId="0" applyFont="1" applyAlignment="1">
      <alignment horizontal="center" vertical="center" wrapText="1" readingOrder="1"/>
    </xf>
    <xf numFmtId="0" fontId="9" fillId="0" borderId="15" xfId="0" applyFont="1" applyBorder="1" applyAlignment="1">
      <alignment horizontal="center" vertical="center" wrapText="1" readingOrder="1"/>
    </xf>
    <xf numFmtId="0" fontId="9" fillId="0" borderId="6" xfId="0" applyFont="1" applyBorder="1" applyAlignment="1">
      <alignment horizontal="left" vertical="center" wrapText="1" readingOrder="1"/>
    </xf>
    <xf numFmtId="0" fontId="9" fillId="0" borderId="16" xfId="0" applyFont="1" applyBorder="1" applyAlignment="1">
      <alignment horizontal="left" vertical="center" wrapText="1" readingOrder="1"/>
    </xf>
    <xf numFmtId="0" fontId="9" fillId="0" borderId="16" xfId="0" applyFont="1" applyBorder="1" applyAlignment="1">
      <alignment horizontal="center" vertical="center" wrapText="1" readingOrder="1"/>
    </xf>
    <xf numFmtId="0" fontId="9" fillId="0" borderId="17" xfId="0" applyFont="1" applyBorder="1" applyAlignment="1">
      <alignment horizontal="center" vertical="center" wrapText="1" readingOrder="1"/>
    </xf>
    <xf numFmtId="0" fontId="0" fillId="5" borderId="16" xfId="0" applyFill="1" applyBorder="1"/>
    <xf numFmtId="0" fontId="17" fillId="6" borderId="0" xfId="0" applyFont="1" applyFill="1" applyAlignment="1">
      <alignment vertical="center"/>
    </xf>
    <xf numFmtId="0" fontId="3" fillId="6" borderId="0" xfId="0" applyFont="1" applyFill="1"/>
    <xf numFmtId="0" fontId="3" fillId="6" borderId="0" xfId="0" applyFont="1" applyFill="1" applyAlignment="1">
      <alignment wrapText="1"/>
    </xf>
    <xf numFmtId="0" fontId="9" fillId="2" borderId="19" xfId="0" applyFont="1" applyFill="1" applyBorder="1" applyAlignment="1">
      <alignment horizontal="center" vertical="center" wrapText="1" readingOrder="1"/>
    </xf>
    <xf numFmtId="0" fontId="9" fillId="6" borderId="0" xfId="0" applyFont="1" applyFill="1" applyBorder="1" applyAlignment="1">
      <alignment horizontal="center" vertical="center" wrapText="1" readingOrder="1"/>
    </xf>
    <xf numFmtId="0" fontId="9" fillId="6" borderId="15" xfId="0" applyFont="1" applyFill="1" applyBorder="1" applyAlignment="1">
      <alignment horizontal="center" vertical="center" wrapText="1" readingOrder="1"/>
    </xf>
    <xf numFmtId="0" fontId="9" fillId="6" borderId="16" xfId="0" applyFont="1" applyFill="1" applyBorder="1" applyAlignment="1">
      <alignment horizontal="center" vertical="center" wrapText="1" readingOrder="1"/>
    </xf>
    <xf numFmtId="0" fontId="9" fillId="6" borderId="17" xfId="0" applyFont="1" applyFill="1" applyBorder="1" applyAlignment="1">
      <alignment horizontal="center" vertical="center" wrapText="1" readingOrder="1"/>
    </xf>
    <xf numFmtId="0" fontId="9" fillId="6" borderId="2" xfId="0" applyFont="1" applyFill="1" applyBorder="1" applyAlignment="1">
      <alignment horizontal="center" vertical="center" wrapText="1" readingOrder="1"/>
    </xf>
    <xf numFmtId="0" fontId="9" fillId="6" borderId="3" xfId="0" applyFont="1" applyFill="1" applyBorder="1" applyAlignment="1">
      <alignment horizontal="center" vertical="center" wrapText="1" readingOrder="1"/>
    </xf>
    <xf numFmtId="0" fontId="3" fillId="6" borderId="20" xfId="0" applyFont="1" applyFill="1" applyBorder="1" applyAlignment="1">
      <alignment horizontal="center" vertical="top" wrapText="1"/>
    </xf>
    <xf numFmtId="0" fontId="9" fillId="2" borderId="7" xfId="0" applyFont="1" applyFill="1" applyBorder="1" applyAlignment="1">
      <alignment horizontal="center" vertical="center" wrapText="1" readingOrder="1"/>
    </xf>
    <xf numFmtId="0" fontId="9" fillId="2" borderId="18" xfId="0" applyFont="1" applyFill="1" applyBorder="1" applyAlignment="1">
      <alignment horizontal="center" vertical="center" wrapText="1" readingOrder="1"/>
    </xf>
    <xf numFmtId="0" fontId="9" fillId="2" borderId="8" xfId="0" applyFont="1" applyFill="1" applyBorder="1" applyAlignment="1">
      <alignment horizontal="center" vertical="center" wrapText="1" readingOrder="1"/>
    </xf>
    <xf numFmtId="0" fontId="3" fillId="6" borderId="2" xfId="0" applyFont="1" applyFill="1" applyBorder="1" applyAlignment="1">
      <alignment horizontal="center" vertical="top" wrapText="1"/>
    </xf>
    <xf numFmtId="0" fontId="9" fillId="6" borderId="8" xfId="0" applyFont="1" applyFill="1" applyBorder="1" applyAlignment="1">
      <alignment horizontal="center" vertical="center" wrapText="1" readingOrder="1"/>
    </xf>
    <xf numFmtId="0" fontId="9" fillId="6" borderId="7" xfId="0" applyFont="1" applyFill="1" applyBorder="1" applyAlignment="1">
      <alignment horizontal="center" vertical="center" wrapText="1" readingOrder="1"/>
    </xf>
    <xf numFmtId="0" fontId="9" fillId="6" borderId="5" xfId="0" applyFont="1" applyFill="1" applyBorder="1" applyAlignment="1">
      <alignment horizontal="center" vertical="center" wrapText="1" readingOrder="1"/>
    </xf>
    <xf numFmtId="0" fontId="9" fillId="6" borderId="6" xfId="0" applyFont="1" applyFill="1" applyBorder="1" applyAlignment="1">
      <alignment horizontal="center" vertical="center" wrapText="1" readingOrder="1"/>
    </xf>
    <xf numFmtId="0" fontId="4" fillId="6" borderId="0" xfId="0" applyFont="1" applyFill="1"/>
    <xf numFmtId="0" fontId="4" fillId="6" borderId="0" xfId="0" applyFont="1" applyFill="1" applyBorder="1"/>
    <xf numFmtId="0" fontId="8" fillId="6" borderId="0" xfId="0" applyFont="1" applyFill="1" applyBorder="1"/>
    <xf numFmtId="0" fontId="7" fillId="6" borderId="0" xfId="0" applyFont="1" applyFill="1" applyBorder="1"/>
    <xf numFmtId="0" fontId="5" fillId="6" borderId="0" xfId="0" applyFont="1" applyFill="1"/>
    <xf numFmtId="0" fontId="1" fillId="6" borderId="0" xfId="0" applyFont="1" applyFill="1"/>
    <xf numFmtId="0" fontId="1" fillId="6" borderId="0" xfId="0" applyFont="1" applyFill="1" applyAlignment="1"/>
    <xf numFmtId="0" fontId="1" fillId="6" borderId="0" xfId="0" applyFont="1" applyFill="1" applyAlignment="1">
      <alignment horizontal="center"/>
    </xf>
    <xf numFmtId="0" fontId="10" fillId="6" borderId="4" xfId="0" applyFont="1" applyFill="1" applyBorder="1" applyAlignment="1">
      <alignment horizontal="center"/>
    </xf>
    <xf numFmtId="1" fontId="0" fillId="6" borderId="0" xfId="0" applyNumberFormat="1" applyFill="1" applyBorder="1"/>
    <xf numFmtId="0" fontId="10" fillId="6" borderId="5" xfId="0" applyFont="1" applyFill="1" applyBorder="1" applyAlignment="1">
      <alignment horizontal="center"/>
    </xf>
    <xf numFmtId="0" fontId="13" fillId="6" borderId="0" xfId="0" applyFont="1" applyFill="1"/>
    <xf numFmtId="0" fontId="10" fillId="6" borderId="6" xfId="0" applyFont="1" applyFill="1" applyBorder="1" applyAlignment="1">
      <alignment horizontal="center"/>
    </xf>
    <xf numFmtId="1" fontId="0" fillId="6" borderId="0" xfId="0" applyNumberFormat="1" applyFill="1"/>
    <xf numFmtId="0" fontId="0" fillId="6" borderId="0" xfId="0" applyFill="1" applyBorder="1" applyAlignment="1">
      <alignment horizontal="left"/>
    </xf>
    <xf numFmtId="0" fontId="2" fillId="5" borderId="16" xfId="0" applyFont="1" applyFill="1" applyBorder="1"/>
    <xf numFmtId="0" fontId="9" fillId="5" borderId="18" xfId="0" applyFont="1" applyFill="1" applyBorder="1" applyAlignment="1">
      <alignment horizontal="center" vertical="center" wrapText="1" readingOrder="1"/>
    </xf>
    <xf numFmtId="0" fontId="9" fillId="5" borderId="7" xfId="0" applyFont="1" applyFill="1" applyBorder="1" applyAlignment="1">
      <alignment horizontal="center" vertical="center" wrapText="1" readingOrder="1"/>
    </xf>
    <xf numFmtId="0" fontId="9" fillId="5" borderId="8" xfId="0" applyFont="1" applyFill="1" applyBorder="1" applyAlignment="1">
      <alignment horizontal="center" vertical="center" wrapText="1" readingOrder="1"/>
    </xf>
    <xf numFmtId="1" fontId="10" fillId="3" borderId="1" xfId="0" applyNumberFormat="1" applyFont="1" applyFill="1" applyBorder="1" applyAlignment="1">
      <alignment horizontal="center"/>
    </xf>
    <xf numFmtId="1" fontId="10" fillId="3" borderId="2" xfId="0" applyNumberFormat="1" applyFont="1" applyFill="1" applyBorder="1" applyAlignment="1">
      <alignment horizontal="center"/>
    </xf>
    <xf numFmtId="1" fontId="10" fillId="3" borderId="3" xfId="0" applyNumberFormat="1" applyFont="1" applyFill="1" applyBorder="1" applyAlignment="1">
      <alignment horizontal="center"/>
    </xf>
    <xf numFmtId="1" fontId="3" fillId="4" borderId="18" xfId="0" quotePrefix="1" applyNumberFormat="1" applyFont="1" applyFill="1" applyBorder="1"/>
    <xf numFmtId="0" fontId="3" fillId="6" borderId="5" xfId="0" applyFont="1" applyFill="1" applyBorder="1"/>
    <xf numFmtId="0" fontId="19" fillId="6" borderId="0" xfId="0" applyFont="1" applyFill="1" applyBorder="1" applyAlignment="1">
      <alignment horizontal="center"/>
    </xf>
    <xf numFmtId="0" fontId="11" fillId="6" borderId="0" xfId="0" applyFont="1" applyFill="1" applyBorder="1" applyAlignment="1">
      <alignment horizontal="center" vertical="center"/>
    </xf>
    <xf numFmtId="0" fontId="3" fillId="6" borderId="6" xfId="0" applyFont="1" applyFill="1" applyBorder="1"/>
    <xf numFmtId="0" fontId="11" fillId="6" borderId="16" xfId="0" applyFont="1" applyFill="1" applyBorder="1" applyAlignment="1">
      <alignment horizontal="center" vertical="center"/>
    </xf>
    <xf numFmtId="0" fontId="1" fillId="6" borderId="7" xfId="0" applyFont="1" applyFill="1" applyBorder="1" applyAlignment="1">
      <alignment horizontal="left"/>
    </xf>
    <xf numFmtId="1" fontId="1" fillId="6" borderId="21" xfId="0" applyNumberFormat="1" applyFont="1" applyFill="1" applyBorder="1" applyAlignment="1">
      <alignment horizontal="center"/>
    </xf>
    <xf numFmtId="1" fontId="1" fillId="6" borderId="8" xfId="0" applyNumberFormat="1" applyFont="1" applyFill="1" applyBorder="1" applyAlignment="1">
      <alignment horizontal="center"/>
    </xf>
    <xf numFmtId="1" fontId="1" fillId="6" borderId="18" xfId="0" applyNumberFormat="1" applyFont="1" applyFill="1" applyBorder="1" applyAlignment="1">
      <alignment horizontal="center"/>
    </xf>
    <xf numFmtId="1" fontId="0" fillId="7" borderId="0" xfId="0" applyNumberFormat="1" applyFill="1" applyBorder="1" applyAlignment="1">
      <alignment horizontal="center"/>
    </xf>
    <xf numFmtId="1" fontId="0" fillId="7" borderId="16" xfId="0" applyNumberFormat="1" applyFill="1" applyBorder="1" applyAlignment="1">
      <alignment horizontal="center"/>
    </xf>
    <xf numFmtId="1" fontId="6" fillId="8" borderId="15" xfId="0" applyNumberFormat="1" applyFont="1" applyFill="1" applyBorder="1" applyAlignment="1">
      <alignment horizontal="center"/>
    </xf>
    <xf numFmtId="0" fontId="0" fillId="8" borderId="15" xfId="0" applyFill="1" applyBorder="1" applyAlignment="1">
      <alignment horizontal="center"/>
    </xf>
    <xf numFmtId="0" fontId="0" fillId="8" borderId="17" xfId="0" applyFill="1" applyBorder="1" applyAlignment="1">
      <alignment horizontal="center"/>
    </xf>
    <xf numFmtId="1" fontId="0" fillId="9" borderId="2" xfId="0" applyNumberFormat="1" applyFill="1" applyBorder="1"/>
    <xf numFmtId="1" fontId="0" fillId="9" borderId="3" xfId="0" applyNumberFormat="1" applyFill="1" applyBorder="1"/>
    <xf numFmtId="0" fontId="3" fillId="5" borderId="22" xfId="0" applyFont="1" applyFill="1" applyBorder="1"/>
    <xf numFmtId="0" fontId="0" fillId="5" borderId="22" xfId="0" applyFill="1" applyBorder="1"/>
    <xf numFmtId="0" fontId="20" fillId="5" borderId="22" xfId="0" applyFont="1" applyFill="1" applyBorder="1"/>
    <xf numFmtId="0" fontId="20" fillId="7" borderId="0" xfId="0" applyFont="1" applyFill="1" applyBorder="1" applyAlignment="1">
      <alignment horizontal="left" vertical="center" wrapText="1"/>
    </xf>
    <xf numFmtId="0" fontId="2" fillId="5" borderId="22" xfId="0" applyFont="1" applyFill="1" applyBorder="1"/>
    <xf numFmtId="0" fontId="3" fillId="0" borderId="13" xfId="0" applyFont="1" applyBorder="1" applyAlignment="1">
      <alignment horizontal="left" vertical="top" wrapText="1"/>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C3311-37F7-480A-9479-236508F85BEE}">
  <dimension ref="A1:S31"/>
  <sheetViews>
    <sheetView tabSelected="1" workbookViewId="0"/>
  </sheetViews>
  <sheetFormatPr defaultRowHeight="13.2" x14ac:dyDescent="0.25"/>
  <cols>
    <col min="1" max="1" width="23.77734375" style="9" customWidth="1"/>
    <col min="2" max="2" width="27.21875" style="9" customWidth="1"/>
    <col min="3" max="3" width="21" style="9" customWidth="1"/>
    <col min="4" max="4" width="24.33203125" style="9" bestFit="1" customWidth="1"/>
    <col min="5" max="5" width="28.44140625" style="9" customWidth="1"/>
    <col min="6" max="16384" width="8.88671875" style="9"/>
  </cols>
  <sheetData>
    <row r="1" spans="1:19" s="7" customFormat="1" ht="18" thickBot="1" x14ac:dyDescent="0.35">
      <c r="A1" s="5" t="s">
        <v>91</v>
      </c>
      <c r="B1" s="6"/>
      <c r="C1" s="6"/>
      <c r="D1" s="6"/>
      <c r="E1" s="6"/>
      <c r="F1" s="6"/>
      <c r="G1" s="6"/>
      <c r="H1" s="6"/>
      <c r="I1" s="6"/>
      <c r="J1" s="6"/>
      <c r="K1" s="6"/>
    </row>
    <row r="3" spans="1:19" ht="13.2" customHeight="1" x14ac:dyDescent="0.25">
      <c r="A3" s="8" t="s">
        <v>92</v>
      </c>
      <c r="B3" s="8"/>
      <c r="C3" s="8"/>
      <c r="D3" s="8"/>
      <c r="E3" s="8"/>
      <c r="F3" s="26"/>
      <c r="G3" s="26"/>
      <c r="H3" s="26"/>
      <c r="I3" s="26"/>
      <c r="J3" s="26"/>
      <c r="K3" s="26"/>
    </row>
    <row r="4" spans="1:19" x14ac:dyDescent="0.25">
      <c r="A4" s="8"/>
      <c r="B4" s="8"/>
      <c r="C4" s="8"/>
      <c r="D4" s="8"/>
      <c r="E4" s="8"/>
      <c r="F4" s="26"/>
      <c r="G4" s="26"/>
      <c r="H4" s="26"/>
      <c r="I4" s="26"/>
      <c r="J4" s="26"/>
      <c r="K4" s="26"/>
    </row>
    <row r="6" spans="1:19" ht="13.2" customHeight="1" x14ac:dyDescent="0.25">
      <c r="A6" s="10" t="s">
        <v>93</v>
      </c>
      <c r="B6" s="10"/>
      <c r="C6" s="10"/>
      <c r="D6" s="10"/>
      <c r="E6" s="10"/>
      <c r="F6" s="10"/>
      <c r="G6" s="10"/>
      <c r="H6" s="10"/>
      <c r="I6" s="10"/>
      <c r="J6" s="10"/>
      <c r="K6" s="10"/>
    </row>
    <row r="7" spans="1:19" x14ac:dyDescent="0.25">
      <c r="A7" s="10"/>
      <c r="B7" s="10"/>
      <c r="C7" s="10"/>
      <c r="D7" s="10"/>
      <c r="E7" s="10"/>
      <c r="F7" s="10"/>
      <c r="G7" s="10"/>
      <c r="H7" s="10"/>
      <c r="I7" s="10"/>
      <c r="J7" s="10"/>
      <c r="K7" s="10"/>
    </row>
    <row r="8" spans="1:19" x14ac:dyDescent="0.25">
      <c r="A8" s="10"/>
      <c r="B8" s="10"/>
      <c r="C8" s="10"/>
      <c r="D8" s="10"/>
      <c r="E8" s="10"/>
      <c r="F8" s="10"/>
      <c r="G8" s="10"/>
      <c r="H8" s="10"/>
      <c r="I8" s="10"/>
      <c r="J8" s="10"/>
      <c r="K8" s="10"/>
    </row>
    <row r="9" spans="1:19" x14ac:dyDescent="0.25">
      <c r="A9" s="10"/>
      <c r="B9" s="10"/>
      <c r="C9" s="10"/>
      <c r="D9" s="10"/>
      <c r="E9" s="10"/>
      <c r="F9" s="10"/>
      <c r="G9" s="10"/>
      <c r="H9" s="10"/>
      <c r="I9" s="10"/>
      <c r="J9" s="10"/>
      <c r="K9" s="10"/>
    </row>
    <row r="10" spans="1:19" x14ac:dyDescent="0.25">
      <c r="A10" s="10"/>
      <c r="B10" s="10"/>
      <c r="C10" s="10"/>
      <c r="D10" s="10"/>
      <c r="E10" s="10"/>
      <c r="F10" s="10"/>
      <c r="G10" s="10"/>
      <c r="H10" s="10"/>
      <c r="I10" s="10"/>
      <c r="J10" s="10"/>
      <c r="K10" s="10"/>
    </row>
    <row r="11" spans="1:19" x14ac:dyDescent="0.25">
      <c r="A11" s="10"/>
      <c r="B11" s="10"/>
      <c r="C11" s="10"/>
      <c r="D11" s="10"/>
      <c r="E11" s="10"/>
      <c r="F11" s="10"/>
      <c r="G11" s="10"/>
      <c r="H11" s="10"/>
      <c r="I11" s="10"/>
      <c r="J11" s="10"/>
      <c r="K11" s="10"/>
    </row>
    <row r="12" spans="1:19" x14ac:dyDescent="0.25">
      <c r="A12" s="10"/>
      <c r="B12" s="10"/>
      <c r="C12" s="10"/>
      <c r="D12" s="10"/>
      <c r="E12" s="10"/>
      <c r="F12" s="10"/>
      <c r="G12" s="10"/>
      <c r="H12" s="10"/>
      <c r="I12" s="10"/>
      <c r="J12" s="10"/>
      <c r="K12" s="10"/>
    </row>
    <row r="13" spans="1:19" ht="13.8" thickBot="1" x14ac:dyDescent="0.3"/>
    <row r="14" spans="1:19" ht="27" thickBot="1" x14ac:dyDescent="0.3">
      <c r="A14" s="27" t="s">
        <v>2</v>
      </c>
      <c r="B14" s="35" t="s">
        <v>3</v>
      </c>
      <c r="C14" s="36" t="s">
        <v>4</v>
      </c>
      <c r="D14" s="36" t="s">
        <v>5</v>
      </c>
      <c r="E14" s="37" t="s">
        <v>6</v>
      </c>
      <c r="P14" s="11" t="s">
        <v>84</v>
      </c>
      <c r="Q14" s="12"/>
      <c r="R14" s="13" t="s">
        <v>85</v>
      </c>
      <c r="S14" s="14"/>
    </row>
    <row r="15" spans="1:19" x14ac:dyDescent="0.25">
      <c r="A15" s="34"/>
      <c r="B15" s="28" t="s">
        <v>7</v>
      </c>
      <c r="C15" s="32" t="s">
        <v>8</v>
      </c>
      <c r="D15" s="32" t="s">
        <v>9</v>
      </c>
      <c r="E15" s="29" t="s">
        <v>10</v>
      </c>
      <c r="P15" s="15" t="s">
        <v>86</v>
      </c>
      <c r="Q15" s="16"/>
      <c r="R15" s="17">
        <v>7.2999999999999995E-2</v>
      </c>
      <c r="S15" s="18"/>
    </row>
    <row r="16" spans="1:19" x14ac:dyDescent="0.25">
      <c r="A16" s="32" t="s">
        <v>17</v>
      </c>
      <c r="B16" s="28">
        <v>1000</v>
      </c>
      <c r="C16" s="32">
        <v>1500</v>
      </c>
      <c r="D16" s="32">
        <v>15</v>
      </c>
      <c r="E16" s="29">
        <v>65</v>
      </c>
      <c r="P16" s="15" t="s">
        <v>87</v>
      </c>
      <c r="Q16" s="16"/>
      <c r="R16" s="17">
        <v>0.10299999999999999</v>
      </c>
      <c r="S16" s="18"/>
    </row>
    <row r="17" spans="1:19" x14ac:dyDescent="0.25">
      <c r="A17" s="32" t="s">
        <v>18</v>
      </c>
      <c r="B17" s="28">
        <v>2000</v>
      </c>
      <c r="C17" s="32">
        <v>3000</v>
      </c>
      <c r="D17" s="32">
        <v>10</v>
      </c>
      <c r="E17" s="29">
        <v>90</v>
      </c>
      <c r="P17" s="15" t="s">
        <v>88</v>
      </c>
      <c r="Q17" s="16"/>
      <c r="R17" s="17">
        <v>6.4000000000000001E-2</v>
      </c>
      <c r="S17" s="18"/>
    </row>
    <row r="18" spans="1:19" x14ac:dyDescent="0.25">
      <c r="A18" s="32" t="s">
        <v>19</v>
      </c>
      <c r="B18" s="28">
        <v>1500</v>
      </c>
      <c r="C18" s="32">
        <v>400</v>
      </c>
      <c r="D18" s="32">
        <v>25</v>
      </c>
      <c r="E18" s="29">
        <v>40</v>
      </c>
      <c r="P18" s="15" t="s">
        <v>89</v>
      </c>
      <c r="Q18" s="16"/>
      <c r="R18" s="17">
        <v>7.4999999999999997E-2</v>
      </c>
      <c r="S18" s="18"/>
    </row>
    <row r="19" spans="1:19" ht="13.8" thickBot="1" x14ac:dyDescent="0.3">
      <c r="A19" s="32" t="s">
        <v>20</v>
      </c>
      <c r="B19" s="28">
        <v>2500</v>
      </c>
      <c r="C19" s="32">
        <v>1000</v>
      </c>
      <c r="D19" s="32">
        <v>4</v>
      </c>
      <c r="E19" s="29">
        <v>60</v>
      </c>
      <c r="P19" s="19" t="s">
        <v>90</v>
      </c>
      <c r="Q19" s="20"/>
      <c r="R19" s="21">
        <v>4.4999999999999998E-2</v>
      </c>
      <c r="S19" s="22"/>
    </row>
    <row r="20" spans="1:19" ht="13.8" thickBot="1" x14ac:dyDescent="0.3">
      <c r="A20" s="33" t="s">
        <v>21</v>
      </c>
      <c r="B20" s="30">
        <v>300</v>
      </c>
      <c r="C20" s="33">
        <v>100</v>
      </c>
      <c r="D20" s="33">
        <v>30</v>
      </c>
      <c r="E20" s="31">
        <v>20</v>
      </c>
    </row>
    <row r="21" spans="1:19" x14ac:dyDescent="0.25">
      <c r="A21" s="28"/>
      <c r="B21" s="28"/>
      <c r="C21" s="28"/>
      <c r="D21" s="28"/>
      <c r="E21" s="28"/>
    </row>
    <row r="22" spans="1:19" x14ac:dyDescent="0.25">
      <c r="A22" s="28"/>
      <c r="B22" s="28"/>
      <c r="C22" s="28"/>
      <c r="D22" s="28"/>
      <c r="E22" s="28"/>
    </row>
    <row r="23" spans="1:19" ht="18" thickBot="1" x14ac:dyDescent="0.35">
      <c r="A23" s="5" t="s">
        <v>98</v>
      </c>
      <c r="B23" s="23"/>
      <c r="C23" s="23"/>
      <c r="D23" s="23"/>
      <c r="E23" s="23"/>
      <c r="F23" s="23"/>
      <c r="G23" s="23"/>
      <c r="H23" s="23"/>
      <c r="I23" s="23"/>
      <c r="J23" s="23"/>
      <c r="K23" s="23"/>
    </row>
    <row r="25" spans="1:19" x14ac:dyDescent="0.25">
      <c r="A25" s="24" t="s">
        <v>94</v>
      </c>
    </row>
    <row r="26" spans="1:19" x14ac:dyDescent="0.25">
      <c r="A26" s="24" t="s">
        <v>95</v>
      </c>
    </row>
    <row r="27" spans="1:19" x14ac:dyDescent="0.25">
      <c r="A27" s="24" t="s">
        <v>96</v>
      </c>
    </row>
    <row r="28" spans="1:19" x14ac:dyDescent="0.25">
      <c r="A28" s="24" t="s">
        <v>97</v>
      </c>
    </row>
    <row r="29" spans="1:19" x14ac:dyDescent="0.25">
      <c r="A29" s="25"/>
    </row>
    <row r="30" spans="1:19" x14ac:dyDescent="0.25">
      <c r="A30" s="25"/>
    </row>
    <row r="31" spans="1:19" x14ac:dyDescent="0.25">
      <c r="A31" s="25"/>
    </row>
  </sheetData>
  <mergeCells count="14">
    <mergeCell ref="P19:Q19"/>
    <mergeCell ref="R19:S19"/>
    <mergeCell ref="A3:E4"/>
    <mergeCell ref="A6:K12"/>
    <mergeCell ref="P16:Q16"/>
    <mergeCell ref="R16:S16"/>
    <mergeCell ref="P17:Q17"/>
    <mergeCell ref="R17:S17"/>
    <mergeCell ref="P18:Q18"/>
    <mergeCell ref="R18:S18"/>
    <mergeCell ref="P14:Q14"/>
    <mergeCell ref="R14:S14"/>
    <mergeCell ref="P15:Q15"/>
    <mergeCell ref="R15:S15"/>
  </mergeCells>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zoomScale="90" zoomScaleNormal="90" workbookViewId="0"/>
  </sheetViews>
  <sheetFormatPr defaultColWidth="11.44140625" defaultRowHeight="13.2" x14ac:dyDescent="0.25"/>
  <cols>
    <col min="1" max="1" width="45.6640625" style="9" customWidth="1"/>
    <col min="2" max="2" width="18.109375" style="9" customWidth="1"/>
    <col min="3" max="4" width="16.6640625" style="9" customWidth="1"/>
    <col min="5" max="5" width="16.5546875" style="9" customWidth="1"/>
    <col min="6" max="6" width="14.33203125" style="9" customWidth="1"/>
    <col min="7" max="16384" width="11.44140625" style="9"/>
  </cols>
  <sheetData>
    <row r="1" spans="1:6" ht="16.2" thickBot="1" x14ac:dyDescent="0.35">
      <c r="A1" s="58" t="s">
        <v>99</v>
      </c>
      <c r="B1" s="23"/>
      <c r="C1" s="23"/>
      <c r="D1" s="23"/>
      <c r="E1" s="23"/>
    </row>
    <row r="2" spans="1:6" ht="16.2" thickBot="1" x14ac:dyDescent="0.35">
      <c r="A2" s="43"/>
      <c r="B2" s="44"/>
      <c r="C2" s="45"/>
      <c r="D2" s="46"/>
      <c r="E2" s="47"/>
    </row>
    <row r="3" spans="1:6" ht="27" thickBot="1" x14ac:dyDescent="0.3">
      <c r="A3" s="59" t="s">
        <v>2</v>
      </c>
      <c r="B3" s="60" t="s">
        <v>3</v>
      </c>
      <c r="C3" s="59" t="s">
        <v>4</v>
      </c>
      <c r="D3" s="59" t="s">
        <v>5</v>
      </c>
      <c r="E3" s="61" t="s">
        <v>6</v>
      </c>
      <c r="F3" s="28"/>
    </row>
    <row r="4" spans="1:6" x14ac:dyDescent="0.25">
      <c r="A4" s="38"/>
      <c r="B4" s="41" t="s">
        <v>7</v>
      </c>
      <c r="C4" s="32" t="s">
        <v>8</v>
      </c>
      <c r="D4" s="32" t="s">
        <v>9</v>
      </c>
      <c r="E4" s="29" t="s">
        <v>10</v>
      </c>
    </row>
    <row r="5" spans="1:6" x14ac:dyDescent="0.25">
      <c r="A5" s="32" t="s">
        <v>17</v>
      </c>
      <c r="B5" s="41">
        <v>1000</v>
      </c>
      <c r="C5" s="32">
        <v>1500</v>
      </c>
      <c r="D5" s="32">
        <v>15</v>
      </c>
      <c r="E5" s="29">
        <v>65</v>
      </c>
      <c r="F5" s="28"/>
    </row>
    <row r="6" spans="1:6" x14ac:dyDescent="0.25">
      <c r="A6" s="32" t="s">
        <v>18</v>
      </c>
      <c r="B6" s="41">
        <v>2000</v>
      </c>
      <c r="C6" s="32">
        <v>3000</v>
      </c>
      <c r="D6" s="32">
        <v>10</v>
      </c>
      <c r="E6" s="29">
        <v>90</v>
      </c>
      <c r="F6" s="28"/>
    </row>
    <row r="7" spans="1:6" x14ac:dyDescent="0.25">
      <c r="A7" s="32" t="s">
        <v>19</v>
      </c>
      <c r="B7" s="41">
        <v>1500</v>
      </c>
      <c r="C7" s="32">
        <v>400</v>
      </c>
      <c r="D7" s="32">
        <v>25</v>
      </c>
      <c r="E7" s="29">
        <v>40</v>
      </c>
      <c r="F7" s="28"/>
    </row>
    <row r="8" spans="1:6" x14ac:dyDescent="0.25">
      <c r="A8" s="32" t="s">
        <v>20</v>
      </c>
      <c r="B8" s="41">
        <v>2500</v>
      </c>
      <c r="C8" s="32">
        <v>1000</v>
      </c>
      <c r="D8" s="32">
        <v>4</v>
      </c>
      <c r="E8" s="29">
        <v>60</v>
      </c>
      <c r="F8" s="28"/>
    </row>
    <row r="9" spans="1:6" ht="13.8" thickBot="1" x14ac:dyDescent="0.3">
      <c r="A9" s="33" t="s">
        <v>21</v>
      </c>
      <c r="B9" s="42">
        <v>300</v>
      </c>
      <c r="C9" s="33">
        <v>100</v>
      </c>
      <c r="D9" s="33">
        <v>30</v>
      </c>
      <c r="E9" s="31">
        <v>20</v>
      </c>
      <c r="F9" s="28"/>
    </row>
    <row r="10" spans="1:6" ht="13.8" thickBot="1" x14ac:dyDescent="0.3">
      <c r="A10" s="28"/>
      <c r="B10" s="28"/>
      <c r="C10" s="28"/>
      <c r="D10" s="28"/>
      <c r="E10" s="28"/>
    </row>
    <row r="11" spans="1:6" ht="13.8" thickBot="1" x14ac:dyDescent="0.3">
      <c r="A11" s="40" t="s">
        <v>34</v>
      </c>
      <c r="B11" s="39">
        <v>30000</v>
      </c>
      <c r="C11" s="28"/>
      <c r="D11" s="28"/>
      <c r="E11" s="28"/>
    </row>
    <row r="12" spans="1:6" x14ac:dyDescent="0.25">
      <c r="A12" s="28"/>
      <c r="B12" s="28"/>
      <c r="C12" s="28"/>
      <c r="D12" s="28"/>
      <c r="E12" s="28"/>
    </row>
    <row r="13" spans="1:6" ht="19.2" customHeight="1" x14ac:dyDescent="0.25"/>
    <row r="14" spans="1:6" x14ac:dyDescent="0.25">
      <c r="A14" s="48" t="s">
        <v>1</v>
      </c>
    </row>
    <row r="15" spans="1:6" ht="13.8" thickBot="1" x14ac:dyDescent="0.3">
      <c r="B15" s="49" t="s">
        <v>22</v>
      </c>
      <c r="C15" s="49"/>
      <c r="D15" s="50"/>
    </row>
    <row r="16" spans="1:6" x14ac:dyDescent="0.25">
      <c r="A16" s="48" t="s">
        <v>11</v>
      </c>
      <c r="B16" s="51" t="s">
        <v>12</v>
      </c>
      <c r="C16" s="62">
        <v>10</v>
      </c>
      <c r="D16" s="52"/>
      <c r="E16" s="52"/>
      <c r="F16" s="52"/>
    </row>
    <row r="17" spans="1:10" x14ac:dyDescent="0.25">
      <c r="A17" s="48"/>
      <c r="B17" s="53" t="s">
        <v>13</v>
      </c>
      <c r="C17" s="63">
        <v>0</v>
      </c>
      <c r="D17" s="52"/>
      <c r="E17" s="52"/>
      <c r="F17" s="52"/>
    </row>
    <row r="18" spans="1:10" x14ac:dyDescent="0.25">
      <c r="A18" s="48"/>
      <c r="B18" s="53" t="s">
        <v>14</v>
      </c>
      <c r="C18" s="63">
        <v>25</v>
      </c>
      <c r="D18" s="52"/>
      <c r="E18" s="52"/>
      <c r="F18" s="52"/>
    </row>
    <row r="19" spans="1:10" x14ac:dyDescent="0.25">
      <c r="A19" s="48"/>
      <c r="B19" s="53" t="s">
        <v>15</v>
      </c>
      <c r="C19" s="63">
        <v>1.9999999999999967</v>
      </c>
      <c r="D19" s="52"/>
      <c r="E19" s="52"/>
      <c r="F19" s="52"/>
      <c r="G19" s="48"/>
      <c r="I19" s="54"/>
    </row>
    <row r="20" spans="1:10" ht="13.8" thickBot="1" x14ac:dyDescent="0.3">
      <c r="A20" s="48"/>
      <c r="B20" s="55" t="s">
        <v>16</v>
      </c>
      <c r="C20" s="64">
        <v>30</v>
      </c>
      <c r="D20" s="52"/>
      <c r="E20" s="52"/>
      <c r="F20" s="52"/>
      <c r="G20" s="25"/>
    </row>
    <row r="21" spans="1:10" ht="13.8" thickBot="1" x14ac:dyDescent="0.3">
      <c r="B21" s="56"/>
      <c r="C21" s="56"/>
      <c r="D21" s="56"/>
      <c r="E21" s="56"/>
      <c r="F21" s="56"/>
      <c r="G21" s="25"/>
    </row>
    <row r="22" spans="1:10" ht="13.8" thickBot="1" x14ac:dyDescent="0.3">
      <c r="A22" s="48" t="s">
        <v>23</v>
      </c>
      <c r="B22" s="65">
        <f>SUMPRODUCT(C16:C20,E5:E9)</f>
        <v>2370</v>
      </c>
      <c r="C22" s="56"/>
      <c r="D22" s="56"/>
      <c r="E22" s="56"/>
      <c r="F22" s="56"/>
      <c r="G22" s="25"/>
    </row>
    <row r="23" spans="1:10" ht="13.8" thickBot="1" x14ac:dyDescent="0.3">
      <c r="B23" s="56"/>
      <c r="C23" s="56"/>
      <c r="D23" s="56"/>
      <c r="E23" s="56"/>
      <c r="F23" s="56"/>
      <c r="G23" s="25"/>
    </row>
    <row r="24" spans="1:10" ht="13.8" thickBot="1" x14ac:dyDescent="0.3">
      <c r="A24" s="71" t="s">
        <v>0</v>
      </c>
      <c r="B24" s="72" t="s">
        <v>32</v>
      </c>
      <c r="C24" s="72"/>
      <c r="D24" s="73" t="s">
        <v>33</v>
      </c>
      <c r="E24" s="74" t="s">
        <v>36</v>
      </c>
    </row>
    <row r="25" spans="1:10" ht="13.8" x14ac:dyDescent="0.25">
      <c r="A25" s="66" t="s">
        <v>24</v>
      </c>
      <c r="B25" s="75">
        <f>C16</f>
        <v>10</v>
      </c>
      <c r="C25" s="67" t="s">
        <v>100</v>
      </c>
      <c r="D25" s="77">
        <f>D5</f>
        <v>15</v>
      </c>
      <c r="E25" s="80">
        <f t="shared" ref="E25:E33" si="0">+D25-B25</f>
        <v>5</v>
      </c>
    </row>
    <row r="26" spans="1:10" ht="13.8" x14ac:dyDescent="0.25">
      <c r="A26" s="66" t="s">
        <v>25</v>
      </c>
      <c r="B26" s="75">
        <f t="shared" ref="B26:B29" si="1">C17</f>
        <v>0</v>
      </c>
      <c r="C26" s="67" t="s">
        <v>100</v>
      </c>
      <c r="D26" s="77">
        <f>D6</f>
        <v>10</v>
      </c>
      <c r="E26" s="80">
        <f t="shared" si="0"/>
        <v>10</v>
      </c>
      <c r="G26" s="48"/>
    </row>
    <row r="27" spans="1:10" ht="13.8" x14ac:dyDescent="0.25">
      <c r="A27" s="66" t="s">
        <v>26</v>
      </c>
      <c r="B27" s="75">
        <f t="shared" si="1"/>
        <v>25</v>
      </c>
      <c r="C27" s="67" t="s">
        <v>100</v>
      </c>
      <c r="D27" s="77">
        <f>D7</f>
        <v>25</v>
      </c>
      <c r="E27" s="80">
        <f t="shared" si="0"/>
        <v>0</v>
      </c>
      <c r="G27" s="57"/>
      <c r="H27" s="25"/>
      <c r="J27" s="25"/>
    </row>
    <row r="28" spans="1:10" ht="13.8" x14ac:dyDescent="0.25">
      <c r="A28" s="66" t="s">
        <v>27</v>
      </c>
      <c r="B28" s="75">
        <f t="shared" si="1"/>
        <v>1.9999999999999967</v>
      </c>
      <c r="C28" s="67" t="s">
        <v>100</v>
      </c>
      <c r="D28" s="77">
        <f>D8</f>
        <v>4</v>
      </c>
      <c r="E28" s="80">
        <f t="shared" si="0"/>
        <v>2.0000000000000036</v>
      </c>
      <c r="G28" s="57"/>
      <c r="H28" s="25"/>
      <c r="J28" s="25"/>
    </row>
    <row r="29" spans="1:10" ht="13.8" x14ac:dyDescent="0.25">
      <c r="A29" s="66" t="s">
        <v>28</v>
      </c>
      <c r="B29" s="75">
        <f t="shared" si="1"/>
        <v>30</v>
      </c>
      <c r="C29" s="67" t="s">
        <v>100</v>
      </c>
      <c r="D29" s="77">
        <f>D9</f>
        <v>30</v>
      </c>
      <c r="E29" s="80">
        <f t="shared" si="0"/>
        <v>0</v>
      </c>
    </row>
    <row r="30" spans="1:10" ht="13.8" x14ac:dyDescent="0.25">
      <c r="A30" s="66" t="s">
        <v>29</v>
      </c>
      <c r="B30" s="75">
        <f>SUMPRODUCT(C16:C20,C5:C9)</f>
        <v>29999.999999999996</v>
      </c>
      <c r="C30" s="67" t="s">
        <v>100</v>
      </c>
      <c r="D30" s="77">
        <f>B11</f>
        <v>30000</v>
      </c>
      <c r="E30" s="80">
        <f t="shared" si="0"/>
        <v>0</v>
      </c>
    </row>
    <row r="31" spans="1:10" ht="15.6" x14ac:dyDescent="0.25">
      <c r="A31" s="66" t="s">
        <v>37</v>
      </c>
      <c r="B31" s="75">
        <f>SUM(C16:C17)</f>
        <v>10</v>
      </c>
      <c r="C31" s="68" t="s">
        <v>35</v>
      </c>
      <c r="D31" s="78">
        <v>10</v>
      </c>
      <c r="E31" s="80">
        <f t="shared" si="0"/>
        <v>0</v>
      </c>
    </row>
    <row r="32" spans="1:10" ht="13.8" x14ac:dyDescent="0.25">
      <c r="A32" s="66" t="s">
        <v>31</v>
      </c>
      <c r="B32" s="75">
        <f>SUMPRODUCT(C16:C17,C5:C6)</f>
        <v>15000</v>
      </c>
      <c r="C32" s="67" t="s">
        <v>100</v>
      </c>
      <c r="D32" s="78">
        <v>18000</v>
      </c>
      <c r="E32" s="80">
        <f t="shared" si="0"/>
        <v>3000</v>
      </c>
    </row>
    <row r="33" spans="1:5" ht="16.2" thickBot="1" x14ac:dyDescent="0.3">
      <c r="A33" s="69" t="s">
        <v>30</v>
      </c>
      <c r="B33" s="76">
        <f>SUMPRODUCT(C16:C20,B5:B9)</f>
        <v>61499.999999999993</v>
      </c>
      <c r="C33" s="70" t="s">
        <v>35</v>
      </c>
      <c r="D33" s="79">
        <v>50000</v>
      </c>
      <c r="E33" s="81">
        <f t="shared" si="0"/>
        <v>-11499.999999999993</v>
      </c>
    </row>
    <row r="35" spans="1:5" ht="14.4" thickBot="1" x14ac:dyDescent="0.3">
      <c r="A35" s="84" t="s">
        <v>101</v>
      </c>
      <c r="B35" s="83"/>
      <c r="C35" s="83"/>
    </row>
    <row r="36" spans="1:5" ht="13.2" customHeight="1" x14ac:dyDescent="0.25">
      <c r="A36" s="85" t="s">
        <v>102</v>
      </c>
      <c r="B36" s="85"/>
      <c r="C36" s="85"/>
    </row>
    <row r="37" spans="1:5" ht="13.2" customHeight="1" x14ac:dyDescent="0.25">
      <c r="A37" s="85"/>
      <c r="B37" s="85"/>
      <c r="C37" s="85"/>
    </row>
    <row r="38" spans="1:5" ht="13.2" customHeight="1" x14ac:dyDescent="0.25">
      <c r="A38" s="85"/>
      <c r="B38" s="85"/>
      <c r="C38" s="85"/>
    </row>
    <row r="39" spans="1:5" ht="13.2" customHeight="1" x14ac:dyDescent="0.25">
      <c r="A39" s="85"/>
      <c r="B39" s="85"/>
      <c r="C39" s="85"/>
    </row>
    <row r="40" spans="1:5" ht="13.2" customHeight="1" x14ac:dyDescent="0.25">
      <c r="A40" s="85"/>
      <c r="B40" s="85"/>
      <c r="C40" s="85"/>
    </row>
  </sheetData>
  <mergeCells count="1">
    <mergeCell ref="A36:C40"/>
  </mergeCells>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21AB7-0A40-43BF-9105-B190B0A2DF1C}">
  <dimension ref="B1:M31"/>
  <sheetViews>
    <sheetView showGridLines="0" workbookViewId="0">
      <selection activeCell="C17" sqref="C17"/>
    </sheetView>
  </sheetViews>
  <sheetFormatPr defaultRowHeight="13.2" x14ac:dyDescent="0.25"/>
  <cols>
    <col min="1" max="1" width="2.33203125" customWidth="1"/>
    <col min="2" max="2" width="6.33203125" bestFit="1" customWidth="1"/>
    <col min="3" max="3" width="38.5546875" bestFit="1" customWidth="1"/>
    <col min="4" max="4" width="6" bestFit="1" customWidth="1"/>
    <col min="5" max="5" width="8.6640625" bestFit="1" customWidth="1"/>
    <col min="6" max="6" width="10.21875" bestFit="1" customWidth="1"/>
    <col min="7" max="8" width="12" bestFit="1" customWidth="1"/>
  </cols>
  <sheetData>
    <row r="1" spans="2:8" ht="16.2" thickBot="1" x14ac:dyDescent="0.35">
      <c r="B1" s="86" t="s">
        <v>103</v>
      </c>
      <c r="C1" s="83"/>
      <c r="D1" s="83"/>
      <c r="E1" s="83"/>
      <c r="F1" s="83"/>
      <c r="G1" s="83"/>
      <c r="H1" s="83"/>
    </row>
    <row r="3" spans="2:8" ht="13.8" thickBot="1" x14ac:dyDescent="0.3">
      <c r="B3" t="s">
        <v>38</v>
      </c>
    </row>
    <row r="4" spans="2:8" x14ac:dyDescent="0.25">
      <c r="B4" s="3"/>
      <c r="C4" s="3"/>
      <c r="D4" s="3" t="s">
        <v>41</v>
      </c>
      <c r="E4" s="3" t="s">
        <v>43</v>
      </c>
      <c r="F4" s="3" t="s">
        <v>45</v>
      </c>
      <c r="G4" s="3" t="s">
        <v>47</v>
      </c>
      <c r="H4" s="3" t="s">
        <v>47</v>
      </c>
    </row>
    <row r="5" spans="2:8" ht="13.8" thickBot="1" x14ac:dyDescent="0.3">
      <c r="B5" s="4" t="s">
        <v>39</v>
      </c>
      <c r="C5" s="4" t="s">
        <v>40</v>
      </c>
      <c r="D5" s="4" t="s">
        <v>42</v>
      </c>
      <c r="E5" s="4" t="s">
        <v>44</v>
      </c>
      <c r="F5" s="4" t="s">
        <v>46</v>
      </c>
      <c r="G5" s="4" t="s">
        <v>48</v>
      </c>
      <c r="H5" s="4" t="s">
        <v>49</v>
      </c>
    </row>
    <row r="6" spans="2:8" x14ac:dyDescent="0.25">
      <c r="B6" s="1" t="s">
        <v>55</v>
      </c>
      <c r="C6" s="1" t="s">
        <v>56</v>
      </c>
      <c r="D6" s="1">
        <v>10</v>
      </c>
      <c r="E6" s="1">
        <v>0</v>
      </c>
      <c r="F6" s="1">
        <v>65</v>
      </c>
      <c r="G6" s="1">
        <v>25.000000000000199</v>
      </c>
      <c r="H6" s="1">
        <v>65.000000000000199</v>
      </c>
    </row>
    <row r="7" spans="2:8" x14ac:dyDescent="0.25">
      <c r="B7" s="1" t="s">
        <v>57</v>
      </c>
      <c r="C7" s="1" t="s">
        <v>58</v>
      </c>
      <c r="D7" s="1">
        <v>0</v>
      </c>
      <c r="E7" s="1">
        <v>-65.000000000000199</v>
      </c>
      <c r="F7" s="1">
        <v>90</v>
      </c>
      <c r="G7" s="1">
        <v>65.000000000000199</v>
      </c>
      <c r="H7" s="1">
        <v>1E+30</v>
      </c>
    </row>
    <row r="8" spans="2:8" x14ac:dyDescent="0.25">
      <c r="B8" s="1" t="s">
        <v>59</v>
      </c>
      <c r="C8" s="1" t="s">
        <v>60</v>
      </c>
      <c r="D8" s="1">
        <v>25</v>
      </c>
      <c r="E8" s="1">
        <v>0</v>
      </c>
      <c r="F8" s="1">
        <v>40</v>
      </c>
      <c r="G8" s="1">
        <v>1E+30</v>
      </c>
      <c r="H8" s="1">
        <v>16.000000000000007</v>
      </c>
    </row>
    <row r="9" spans="2:8" x14ac:dyDescent="0.25">
      <c r="B9" s="1" t="s">
        <v>61</v>
      </c>
      <c r="C9" s="1" t="s">
        <v>62</v>
      </c>
      <c r="D9" s="1">
        <v>1.9999999999999967</v>
      </c>
      <c r="E9" s="1">
        <v>0</v>
      </c>
      <c r="F9" s="1">
        <v>60</v>
      </c>
      <c r="G9" s="1">
        <v>40.000000000000007</v>
      </c>
      <c r="H9" s="1">
        <v>16.666666666666806</v>
      </c>
    </row>
    <row r="10" spans="2:8" ht="13.8" thickBot="1" x14ac:dyDescent="0.3">
      <c r="B10" s="2" t="s">
        <v>63</v>
      </c>
      <c r="C10" s="2" t="s">
        <v>64</v>
      </c>
      <c r="D10" s="2">
        <v>30</v>
      </c>
      <c r="E10" s="2">
        <v>0</v>
      </c>
      <c r="F10" s="2">
        <v>20</v>
      </c>
      <c r="G10" s="2">
        <v>1E+30</v>
      </c>
      <c r="H10" s="2">
        <v>13.999999999999998</v>
      </c>
    </row>
    <row r="12" spans="2:8" ht="13.8" thickBot="1" x14ac:dyDescent="0.3">
      <c r="B12" t="s">
        <v>50</v>
      </c>
    </row>
    <row r="13" spans="2:8" x14ac:dyDescent="0.25">
      <c r="B13" s="3"/>
      <c r="C13" s="3"/>
      <c r="D13" s="3" t="s">
        <v>41</v>
      </c>
      <c r="E13" s="3" t="s">
        <v>51</v>
      </c>
      <c r="F13" s="3" t="s">
        <v>53</v>
      </c>
      <c r="G13" s="3" t="s">
        <v>47</v>
      </c>
      <c r="H13" s="3" t="s">
        <v>47</v>
      </c>
    </row>
    <row r="14" spans="2:8" ht="13.8" thickBot="1" x14ac:dyDescent="0.3">
      <c r="B14" s="4" t="s">
        <v>39</v>
      </c>
      <c r="C14" s="4" t="s">
        <v>40</v>
      </c>
      <c r="D14" s="4" t="s">
        <v>42</v>
      </c>
      <c r="E14" s="4" t="s">
        <v>52</v>
      </c>
      <c r="F14" s="4" t="s">
        <v>54</v>
      </c>
      <c r="G14" s="4" t="s">
        <v>48</v>
      </c>
      <c r="H14" s="4" t="s">
        <v>49</v>
      </c>
    </row>
    <row r="15" spans="2:8" x14ac:dyDescent="0.25">
      <c r="B15" s="1" t="s">
        <v>65</v>
      </c>
      <c r="C15" s="1" t="s">
        <v>66</v>
      </c>
      <c r="D15" s="1">
        <v>10</v>
      </c>
      <c r="E15" s="1">
        <v>0</v>
      </c>
      <c r="F15" s="1">
        <v>15</v>
      </c>
      <c r="G15" s="1">
        <v>1E+30</v>
      </c>
      <c r="H15" s="1">
        <v>5</v>
      </c>
    </row>
    <row r="16" spans="2:8" x14ac:dyDescent="0.25">
      <c r="B16" s="1" t="s">
        <v>67</v>
      </c>
      <c r="C16" s="1" t="s">
        <v>68</v>
      </c>
      <c r="D16" s="1">
        <v>0</v>
      </c>
      <c r="E16" s="1">
        <v>0</v>
      </c>
      <c r="F16" s="1">
        <v>10</v>
      </c>
      <c r="G16" s="1">
        <v>1E+30</v>
      </c>
      <c r="H16" s="1">
        <v>10</v>
      </c>
    </row>
    <row r="17" spans="2:13" x14ac:dyDescent="0.25">
      <c r="B17" s="1" t="s">
        <v>69</v>
      </c>
      <c r="C17" s="1" t="s">
        <v>70</v>
      </c>
      <c r="D17" s="1">
        <v>25</v>
      </c>
      <c r="E17" s="1">
        <v>16.000000000000007</v>
      </c>
      <c r="F17" s="1">
        <v>25</v>
      </c>
      <c r="G17" s="1">
        <v>4.9999999999999902</v>
      </c>
      <c r="H17" s="1">
        <v>5.0000000000000098</v>
      </c>
    </row>
    <row r="18" spans="2:13" x14ac:dyDescent="0.25">
      <c r="B18" s="1" t="s">
        <v>71</v>
      </c>
      <c r="C18" s="1" t="s">
        <v>72</v>
      </c>
      <c r="D18" s="1">
        <v>1.9999999999999967</v>
      </c>
      <c r="E18" s="1">
        <v>0</v>
      </c>
      <c r="F18" s="1">
        <v>4</v>
      </c>
      <c r="G18" s="1">
        <v>1E+30</v>
      </c>
      <c r="H18" s="1">
        <v>2.0000000000000044</v>
      </c>
    </row>
    <row r="19" spans="2:13" x14ac:dyDescent="0.25">
      <c r="B19" s="1" t="s">
        <v>73</v>
      </c>
      <c r="C19" s="1" t="s">
        <v>74</v>
      </c>
      <c r="D19" s="1">
        <v>30</v>
      </c>
      <c r="E19" s="1">
        <v>13.999999999999998</v>
      </c>
      <c r="F19" s="1">
        <v>30</v>
      </c>
      <c r="G19" s="1">
        <v>19.999999999999964</v>
      </c>
      <c r="H19" s="1">
        <v>20.000000000000043</v>
      </c>
    </row>
    <row r="20" spans="2:13" x14ac:dyDescent="0.25">
      <c r="B20" s="1" t="s">
        <v>75</v>
      </c>
      <c r="C20" s="1" t="s">
        <v>76</v>
      </c>
      <c r="D20" s="1">
        <v>29999.999999999996</v>
      </c>
      <c r="E20" s="1">
        <v>6.0000000000000102E-2</v>
      </c>
      <c r="F20" s="1">
        <v>30000</v>
      </c>
      <c r="G20" s="1">
        <v>2000.0000000000052</v>
      </c>
      <c r="H20" s="1">
        <v>1999.9999999999975</v>
      </c>
    </row>
    <row r="21" spans="2:13" x14ac:dyDescent="0.25">
      <c r="B21" s="1" t="s">
        <v>77</v>
      </c>
      <c r="C21" s="1" t="s">
        <v>78</v>
      </c>
      <c r="D21" s="1">
        <v>10</v>
      </c>
      <c r="E21" s="1">
        <v>-25.000000000000199</v>
      </c>
      <c r="F21" s="1">
        <v>10</v>
      </c>
      <c r="G21" s="1">
        <v>1.3333333333333317</v>
      </c>
      <c r="H21" s="1">
        <v>1.3333333333333368</v>
      </c>
    </row>
    <row r="22" spans="2:13" x14ac:dyDescent="0.25">
      <c r="B22" s="1" t="s">
        <v>79</v>
      </c>
      <c r="C22" s="1" t="s">
        <v>80</v>
      </c>
      <c r="D22" s="1">
        <v>15000</v>
      </c>
      <c r="E22" s="1">
        <v>0</v>
      </c>
      <c r="F22" s="1">
        <v>18000</v>
      </c>
      <c r="G22" s="1">
        <v>1E+30</v>
      </c>
      <c r="H22" s="1">
        <v>3000</v>
      </c>
    </row>
    <row r="23" spans="2:13" ht="13.8" thickBot="1" x14ac:dyDescent="0.3">
      <c r="B23" s="2" t="s">
        <v>81</v>
      </c>
      <c r="C23" s="2" t="s">
        <v>82</v>
      </c>
      <c r="D23" s="2">
        <v>61499.999999999993</v>
      </c>
      <c r="E23" s="2">
        <v>0</v>
      </c>
      <c r="F23" s="2">
        <v>50000</v>
      </c>
      <c r="G23" s="2">
        <v>11500.000000000005</v>
      </c>
      <c r="H23" s="2">
        <v>1E+30</v>
      </c>
    </row>
    <row r="26" spans="2:13" ht="13.8" thickBot="1" x14ac:dyDescent="0.3">
      <c r="B26" s="82" t="s">
        <v>101</v>
      </c>
      <c r="C26" s="83"/>
      <c r="D26" s="83"/>
      <c r="E26" s="83"/>
    </row>
    <row r="27" spans="2:13" x14ac:dyDescent="0.25">
      <c r="B27" s="87" t="s">
        <v>104</v>
      </c>
      <c r="C27" s="87"/>
      <c r="D27" s="87"/>
      <c r="E27" s="87"/>
      <c r="F27" s="9"/>
      <c r="G27" s="9"/>
    </row>
    <row r="28" spans="2:13" x14ac:dyDescent="0.25">
      <c r="B28" s="88"/>
      <c r="C28" s="88"/>
      <c r="D28" s="88"/>
      <c r="E28" s="88"/>
      <c r="F28" s="25"/>
      <c r="G28" s="9"/>
    </row>
    <row r="29" spans="2:13" x14ac:dyDescent="0.25">
      <c r="B29" s="88"/>
      <c r="C29" s="88"/>
      <c r="D29" s="88"/>
      <c r="E29" s="88"/>
      <c r="F29" s="25" t="s">
        <v>83</v>
      </c>
      <c r="G29" s="9"/>
      <c r="K29" s="48"/>
      <c r="L29" s="9"/>
      <c r="M29" s="9"/>
    </row>
    <row r="30" spans="2:13" x14ac:dyDescent="0.25">
      <c r="K30" s="57"/>
      <c r="L30" s="25"/>
      <c r="M30" s="9"/>
    </row>
    <row r="31" spans="2:13" x14ac:dyDescent="0.25">
      <c r="K31" s="57"/>
      <c r="L31" s="25"/>
      <c r="M31" s="9"/>
    </row>
  </sheetData>
  <mergeCells count="1">
    <mergeCell ref="B27:E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Case Study</vt:lpstr>
      <vt:lpstr>Constraints and Model</vt:lpstr>
      <vt:lpstr>Sensitivity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Rocio Godoy Becerril</dc:creator>
  <cp:lastModifiedBy>Jason Lee</cp:lastModifiedBy>
  <dcterms:created xsi:type="dcterms:W3CDTF">2002-10-07T00:29:10Z</dcterms:created>
  <dcterms:modified xsi:type="dcterms:W3CDTF">2020-01-27T23:20:57Z</dcterms:modified>
</cp:coreProperties>
</file>