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defaultThemeVersion="166925"/>
  <mc:AlternateContent xmlns:mc="http://schemas.openxmlformats.org/markup-compatibility/2006">
    <mc:Choice Requires="x15">
      <x15ac:absPath xmlns:x15ac="http://schemas.microsoft.com/office/spreadsheetml/2010/11/ac" url="C:\Users\Eric Salas\github\athelog\ZeroConditions\"/>
    </mc:Choice>
  </mc:AlternateContent>
  <bookViews>
    <workbookView xWindow="0" yWindow="0" windowWidth="20490" windowHeight="7530" activeTab="5"/>
  </bookViews>
  <sheets>
    <sheet name="data" sheetId="1" r:id="rId1"/>
    <sheet name="pacientes" sheetId="2" r:id="rId2"/>
    <sheet name="company" sheetId="3" r:id="rId3"/>
    <sheet name="users" sheetId="5" r:id="rId4"/>
    <sheet name="EvaluationConst" sheetId="8" r:id="rId5"/>
    <sheet name="Evaluationhistory" sheetId="10" r:id="rId6"/>
    <sheet name="PhysiologicalVars" sheetId="11"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1" l="1"/>
  <c r="C4" i="11"/>
  <c r="C5" i="11"/>
  <c r="C6" i="11"/>
  <c r="C7" i="11"/>
  <c r="C8" i="11"/>
  <c r="C9" i="11"/>
  <c r="C10" i="11"/>
  <c r="C11" i="11"/>
  <c r="C2" i="11"/>
  <c r="B3" i="11"/>
  <c r="B4" i="11"/>
  <c r="B5" i="11"/>
  <c r="B6" i="11"/>
  <c r="B7" i="11"/>
  <c r="B8" i="11"/>
  <c r="B9" i="11"/>
  <c r="B10" i="11"/>
  <c r="B11" i="11"/>
  <c r="B2" i="11"/>
  <c r="I2" i="3"/>
  <c r="I3" i="3"/>
  <c r="I4" i="3"/>
  <c r="I5" i="3"/>
  <c r="I6" i="3"/>
  <c r="I7" i="3"/>
  <c r="I8" i="3"/>
  <c r="I9" i="3"/>
  <c r="I10" i="3"/>
  <c r="I11" i="3"/>
  <c r="T2" i="2"/>
  <c r="T3" i="2"/>
  <c r="T4" i="2"/>
  <c r="T5" i="2"/>
  <c r="T6" i="2"/>
  <c r="T7" i="2"/>
  <c r="T8" i="2"/>
  <c r="T9" i="2"/>
  <c r="T10" i="2"/>
  <c r="T11" i="2"/>
  <c r="T12" i="2"/>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O2" i="5"/>
  <c r="O3" i="5"/>
  <c r="O4" i="5"/>
  <c r="O5" i="5"/>
  <c r="O6" i="5"/>
  <c r="O7" i="5"/>
  <c r="O8" i="5"/>
  <c r="O9" i="5"/>
  <c r="O10" i="5"/>
  <c r="O11" i="5"/>
  <c r="O12" i="5"/>
  <c r="O13" i="5"/>
  <c r="O14" i="5"/>
  <c r="W2" i="8"/>
  <c r="W3" i="8"/>
  <c r="W4" i="8"/>
  <c r="W5" i="8"/>
  <c r="W6" i="8"/>
  <c r="W7" i="8"/>
  <c r="W8" i="8"/>
  <c r="W9" i="8"/>
  <c r="W10" i="8"/>
  <c r="W11" i="8"/>
  <c r="W12" i="8"/>
  <c r="Q2" i="2"/>
  <c r="Q3" i="2"/>
  <c r="Q4" i="2"/>
  <c r="Q5" i="2"/>
  <c r="Q6" i="2"/>
  <c r="Q7" i="2"/>
  <c r="Q8" i="2"/>
  <c r="Q9" i="2"/>
  <c r="Q10" i="2"/>
  <c r="Q11" i="2"/>
  <c r="Q12" i="2"/>
  <c r="O2" i="2"/>
  <c r="O3" i="2"/>
  <c r="O4" i="2"/>
  <c r="O5" i="2"/>
  <c r="O6" i="2"/>
  <c r="O7" i="2"/>
  <c r="O8" i="2"/>
  <c r="O9" i="2"/>
  <c r="O10" i="2"/>
  <c r="O11" i="2"/>
  <c r="O12" i="2"/>
  <c r="N2" i="2"/>
  <c r="N3" i="2"/>
  <c r="N4" i="2"/>
  <c r="N5" i="2"/>
  <c r="N6" i="2"/>
  <c r="N7" i="2"/>
  <c r="N8" i="2"/>
  <c r="N9" i="2"/>
  <c r="N10" i="2"/>
  <c r="N11" i="2"/>
  <c r="N12" i="2"/>
  <c r="P2" i="2"/>
  <c r="P3" i="2"/>
  <c r="P4" i="2"/>
  <c r="P5" i="2"/>
  <c r="P6" i="2"/>
  <c r="P7" i="2"/>
  <c r="P8" i="2"/>
  <c r="P9" i="2"/>
  <c r="P10" i="2"/>
  <c r="P11" i="2"/>
  <c r="P12" i="2"/>
  <c r="K2" i="2"/>
  <c r="K3" i="2"/>
  <c r="K4" i="2"/>
  <c r="K5" i="2"/>
  <c r="K6" i="2"/>
  <c r="K7" i="2"/>
  <c r="K8" i="2"/>
  <c r="K9" i="2"/>
  <c r="K10" i="2"/>
  <c r="K11" i="2"/>
  <c r="K12" i="2"/>
  <c r="L2" i="2"/>
  <c r="L3" i="2"/>
  <c r="L4" i="2"/>
  <c r="L5" i="2"/>
  <c r="L6" i="2"/>
  <c r="L7" i="2"/>
  <c r="L8" i="2"/>
  <c r="L9" i="2"/>
  <c r="L10" i="2"/>
  <c r="L11" i="2"/>
  <c r="L12" i="2"/>
  <c r="I3" i="2"/>
  <c r="J3" i="2"/>
  <c r="I4" i="2"/>
  <c r="J4" i="2"/>
  <c r="I5" i="2"/>
  <c r="J5" i="2"/>
  <c r="I6" i="2"/>
  <c r="J6" i="2"/>
  <c r="I7" i="2"/>
  <c r="J7" i="2"/>
  <c r="I8" i="2"/>
  <c r="J8" i="2"/>
  <c r="I9" i="2"/>
  <c r="J9" i="2"/>
  <c r="I10" i="2"/>
  <c r="J10" i="2"/>
  <c r="I11" i="2"/>
  <c r="J11" i="2"/>
  <c r="I12" i="2"/>
  <c r="J12" i="2"/>
  <c r="J2" i="2"/>
  <c r="I2" i="2"/>
  <c r="M2" i="8"/>
  <c r="N2" i="8"/>
  <c r="O2" i="8"/>
  <c r="P2" i="8"/>
  <c r="Q2" i="8"/>
  <c r="R2" i="8"/>
  <c r="S2" i="8"/>
  <c r="T2" i="8"/>
  <c r="M3" i="8"/>
  <c r="N3" i="8"/>
  <c r="O3" i="8"/>
  <c r="P3" i="8"/>
  <c r="Q3" i="8"/>
  <c r="R3" i="8"/>
  <c r="S3" i="8"/>
  <c r="T3" i="8"/>
  <c r="M4" i="8"/>
  <c r="N4" i="8"/>
  <c r="O4" i="8"/>
  <c r="P4" i="8"/>
  <c r="Q4" i="8"/>
  <c r="R4" i="8"/>
  <c r="S4" i="8"/>
  <c r="T4" i="8"/>
  <c r="M5" i="8"/>
  <c r="N5" i="8"/>
  <c r="O5" i="8"/>
  <c r="P5" i="8"/>
  <c r="Q5" i="8"/>
  <c r="R5" i="8"/>
  <c r="S5" i="8"/>
  <c r="T5" i="8"/>
  <c r="M6" i="8"/>
  <c r="N6" i="8"/>
  <c r="O6" i="8"/>
  <c r="P6" i="8"/>
  <c r="Q6" i="8"/>
  <c r="R6" i="8"/>
  <c r="S6" i="8"/>
  <c r="T6" i="8"/>
  <c r="M7" i="8"/>
  <c r="N7" i="8"/>
  <c r="O7" i="8"/>
  <c r="P7" i="8"/>
  <c r="Q7" i="8"/>
  <c r="R7" i="8"/>
  <c r="S7" i="8"/>
  <c r="T7" i="8"/>
  <c r="M8" i="8"/>
  <c r="N8" i="8"/>
  <c r="O8" i="8"/>
  <c r="P8" i="8"/>
  <c r="Q8" i="8"/>
  <c r="R8" i="8"/>
  <c r="S8" i="8"/>
  <c r="T8" i="8"/>
  <c r="M9" i="8"/>
  <c r="N9" i="8"/>
  <c r="O9" i="8"/>
  <c r="P9" i="8"/>
  <c r="Q9" i="8"/>
  <c r="R9" i="8"/>
  <c r="S9" i="8"/>
  <c r="T9" i="8"/>
  <c r="M10" i="8"/>
  <c r="N10" i="8"/>
  <c r="O10" i="8"/>
  <c r="P10" i="8"/>
  <c r="Q10" i="8"/>
  <c r="R10" i="8"/>
  <c r="S10" i="8"/>
  <c r="T10" i="8"/>
  <c r="M11" i="8"/>
  <c r="N11" i="8"/>
  <c r="O11" i="8"/>
  <c r="P11" i="8"/>
  <c r="Q11" i="8"/>
  <c r="R11" i="8"/>
  <c r="S11" i="8"/>
  <c r="T11" i="8"/>
  <c r="M12" i="8"/>
  <c r="N12" i="8"/>
  <c r="O12" i="8"/>
  <c r="P12" i="8"/>
  <c r="Q12" i="8"/>
  <c r="R12" i="8"/>
  <c r="S12" i="8"/>
  <c r="T12" i="8"/>
  <c r="L2" i="8"/>
  <c r="L3" i="8"/>
  <c r="L4" i="8"/>
  <c r="L5" i="8"/>
  <c r="L6" i="8"/>
  <c r="L7" i="8"/>
  <c r="L8" i="8"/>
  <c r="L9" i="8"/>
  <c r="L10" i="8"/>
  <c r="L11" i="8"/>
  <c r="L12" i="8"/>
  <c r="C75" i="10"/>
  <c r="D75" i="10"/>
  <c r="E75" i="10"/>
  <c r="F75" i="10"/>
  <c r="C76" i="10"/>
  <c r="D76" i="10"/>
  <c r="E76" i="10"/>
  <c r="F76" i="10"/>
  <c r="C77" i="10"/>
  <c r="D77" i="10"/>
  <c r="E77" i="10"/>
  <c r="F77" i="10"/>
  <c r="C78" i="10"/>
  <c r="D78" i="10"/>
  <c r="E78" i="10"/>
  <c r="F78" i="10"/>
  <c r="C79" i="10"/>
  <c r="D79" i="10"/>
  <c r="E79" i="10"/>
  <c r="F79" i="10"/>
  <c r="C80" i="10"/>
  <c r="D80" i="10"/>
  <c r="E80" i="10"/>
  <c r="F80" i="10"/>
  <c r="C81" i="10"/>
  <c r="D81" i="10"/>
  <c r="E81" i="10"/>
  <c r="F81" i="10"/>
  <c r="C82" i="10"/>
  <c r="D82" i="10"/>
  <c r="E82" i="10"/>
  <c r="F82" i="10"/>
  <c r="C83" i="10"/>
  <c r="D83" i="10"/>
  <c r="E83" i="10"/>
  <c r="F83" i="10"/>
  <c r="C84" i="10"/>
  <c r="D84" i="10"/>
  <c r="E84" i="10"/>
  <c r="F84" i="10"/>
  <c r="C85" i="10"/>
  <c r="D85" i="10"/>
  <c r="E85" i="10"/>
  <c r="F85" i="10"/>
  <c r="C86" i="10"/>
  <c r="D86" i="10"/>
  <c r="E86" i="10"/>
  <c r="F86" i="10"/>
  <c r="C87" i="10"/>
  <c r="D87" i="10"/>
  <c r="E87" i="10"/>
  <c r="F87" i="10"/>
  <c r="C88" i="10"/>
  <c r="D88" i="10"/>
  <c r="E88" i="10"/>
  <c r="F88" i="10"/>
  <c r="C89" i="10"/>
  <c r="D89" i="10"/>
  <c r="E89" i="10"/>
  <c r="F89" i="10"/>
  <c r="C90" i="10"/>
  <c r="D90" i="10"/>
  <c r="E90" i="10"/>
  <c r="F90" i="10"/>
  <c r="C91" i="10"/>
  <c r="D91" i="10"/>
  <c r="E91" i="10"/>
  <c r="F91" i="10"/>
  <c r="C92" i="10"/>
  <c r="D92" i="10"/>
  <c r="E92" i="10"/>
  <c r="F92" i="10"/>
  <c r="C93" i="10"/>
  <c r="D93" i="10"/>
  <c r="E93" i="10"/>
  <c r="F93" i="10"/>
  <c r="C94" i="10"/>
  <c r="D94" i="10"/>
  <c r="E94" i="10"/>
  <c r="F94" i="10"/>
  <c r="C95" i="10"/>
  <c r="D95" i="10"/>
  <c r="E95" i="10"/>
  <c r="F95" i="10"/>
  <c r="C96" i="10"/>
  <c r="D96" i="10"/>
  <c r="E96" i="10"/>
  <c r="F96" i="10"/>
  <c r="C97" i="10"/>
  <c r="D97" i="10"/>
  <c r="E97" i="10"/>
  <c r="F97" i="10"/>
  <c r="C98" i="10"/>
  <c r="D98" i="10"/>
  <c r="E98" i="10"/>
  <c r="F98" i="10"/>
  <c r="C99" i="10"/>
  <c r="D99" i="10"/>
  <c r="E99" i="10"/>
  <c r="F99" i="10"/>
  <c r="C100" i="10"/>
  <c r="D100" i="10"/>
  <c r="E100" i="10"/>
  <c r="F100" i="10"/>
  <c r="C22" i="10"/>
  <c r="D22" i="10"/>
  <c r="E22" i="10"/>
  <c r="F22" i="10"/>
  <c r="C23" i="10"/>
  <c r="D23" i="10"/>
  <c r="E23" i="10"/>
  <c r="F23" i="10"/>
  <c r="C24" i="10"/>
  <c r="D24" i="10"/>
  <c r="E24" i="10"/>
  <c r="F24" i="10"/>
  <c r="C25" i="10"/>
  <c r="D25" i="10"/>
  <c r="E25" i="10"/>
  <c r="F25" i="10"/>
  <c r="C26" i="10"/>
  <c r="D26" i="10"/>
  <c r="E26" i="10"/>
  <c r="F26" i="10"/>
  <c r="C27" i="10"/>
  <c r="D27" i="10"/>
  <c r="E27" i="10"/>
  <c r="F27" i="10"/>
  <c r="C28" i="10"/>
  <c r="D28" i="10"/>
  <c r="E28" i="10"/>
  <c r="F28" i="10"/>
  <c r="C29" i="10"/>
  <c r="D29" i="10"/>
  <c r="E29" i="10"/>
  <c r="F29" i="10"/>
  <c r="C30" i="10"/>
  <c r="D30" i="10"/>
  <c r="E30" i="10"/>
  <c r="F30" i="10"/>
  <c r="C31" i="10"/>
  <c r="D31" i="10"/>
  <c r="E31" i="10"/>
  <c r="F31" i="10"/>
  <c r="C32" i="10"/>
  <c r="D32" i="10"/>
  <c r="E32" i="10"/>
  <c r="F32" i="10"/>
  <c r="C33" i="10"/>
  <c r="D33" i="10"/>
  <c r="E33" i="10"/>
  <c r="F33" i="10"/>
  <c r="C34" i="10"/>
  <c r="D34" i="10"/>
  <c r="E34" i="10"/>
  <c r="F34" i="10"/>
  <c r="C35" i="10"/>
  <c r="D35" i="10"/>
  <c r="E35" i="10"/>
  <c r="F35" i="10"/>
  <c r="C36" i="10"/>
  <c r="D36" i="10"/>
  <c r="E36" i="10"/>
  <c r="F36" i="10"/>
  <c r="C37" i="10"/>
  <c r="D37" i="10"/>
  <c r="E37" i="10"/>
  <c r="F37" i="10"/>
  <c r="C38" i="10"/>
  <c r="D38" i="10"/>
  <c r="E38" i="10"/>
  <c r="F38" i="10"/>
  <c r="C39" i="10"/>
  <c r="D39" i="10"/>
  <c r="E39" i="10"/>
  <c r="F39" i="10"/>
  <c r="C40" i="10"/>
  <c r="D40" i="10"/>
  <c r="E40" i="10"/>
  <c r="F40" i="10"/>
  <c r="C41" i="10"/>
  <c r="D41" i="10"/>
  <c r="E41" i="10"/>
  <c r="F41" i="10"/>
  <c r="C42" i="10"/>
  <c r="D42" i="10"/>
  <c r="E42" i="10"/>
  <c r="F42" i="10"/>
  <c r="C43" i="10"/>
  <c r="D43" i="10"/>
  <c r="E43" i="10"/>
  <c r="F43" i="10"/>
  <c r="C44" i="10"/>
  <c r="D44" i="10"/>
  <c r="E44" i="10"/>
  <c r="F44" i="10"/>
  <c r="C45" i="10"/>
  <c r="D45" i="10"/>
  <c r="E45" i="10"/>
  <c r="F45" i="10"/>
  <c r="C46" i="10"/>
  <c r="D46" i="10"/>
  <c r="E46" i="10"/>
  <c r="F46" i="10"/>
  <c r="C47" i="10"/>
  <c r="D47" i="10"/>
  <c r="E47" i="10"/>
  <c r="F47" i="10"/>
  <c r="C48" i="10"/>
  <c r="D48" i="10"/>
  <c r="E48" i="10"/>
  <c r="F48" i="10"/>
  <c r="C49" i="10"/>
  <c r="D49" i="10"/>
  <c r="E49" i="10"/>
  <c r="F49" i="10"/>
  <c r="C50" i="10"/>
  <c r="D50" i="10"/>
  <c r="E50" i="10"/>
  <c r="F50" i="10"/>
  <c r="C51" i="10"/>
  <c r="D51" i="10"/>
  <c r="E51" i="10"/>
  <c r="F51" i="10"/>
  <c r="C52" i="10"/>
  <c r="D52" i="10"/>
  <c r="E52" i="10"/>
  <c r="F52" i="10"/>
  <c r="C53" i="10"/>
  <c r="D53" i="10"/>
  <c r="E53" i="10"/>
  <c r="F53" i="10"/>
  <c r="C54" i="10"/>
  <c r="D54" i="10"/>
  <c r="E54" i="10"/>
  <c r="F54" i="10"/>
  <c r="C55" i="10"/>
  <c r="D55" i="10"/>
  <c r="E55" i="10"/>
  <c r="F55" i="10"/>
  <c r="C56" i="10"/>
  <c r="D56" i="10"/>
  <c r="E56" i="10"/>
  <c r="F56" i="10"/>
  <c r="C57" i="10"/>
  <c r="D57" i="10"/>
  <c r="E57" i="10"/>
  <c r="F57" i="10"/>
  <c r="C58" i="10"/>
  <c r="D58" i="10"/>
  <c r="E58" i="10"/>
  <c r="F58" i="10"/>
  <c r="C59" i="10"/>
  <c r="D59" i="10"/>
  <c r="E59" i="10"/>
  <c r="F59" i="10"/>
  <c r="C60" i="10"/>
  <c r="D60" i="10"/>
  <c r="E60" i="10"/>
  <c r="F60" i="10"/>
  <c r="C61" i="10"/>
  <c r="D61" i="10"/>
  <c r="E61" i="10"/>
  <c r="F61" i="10"/>
  <c r="C62" i="10"/>
  <c r="D62" i="10"/>
  <c r="E62" i="10"/>
  <c r="F62" i="10"/>
  <c r="C63" i="10"/>
  <c r="D63" i="10"/>
  <c r="E63" i="10"/>
  <c r="F63" i="10"/>
  <c r="C64" i="10"/>
  <c r="D64" i="10"/>
  <c r="E64" i="10"/>
  <c r="F64" i="10"/>
  <c r="C65" i="10"/>
  <c r="D65" i="10"/>
  <c r="E65" i="10"/>
  <c r="F65" i="10"/>
  <c r="C66" i="10"/>
  <c r="D66" i="10"/>
  <c r="E66" i="10"/>
  <c r="F66" i="10"/>
  <c r="C67" i="10"/>
  <c r="D67" i="10"/>
  <c r="E67" i="10"/>
  <c r="F67" i="10"/>
  <c r="C68" i="10"/>
  <c r="D68" i="10"/>
  <c r="E68" i="10"/>
  <c r="F68" i="10"/>
  <c r="C69" i="10"/>
  <c r="D69" i="10"/>
  <c r="E69" i="10"/>
  <c r="F69" i="10"/>
  <c r="C70" i="10"/>
  <c r="D70" i="10"/>
  <c r="E70" i="10"/>
  <c r="F70" i="10"/>
  <c r="C71" i="10"/>
  <c r="D71" i="10"/>
  <c r="E71" i="10"/>
  <c r="F71" i="10"/>
  <c r="C72" i="10"/>
  <c r="D72" i="10"/>
  <c r="E72" i="10"/>
  <c r="F72" i="10"/>
  <c r="C73" i="10"/>
  <c r="D73" i="10"/>
  <c r="E73" i="10"/>
  <c r="F73" i="10"/>
  <c r="C74" i="10"/>
  <c r="D74" i="10"/>
  <c r="E74" i="10"/>
  <c r="F74" i="10"/>
  <c r="C12" i="10"/>
  <c r="D12" i="10"/>
  <c r="E12" i="10"/>
  <c r="F12" i="10"/>
  <c r="C13" i="10"/>
  <c r="D13" i="10"/>
  <c r="E13" i="10"/>
  <c r="F13" i="10"/>
  <c r="C14" i="10"/>
  <c r="D14" i="10"/>
  <c r="E14" i="10"/>
  <c r="F14" i="10"/>
  <c r="C15" i="10"/>
  <c r="D15" i="10"/>
  <c r="E15" i="10"/>
  <c r="F15" i="10"/>
  <c r="C16" i="10"/>
  <c r="D16" i="10"/>
  <c r="E16" i="10"/>
  <c r="F16" i="10"/>
  <c r="C17" i="10"/>
  <c r="D17" i="10"/>
  <c r="E17" i="10"/>
  <c r="F17" i="10"/>
  <c r="C18" i="10"/>
  <c r="D18" i="10"/>
  <c r="E18" i="10"/>
  <c r="F18" i="10"/>
  <c r="C19" i="10"/>
  <c r="D19" i="10"/>
  <c r="E19" i="10"/>
  <c r="F19" i="10"/>
  <c r="C20" i="10"/>
  <c r="D20" i="10"/>
  <c r="E20" i="10"/>
  <c r="F20" i="10"/>
  <c r="C21" i="10"/>
  <c r="D21" i="10"/>
  <c r="E21" i="10"/>
  <c r="F21" i="10"/>
  <c r="E3" i="10"/>
  <c r="E4" i="10"/>
  <c r="E5" i="10"/>
  <c r="E6" i="10"/>
  <c r="E7" i="10"/>
  <c r="E8" i="10"/>
  <c r="E9" i="10"/>
  <c r="E10" i="10"/>
  <c r="E11" i="10"/>
  <c r="E2" i="10"/>
  <c r="D3" i="10"/>
  <c r="D4" i="10"/>
  <c r="D5" i="10"/>
  <c r="D6" i="10"/>
  <c r="D7" i="10"/>
  <c r="D8" i="10"/>
  <c r="D9" i="10"/>
  <c r="D10" i="10"/>
  <c r="D11" i="10"/>
  <c r="D2" i="10"/>
  <c r="F3" i="10"/>
  <c r="F4" i="10"/>
  <c r="F5" i="10"/>
  <c r="F6" i="10"/>
  <c r="F7" i="10"/>
  <c r="F8" i="10"/>
  <c r="F9" i="10"/>
  <c r="F10" i="10"/>
  <c r="F11" i="10"/>
  <c r="F2" i="10"/>
  <c r="C3" i="10"/>
  <c r="C4" i="10"/>
  <c r="C5" i="10"/>
  <c r="C6" i="10"/>
  <c r="C7" i="10"/>
  <c r="C8" i="10"/>
  <c r="C9" i="10"/>
  <c r="C10" i="10"/>
  <c r="C11" i="10"/>
  <c r="C2" i="10"/>
  <c r="C3" i="8"/>
  <c r="D3" i="8"/>
  <c r="E3" i="8"/>
  <c r="F3" i="8"/>
  <c r="G3" i="8"/>
  <c r="H3" i="8"/>
  <c r="I3" i="8"/>
  <c r="J3" i="8"/>
  <c r="K3" i="8"/>
  <c r="C4" i="8"/>
  <c r="D4" i="8"/>
  <c r="E4" i="8"/>
  <c r="F4" i="8"/>
  <c r="G4" i="8"/>
  <c r="H4" i="8"/>
  <c r="I4" i="8"/>
  <c r="J4" i="8"/>
  <c r="K4" i="8"/>
  <c r="C5" i="8"/>
  <c r="D5" i="8"/>
  <c r="E5" i="8"/>
  <c r="F5" i="8"/>
  <c r="G5" i="8"/>
  <c r="H5" i="8"/>
  <c r="I5" i="8"/>
  <c r="J5" i="8"/>
  <c r="K5" i="8"/>
  <c r="C6" i="8"/>
  <c r="D6" i="8"/>
  <c r="E6" i="8"/>
  <c r="F6" i="8"/>
  <c r="G6" i="8"/>
  <c r="H6" i="8"/>
  <c r="I6" i="8"/>
  <c r="J6" i="8"/>
  <c r="K6" i="8"/>
  <c r="C7" i="8"/>
  <c r="D7" i="8"/>
  <c r="E7" i="8"/>
  <c r="F7" i="8"/>
  <c r="G7" i="8"/>
  <c r="H7" i="8"/>
  <c r="I7" i="8"/>
  <c r="J7" i="8"/>
  <c r="K7" i="8"/>
  <c r="C8" i="8"/>
  <c r="D8" i="8"/>
  <c r="E8" i="8"/>
  <c r="F8" i="8"/>
  <c r="G8" i="8"/>
  <c r="H8" i="8"/>
  <c r="I8" i="8"/>
  <c r="J8" i="8"/>
  <c r="K8" i="8"/>
  <c r="C9" i="8"/>
  <c r="D9" i="8"/>
  <c r="E9" i="8"/>
  <c r="F9" i="8"/>
  <c r="G9" i="8"/>
  <c r="H9" i="8"/>
  <c r="I9" i="8"/>
  <c r="J9" i="8"/>
  <c r="K9" i="8"/>
  <c r="C10" i="8"/>
  <c r="D10" i="8"/>
  <c r="E10" i="8"/>
  <c r="F10" i="8"/>
  <c r="G10" i="8"/>
  <c r="H10" i="8"/>
  <c r="I10" i="8"/>
  <c r="J10" i="8"/>
  <c r="K10" i="8"/>
  <c r="C11" i="8"/>
  <c r="D11" i="8"/>
  <c r="E11" i="8"/>
  <c r="F11" i="8"/>
  <c r="G11" i="8"/>
  <c r="H11" i="8"/>
  <c r="I11" i="8"/>
  <c r="J11" i="8"/>
  <c r="K11" i="8"/>
  <c r="C12" i="8"/>
  <c r="D12" i="8"/>
  <c r="E12" i="8"/>
  <c r="F12" i="8"/>
  <c r="G12" i="8"/>
  <c r="H12" i="8"/>
  <c r="I12" i="8"/>
  <c r="J12" i="8"/>
  <c r="K12" i="8"/>
  <c r="D2" i="8"/>
  <c r="E2" i="8"/>
  <c r="F2" i="8"/>
  <c r="G2" i="8"/>
  <c r="H2" i="8"/>
  <c r="I2" i="8"/>
  <c r="J2" i="8"/>
  <c r="K2" i="8"/>
  <c r="C2" i="8"/>
  <c r="U3" i="8"/>
  <c r="U4" i="8"/>
  <c r="U5" i="8"/>
  <c r="U6" i="8"/>
  <c r="U7" i="8"/>
  <c r="U8" i="8"/>
  <c r="U9" i="8"/>
  <c r="U10" i="8"/>
  <c r="U11" i="8"/>
  <c r="U12" i="8"/>
  <c r="U2" i="8"/>
  <c r="M2" i="5"/>
  <c r="M3" i="5"/>
  <c r="M4" i="5"/>
  <c r="M5" i="5"/>
  <c r="M6" i="5"/>
  <c r="M7" i="5"/>
  <c r="M8" i="5"/>
  <c r="M9" i="5"/>
  <c r="M10" i="5"/>
  <c r="M11" i="5"/>
  <c r="M12" i="5"/>
  <c r="M13" i="5"/>
  <c r="M14" i="5"/>
  <c r="R2" i="2"/>
  <c r="R3" i="2"/>
  <c r="R4" i="2"/>
  <c r="R5" i="2"/>
  <c r="R6" i="2"/>
  <c r="R7" i="2"/>
  <c r="R8" i="2"/>
  <c r="R9" i="2"/>
  <c r="R10" i="2"/>
  <c r="R11" i="2"/>
  <c r="R12" i="2"/>
  <c r="H2" i="2"/>
  <c r="H3" i="2"/>
  <c r="H4" i="2"/>
  <c r="H5" i="2"/>
  <c r="H6" i="2"/>
  <c r="H7" i="2"/>
  <c r="H8" i="2"/>
  <c r="H9" i="2"/>
  <c r="H10" i="2"/>
  <c r="H11" i="2"/>
  <c r="H12" i="2"/>
  <c r="L3" i="5" l="1"/>
  <c r="L4" i="5"/>
  <c r="L5" i="5"/>
  <c r="L6" i="5"/>
  <c r="L7" i="5"/>
  <c r="L8" i="5"/>
  <c r="L9" i="5"/>
  <c r="L10" i="5"/>
  <c r="L11" i="5"/>
  <c r="L12" i="5"/>
  <c r="L13" i="5"/>
  <c r="L14" i="5"/>
  <c r="L2" i="5"/>
  <c r="B12" i="5"/>
  <c r="C12" i="5"/>
  <c r="D12" i="5"/>
  <c r="E12" i="5"/>
  <c r="F12" i="5"/>
  <c r="G12" i="5"/>
  <c r="I12" i="5"/>
  <c r="J12" i="5"/>
  <c r="K12" i="5"/>
  <c r="B13" i="5"/>
  <c r="C13" i="5"/>
  <c r="D13" i="5"/>
  <c r="E13" i="5"/>
  <c r="F13" i="5"/>
  <c r="G13" i="5"/>
  <c r="I13" i="5"/>
  <c r="J13" i="5"/>
  <c r="K13" i="5"/>
  <c r="B14" i="5"/>
  <c r="C14" i="5"/>
  <c r="D14" i="5"/>
  <c r="E14" i="5"/>
  <c r="F14" i="5"/>
  <c r="G14" i="5"/>
  <c r="I14" i="5"/>
  <c r="J14" i="5"/>
  <c r="K14" i="5"/>
  <c r="J3" i="5"/>
  <c r="J4" i="5"/>
  <c r="J5" i="5"/>
  <c r="J6" i="5"/>
  <c r="J7" i="5"/>
  <c r="J8" i="5"/>
  <c r="J9" i="5"/>
  <c r="J10" i="5"/>
  <c r="J11" i="5"/>
  <c r="J2" i="5"/>
  <c r="C3" i="5"/>
  <c r="C4" i="5"/>
  <c r="C5" i="5"/>
  <c r="C6" i="5"/>
  <c r="C7" i="5"/>
  <c r="C8" i="5"/>
  <c r="C9" i="5"/>
  <c r="C10" i="5"/>
  <c r="C11" i="5"/>
  <c r="C2" i="5"/>
  <c r="G3" i="5"/>
  <c r="G4" i="5"/>
  <c r="G5" i="5"/>
  <c r="G6" i="5"/>
  <c r="G7" i="5"/>
  <c r="G8" i="5"/>
  <c r="G9" i="5"/>
  <c r="G10" i="5"/>
  <c r="G11" i="5"/>
  <c r="G2" i="5"/>
  <c r="F3" i="5"/>
  <c r="F4" i="5"/>
  <c r="F5" i="5"/>
  <c r="F6" i="5"/>
  <c r="F7" i="5"/>
  <c r="F8" i="5"/>
  <c r="F9" i="5"/>
  <c r="F10" i="5"/>
  <c r="F11" i="5"/>
  <c r="F2" i="5"/>
  <c r="E3" i="5"/>
  <c r="E4" i="5"/>
  <c r="E5" i="5"/>
  <c r="E6" i="5"/>
  <c r="E7" i="5"/>
  <c r="E8" i="5"/>
  <c r="E9" i="5"/>
  <c r="E10" i="5"/>
  <c r="E11" i="5"/>
  <c r="D3" i="5"/>
  <c r="D4" i="5"/>
  <c r="D5" i="5"/>
  <c r="D6" i="5"/>
  <c r="D7" i="5"/>
  <c r="D8" i="5"/>
  <c r="D9" i="5"/>
  <c r="D10" i="5"/>
  <c r="D11" i="5"/>
  <c r="D2" i="5"/>
  <c r="E2" i="5"/>
  <c r="I3" i="5"/>
  <c r="I4" i="5"/>
  <c r="I5" i="5"/>
  <c r="I6" i="5"/>
  <c r="I7" i="5"/>
  <c r="I8" i="5"/>
  <c r="I9" i="5"/>
  <c r="I10" i="5"/>
  <c r="I11" i="5"/>
  <c r="I2" i="5"/>
  <c r="K3" i="5"/>
  <c r="K4" i="5"/>
  <c r="K5" i="5"/>
  <c r="K6" i="5"/>
  <c r="K7" i="5"/>
  <c r="K8" i="5"/>
  <c r="K9" i="5"/>
  <c r="K10" i="5"/>
  <c r="K11" i="5"/>
  <c r="K2" i="5"/>
  <c r="B3" i="5"/>
  <c r="B4" i="5"/>
  <c r="B5" i="5"/>
  <c r="B6" i="5"/>
  <c r="B7" i="5"/>
  <c r="B8" i="5"/>
  <c r="B9" i="5"/>
  <c r="B10" i="5"/>
  <c r="B11" i="5"/>
  <c r="B2" i="5"/>
  <c r="B3" i="2"/>
  <c r="B4" i="2"/>
  <c r="B5" i="2"/>
  <c r="B6" i="2"/>
  <c r="B7" i="2"/>
  <c r="B8" i="2"/>
  <c r="B9" i="2"/>
  <c r="B10" i="2"/>
  <c r="B11" i="2"/>
  <c r="B12" i="2"/>
  <c r="B2" i="2"/>
  <c r="B3" i="3"/>
  <c r="B4" i="3"/>
  <c r="B5" i="3"/>
  <c r="D5" i="3" s="1"/>
  <c r="B6" i="3"/>
  <c r="B7" i="3"/>
  <c r="B8" i="3"/>
  <c r="D8" i="3" s="1"/>
  <c r="B9" i="3"/>
  <c r="D9" i="3" s="1"/>
  <c r="B10" i="3"/>
  <c r="D10" i="3" s="1"/>
  <c r="B11" i="3"/>
  <c r="D11" i="3" s="1"/>
  <c r="B2" i="3"/>
  <c r="D2" i="3" s="1"/>
  <c r="C9" i="3"/>
  <c r="C10" i="3"/>
  <c r="C11" i="3"/>
  <c r="E9" i="3"/>
  <c r="E10" i="3"/>
  <c r="E11" i="3"/>
  <c r="F9" i="3"/>
  <c r="F10" i="3"/>
  <c r="F11" i="3"/>
  <c r="G9" i="3"/>
  <c r="G10" i="3"/>
  <c r="G11" i="3"/>
  <c r="H9" i="5"/>
  <c r="G2" i="3"/>
  <c r="G3" i="3"/>
  <c r="G4" i="3"/>
  <c r="G5" i="3"/>
  <c r="G6" i="3"/>
  <c r="G7" i="3"/>
  <c r="G8" i="3"/>
  <c r="F2" i="3"/>
  <c r="F3" i="3"/>
  <c r="F4" i="3"/>
  <c r="F5" i="3"/>
  <c r="F6" i="3"/>
  <c r="F7" i="3"/>
  <c r="F8" i="3"/>
  <c r="E2" i="3"/>
  <c r="E3" i="3"/>
  <c r="E4" i="3"/>
  <c r="E5" i="3"/>
  <c r="E6" i="3"/>
  <c r="E7" i="3"/>
  <c r="E8" i="3"/>
  <c r="D6" i="3"/>
  <c r="D3" i="3"/>
  <c r="D4" i="3"/>
  <c r="D7" i="3"/>
  <c r="C3" i="3"/>
  <c r="C4" i="3"/>
  <c r="C5" i="3"/>
  <c r="C6" i="3"/>
  <c r="C7" i="3"/>
  <c r="C8" i="3"/>
  <c r="C2" i="3"/>
  <c r="M3" i="2"/>
  <c r="M4" i="2"/>
  <c r="M5" i="2"/>
  <c r="M6" i="2"/>
  <c r="M7" i="2"/>
  <c r="M8" i="2"/>
  <c r="M9" i="2"/>
  <c r="M10" i="2"/>
  <c r="M11" i="2"/>
  <c r="M12" i="2"/>
  <c r="M2" i="2"/>
  <c r="F3" i="2"/>
  <c r="F4" i="2"/>
  <c r="F5" i="2"/>
  <c r="F6" i="2"/>
  <c r="F7" i="2"/>
  <c r="F8" i="2"/>
  <c r="F9" i="2"/>
  <c r="F10" i="2"/>
  <c r="F11" i="2"/>
  <c r="F12" i="2"/>
  <c r="F2" i="2"/>
  <c r="E3" i="2"/>
  <c r="G3" i="2" s="1"/>
  <c r="E4" i="2"/>
  <c r="E5" i="2"/>
  <c r="E6" i="2"/>
  <c r="E7" i="2"/>
  <c r="G7" i="2" s="1"/>
  <c r="E8" i="2"/>
  <c r="E9" i="2"/>
  <c r="E10" i="2"/>
  <c r="E11" i="2"/>
  <c r="G11" i="2" s="1"/>
  <c r="E12" i="2"/>
  <c r="E2" i="2"/>
  <c r="D3" i="2"/>
  <c r="D4" i="2"/>
  <c r="D5" i="2"/>
  <c r="D6" i="2"/>
  <c r="D7" i="2"/>
  <c r="D8" i="2"/>
  <c r="D9" i="2"/>
  <c r="D10" i="2"/>
  <c r="D11" i="2"/>
  <c r="D12" i="2"/>
  <c r="D2" i="2"/>
  <c r="C3" i="2"/>
  <c r="C4" i="2"/>
  <c r="C5" i="2"/>
  <c r="C6" i="2"/>
  <c r="C7" i="2"/>
  <c r="C8" i="2"/>
  <c r="C9" i="2"/>
  <c r="C10" i="2"/>
  <c r="C11" i="2"/>
  <c r="C12" i="2"/>
  <c r="C2" i="2"/>
  <c r="H6" i="5" l="1"/>
  <c r="N11" i="5"/>
  <c r="N5" i="5"/>
  <c r="N14" i="5"/>
  <c r="N12" i="5"/>
  <c r="N6" i="5"/>
  <c r="N13" i="5"/>
  <c r="N2" i="5"/>
  <c r="N10" i="5"/>
  <c r="N3" i="5"/>
  <c r="N4" i="5"/>
  <c r="N7" i="5"/>
  <c r="N8" i="5"/>
  <c r="N9" i="5"/>
  <c r="H3" i="3"/>
  <c r="H5" i="5"/>
  <c r="H2" i="3"/>
  <c r="H11" i="3"/>
  <c r="S8" i="2"/>
  <c r="H7" i="3"/>
  <c r="H5" i="3"/>
  <c r="H8" i="3"/>
  <c r="H10" i="3"/>
  <c r="H4" i="3"/>
  <c r="H9" i="3"/>
  <c r="H6" i="3"/>
  <c r="S10" i="2"/>
  <c r="S3" i="2"/>
  <c r="S2" i="2"/>
  <c r="S6" i="2"/>
  <c r="S7" i="2"/>
  <c r="S11" i="2"/>
  <c r="S9" i="2"/>
  <c r="S4" i="2"/>
  <c r="S12" i="2"/>
  <c r="S5" i="2"/>
  <c r="G42" i="10"/>
  <c r="G43" i="10"/>
  <c r="G83" i="10"/>
  <c r="G68" i="10"/>
  <c r="G24" i="10"/>
  <c r="G37" i="10"/>
  <c r="G46" i="10"/>
  <c r="G50" i="10"/>
  <c r="G98" i="10"/>
  <c r="G33" i="10"/>
  <c r="G81" i="10"/>
  <c r="G71" i="10"/>
  <c r="G75" i="10"/>
  <c r="G99" i="10"/>
  <c r="G72" i="10"/>
  <c r="G92" i="10"/>
  <c r="G6" i="10"/>
  <c r="G18" i="10"/>
  <c r="G66" i="10"/>
  <c r="G9" i="10"/>
  <c r="G60" i="10"/>
  <c r="G88" i="10"/>
  <c r="G16" i="10"/>
  <c r="G36" i="10"/>
  <c r="G44" i="10"/>
  <c r="G5" i="10"/>
  <c r="G17" i="10"/>
  <c r="G26" i="10"/>
  <c r="G86" i="10"/>
  <c r="G57" i="10"/>
  <c r="G11" i="10"/>
  <c r="G47" i="10"/>
  <c r="G95" i="10"/>
  <c r="G52" i="10"/>
  <c r="G80" i="10"/>
  <c r="G13" i="10"/>
  <c r="G41" i="10"/>
  <c r="G65" i="10"/>
  <c r="G40" i="10"/>
  <c r="G97" i="10"/>
  <c r="G2" i="10"/>
  <c r="G7" i="10"/>
  <c r="G96" i="10"/>
  <c r="G49" i="10"/>
  <c r="G54" i="10"/>
  <c r="G78" i="10"/>
  <c r="G90" i="10"/>
  <c r="G21" i="10"/>
  <c r="G69" i="10"/>
  <c r="G27" i="10"/>
  <c r="G55" i="10"/>
  <c r="G59" i="10"/>
  <c r="G63" i="10"/>
  <c r="G87" i="10"/>
  <c r="G4" i="10"/>
  <c r="G12" i="10"/>
  <c r="G48" i="10"/>
  <c r="G29" i="10"/>
  <c r="G53" i="10"/>
  <c r="G30" i="10"/>
  <c r="G45" i="10"/>
  <c r="G15" i="10"/>
  <c r="G79" i="10"/>
  <c r="G20" i="10"/>
  <c r="G14" i="10"/>
  <c r="G22" i="10"/>
  <c r="G38" i="10"/>
  <c r="G58" i="10"/>
  <c r="G70" i="10"/>
  <c r="G94" i="10"/>
  <c r="G19" i="10"/>
  <c r="G35" i="10"/>
  <c r="G64" i="10"/>
  <c r="G84" i="10"/>
  <c r="G100" i="10"/>
  <c r="G25" i="10"/>
  <c r="G73" i="10"/>
  <c r="G74" i="10"/>
  <c r="G93" i="10"/>
  <c r="G39" i="10"/>
  <c r="G51" i="10"/>
  <c r="G91" i="10"/>
  <c r="G77" i="10"/>
  <c r="G89" i="10"/>
  <c r="G8" i="10"/>
  <c r="G32" i="10"/>
  <c r="G61" i="10"/>
  <c r="G85" i="10"/>
  <c r="G10" i="10"/>
  <c r="G34" i="10"/>
  <c r="G62" i="10"/>
  <c r="G82" i="10"/>
  <c r="G3" i="10"/>
  <c r="G23" i="10"/>
  <c r="G31" i="10"/>
  <c r="G67" i="10"/>
  <c r="G56" i="10"/>
  <c r="G76" i="10"/>
  <c r="G28" i="10"/>
  <c r="V4" i="8"/>
  <c r="V2" i="8"/>
  <c r="V10" i="8"/>
  <c r="V8" i="8"/>
  <c r="V12" i="8"/>
  <c r="V6" i="8"/>
  <c r="V3" i="8"/>
  <c r="V7" i="8"/>
  <c r="V11" i="8"/>
  <c r="V5" i="8"/>
  <c r="V9" i="8"/>
  <c r="B75" i="10"/>
  <c r="B79" i="10"/>
  <c r="B83" i="10"/>
  <c r="B78" i="10"/>
  <c r="B90" i="10"/>
  <c r="B98" i="10"/>
  <c r="B85" i="10"/>
  <c r="B89" i="10"/>
  <c r="B80" i="10"/>
  <c r="B82" i="10"/>
  <c r="B94" i="10"/>
  <c r="B84" i="10"/>
  <c r="B77" i="10"/>
  <c r="B91" i="10"/>
  <c r="B95" i="10"/>
  <c r="B92" i="10"/>
  <c r="B76" i="10"/>
  <c r="B96" i="10"/>
  <c r="B81" i="10"/>
  <c r="B97" i="10"/>
  <c r="B86" i="10"/>
  <c r="B87" i="10"/>
  <c r="B99" i="10"/>
  <c r="B88" i="10"/>
  <c r="B100" i="10"/>
  <c r="B93" i="10"/>
  <c r="B17" i="10"/>
  <c r="B22" i="10"/>
  <c r="B34" i="10"/>
  <c r="B43" i="10"/>
  <c r="B36" i="10"/>
  <c r="B48" i="10"/>
  <c r="B24" i="10"/>
  <c r="B60" i="10"/>
  <c r="B54" i="10"/>
  <c r="B67" i="10"/>
  <c r="B28" i="10"/>
  <c r="B29" i="10"/>
  <c r="B41" i="10"/>
  <c r="B58" i="10"/>
  <c r="B49" i="10"/>
  <c r="B53" i="10"/>
  <c r="B27" i="10"/>
  <c r="B45" i="10"/>
  <c r="B56" i="10"/>
  <c r="B69" i="10"/>
  <c r="B73" i="10"/>
  <c r="B72" i="10"/>
  <c r="B57" i="10"/>
  <c r="B61" i="10"/>
  <c r="B35" i="10"/>
  <c r="B51" i="10"/>
  <c r="B55" i="10"/>
  <c r="B25" i="10"/>
  <c r="B33" i="10"/>
  <c r="B65" i="10"/>
  <c r="B44" i="10"/>
  <c r="B52" i="10"/>
  <c r="B64" i="10"/>
  <c r="B30" i="10"/>
  <c r="B38" i="10"/>
  <c r="B42" i="10"/>
  <c r="B66" i="10"/>
  <c r="B37" i="10"/>
  <c r="B32" i="10"/>
  <c r="B26" i="10"/>
  <c r="B40" i="10"/>
  <c r="B15" i="10"/>
  <c r="B46" i="10"/>
  <c r="B74" i="10"/>
  <c r="B23" i="10"/>
  <c r="B63" i="10"/>
  <c r="B71" i="10"/>
  <c r="B50" i="10"/>
  <c r="B62" i="10"/>
  <c r="B70" i="10"/>
  <c r="B31" i="10"/>
  <c r="B39" i="10"/>
  <c r="B47" i="10"/>
  <c r="B59" i="10"/>
  <c r="B68" i="10"/>
  <c r="B14" i="10"/>
  <c r="B18" i="10"/>
  <c r="B19" i="10"/>
  <c r="B12" i="10"/>
  <c r="B16" i="10"/>
  <c r="B20" i="10"/>
  <c r="B13" i="10"/>
  <c r="B21" i="10"/>
  <c r="B7" i="10"/>
  <c r="B5" i="10"/>
  <c r="B8" i="10"/>
  <c r="B3" i="10"/>
  <c r="B6" i="10"/>
  <c r="B12" i="8"/>
  <c r="B11" i="10"/>
  <c r="B10" i="10"/>
  <c r="B9" i="10"/>
  <c r="B2" i="10"/>
  <c r="B4" i="10"/>
  <c r="B8" i="8"/>
  <c r="B11" i="8"/>
  <c r="B7" i="8"/>
  <c r="B3" i="8"/>
  <c r="B9" i="8"/>
  <c r="B5" i="8"/>
  <c r="B4" i="8"/>
  <c r="B10" i="8"/>
  <c r="B6" i="8"/>
  <c r="B2" i="8"/>
  <c r="H11" i="5"/>
  <c r="H10" i="5"/>
  <c r="H12" i="5"/>
  <c r="G5" i="2"/>
  <c r="H13" i="5"/>
  <c r="G10" i="2"/>
  <c r="G6" i="2"/>
  <c r="H14" i="5"/>
  <c r="G2" i="2"/>
  <c r="G9" i="2"/>
  <c r="H2" i="5"/>
  <c r="G4" i="2"/>
  <c r="G8" i="2"/>
  <c r="H7" i="5"/>
  <c r="H3" i="5"/>
  <c r="G12" i="2"/>
  <c r="H4" i="5"/>
  <c r="H8" i="5"/>
</calcChain>
</file>

<file path=xl/sharedStrings.xml><?xml version="1.0" encoding="utf-8"?>
<sst xmlns="http://schemas.openxmlformats.org/spreadsheetml/2006/main" count="190" uniqueCount="138">
  <si>
    <t>index</t>
  </si>
  <si>
    <t>Nombre</t>
  </si>
  <si>
    <t>Test</t>
  </si>
  <si>
    <t>company</t>
  </si>
  <si>
    <t>estatus</t>
  </si>
  <si>
    <t>UserGroup</t>
  </si>
  <si>
    <t>Erick</t>
  </si>
  <si>
    <t>Salas</t>
  </si>
  <si>
    <t>glucosa</t>
  </si>
  <si>
    <t>mucap</t>
  </si>
  <si>
    <t>Heredia</t>
  </si>
  <si>
    <t>FALSE</t>
  </si>
  <si>
    <t>developer</t>
  </si>
  <si>
    <t>Harold</t>
  </si>
  <si>
    <t>Mora</t>
  </si>
  <si>
    <t>colesterol</t>
  </si>
  <si>
    <t>cfia</t>
  </si>
  <si>
    <t>Alajuela</t>
  </si>
  <si>
    <t>TRUE</t>
  </si>
  <si>
    <t>editor</t>
  </si>
  <si>
    <t>Nicole</t>
  </si>
  <si>
    <t>Gonzalez</t>
  </si>
  <si>
    <t>trigliceridos</t>
  </si>
  <si>
    <t>banco nacional</t>
  </si>
  <si>
    <t>San Jose</t>
  </si>
  <si>
    <t>admin</t>
  </si>
  <si>
    <t>Ana</t>
  </si>
  <si>
    <t>Chaverria</t>
  </si>
  <si>
    <t>masa</t>
  </si>
  <si>
    <t>boston scientific</t>
  </si>
  <si>
    <t>Cartago</t>
  </si>
  <si>
    <t>viewer</t>
  </si>
  <si>
    <t>Maria</t>
  </si>
  <si>
    <t>Jimenez</t>
  </si>
  <si>
    <t>oseo</t>
  </si>
  <si>
    <t>intel</t>
  </si>
  <si>
    <t>Limon</t>
  </si>
  <si>
    <t>guess</t>
  </si>
  <si>
    <t>Catalina</t>
  </si>
  <si>
    <t>Alfaro</t>
  </si>
  <si>
    <t>plasma</t>
  </si>
  <si>
    <t>hpe</t>
  </si>
  <si>
    <t>Perez Zeledon</t>
  </si>
  <si>
    <t>none</t>
  </si>
  <si>
    <t>Jorge</t>
  </si>
  <si>
    <t>Quesada</t>
  </si>
  <si>
    <t>hemoglobina</t>
  </si>
  <si>
    <t>panasonic</t>
  </si>
  <si>
    <t>San Carlos</t>
  </si>
  <si>
    <t>technician</t>
  </si>
  <si>
    <t>Sharon</t>
  </si>
  <si>
    <t>Araya</t>
  </si>
  <si>
    <t>VIH</t>
  </si>
  <si>
    <t>bac san jose</t>
  </si>
  <si>
    <t>Liberia</t>
  </si>
  <si>
    <t>Sofia</t>
  </si>
  <si>
    <t>Alvarez</t>
  </si>
  <si>
    <t>oxigeno</t>
  </si>
  <si>
    <t>Vmware</t>
  </si>
  <si>
    <t>Nicoya</t>
  </si>
  <si>
    <t>Fernanda</t>
  </si>
  <si>
    <t>Rodriguez</t>
  </si>
  <si>
    <t>vista</t>
  </si>
  <si>
    <t>IBM</t>
  </si>
  <si>
    <t>Quepos</t>
  </si>
  <si>
    <t>Ramiro</t>
  </si>
  <si>
    <t>Jose</t>
  </si>
  <si>
    <t>RowID</t>
  </si>
  <si>
    <t>PatientID</t>
  </si>
  <si>
    <t>Forename</t>
  </si>
  <si>
    <t>MiddleName</t>
  </si>
  <si>
    <t>FirstSurname</t>
  </si>
  <si>
    <t>SecondSurname</t>
  </si>
  <si>
    <t>Email</t>
  </si>
  <si>
    <t>Phone</t>
  </si>
  <si>
    <t>BirthDate</t>
  </si>
  <si>
    <t>JoinDate</t>
  </si>
  <si>
    <t>Gender</t>
  </si>
  <si>
    <t>Address</t>
  </si>
  <si>
    <t>CompanyID</t>
  </si>
  <si>
    <t>Department</t>
  </si>
  <si>
    <t>Site</t>
  </si>
  <si>
    <t>Status</t>
  </si>
  <si>
    <t>Income</t>
  </si>
  <si>
    <t>ModDate</t>
  </si>
  <si>
    <t>ModifierID</t>
  </si>
  <si>
    <t>LastIP</t>
  </si>
  <si>
    <t>FFD</t>
  </si>
  <si>
    <t>LastMod</t>
  </si>
  <si>
    <t>UserID</t>
  </si>
  <si>
    <t>PassHash</t>
  </si>
  <si>
    <t>FF</t>
  </si>
  <si>
    <t>APP_Hypertension</t>
  </si>
  <si>
    <t>APP_Diabetes</t>
  </si>
  <si>
    <t>APP_Cardiomyopathy</t>
  </si>
  <si>
    <t>APP_Obesity</t>
  </si>
  <si>
    <t>APP_Dyslipidemia</t>
  </si>
  <si>
    <t>APP_Sedentarism</t>
  </si>
  <si>
    <t>APP_Depression</t>
  </si>
  <si>
    <t>APP_Alcohol</t>
  </si>
  <si>
    <t>APP_Tobacco</t>
  </si>
  <si>
    <t>APP_Cmmnt</t>
  </si>
  <si>
    <t>text</t>
  </si>
  <si>
    <t>APNP_Cmmnt</t>
  </si>
  <si>
    <t>AQX_Cmmnt</t>
  </si>
  <si>
    <t>MED_Cmmnt</t>
  </si>
  <si>
    <t>INJ_Cmmnt</t>
  </si>
  <si>
    <t>Quest_Cmmnt</t>
  </si>
  <si>
    <t>Ind_Cmmnt</t>
  </si>
  <si>
    <t>Ntrtn_Cmmnt</t>
  </si>
  <si>
    <t>PhysThrpy_Cmmnt</t>
  </si>
  <si>
    <t>Value</t>
  </si>
  <si>
    <t>Unit</t>
  </si>
  <si>
    <t>mm</t>
  </si>
  <si>
    <t>ug</t>
  </si>
  <si>
    <t>ml</t>
  </si>
  <si>
    <t>kg</t>
  </si>
  <si>
    <t>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t>
  </si>
  <si>
    <t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t>
  </si>
  <si>
    <t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t>
  </si>
  <si>
    <t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t>
  </si>
  <si>
    <t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t>
  </si>
  <si>
    <t>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t>
  </si>
  <si>
    <t>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t>
  </si>
  <si>
    <t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t>
  </si>
  <si>
    <t>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t>
  </si>
  <si>
    <t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t>
  </si>
  <si>
    <t>gender</t>
  </si>
  <si>
    <t>masculino</t>
  </si>
  <si>
    <t>femenino</t>
  </si>
  <si>
    <t>no especificado</t>
  </si>
  <si>
    <t>Recursos humanos</t>
  </si>
  <si>
    <t>finanzas</t>
  </si>
  <si>
    <t>oficina</t>
  </si>
  <si>
    <t>taller</t>
  </si>
  <si>
    <t>contabilidad</t>
  </si>
  <si>
    <t>Date</t>
  </si>
  <si>
    <t>VarType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</si>
</sst>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5" x14ac:knownFonts="1">
    <font>
      <sz val="11"/>
      <color theme="1"/>
      <name val="Calibri"/>
      <family val="2"/>
      <scheme val="minor"/>
    </font>
    <font>
      <b/>
      <sz val="11"/>
      <color theme="0"/>
      <name val="Calibri"/>
      <family val="2"/>
      <scheme val="minor"/>
    </font>
    <font>
      <b/>
      <sz val="10"/>
      <color rgb="FF000000"/>
      <name val="Arial"/>
      <family val="2"/>
    </font>
    <font>
      <b/>
      <sz val="10"/>
      <color rgb="FF235A81"/>
      <name val="Arial"/>
      <family val="2"/>
    </font>
    <font>
      <sz val="9"/>
      <color rgb="FF333333"/>
      <name val="Verdana"/>
      <family val="2"/>
    </font>
  </fonts>
  <fills count="5">
    <fill>
      <patternFill patternType="none"/>
    </fill>
    <fill>
      <patternFill patternType="gray125"/>
    </fill>
    <fill>
      <patternFill patternType="solid">
        <fgColor theme="7"/>
        <bgColor theme="7"/>
      </patternFill>
    </fill>
    <fill>
      <patternFill patternType="solid">
        <fgColor theme="7" tint="0.79998168889431442"/>
        <bgColor theme="7" tint="0.79998168889431442"/>
      </patternFill>
    </fill>
    <fill>
      <patternFill patternType="solid">
        <fgColor rgb="FFFFFFFF"/>
        <bgColor indexed="64"/>
      </patternFill>
    </fill>
  </fills>
  <borders count="9">
    <border>
      <left/>
      <right/>
      <top/>
      <bottom/>
      <diagonal/>
    </border>
    <border>
      <left/>
      <right style="thin">
        <color theme="7" tint="0.39997558519241921"/>
      </right>
      <top style="thin">
        <color theme="7" tint="0.39997558519241921"/>
      </top>
      <bottom style="thin">
        <color theme="7" tint="0.39997558519241921"/>
      </bottom>
      <diagonal/>
    </border>
    <border>
      <left style="thin">
        <color theme="7" tint="0.39997558519241921"/>
      </left>
      <right/>
      <top/>
      <bottom style="thin">
        <color theme="7" tint="0.39997558519241921"/>
      </bottom>
      <diagonal/>
    </border>
    <border>
      <left/>
      <right style="thin">
        <color theme="7" tint="0.39997558519241921"/>
      </right>
      <top/>
      <bottom style="thin">
        <color theme="7" tint="0.39997558519241921"/>
      </bottom>
      <diagonal/>
    </border>
    <border>
      <left style="thin">
        <color theme="7" tint="0.39997558519241921"/>
      </left>
      <right/>
      <top style="thin">
        <color theme="7" tint="0.39997558519241921"/>
      </top>
      <bottom/>
      <diagonal/>
    </border>
    <border>
      <left style="thin">
        <color theme="7" tint="0.39997558519241921"/>
      </left>
      <right/>
      <top/>
      <bottom/>
      <diagonal/>
    </border>
    <border>
      <left/>
      <right style="thin">
        <color theme="7" tint="0.39997558519241921"/>
      </right>
      <top style="thin">
        <color theme="7" tint="0.39997558519241921"/>
      </top>
      <bottom/>
      <diagonal/>
    </border>
    <border>
      <left/>
      <right style="medium">
        <color rgb="FFFFFFFF"/>
      </right>
      <top/>
      <bottom/>
      <diagonal/>
    </border>
    <border>
      <left/>
      <right/>
      <top style="thin">
        <color theme="7" tint="0.39997558519241921"/>
      </top>
      <bottom style="thin">
        <color theme="7" tint="0.39997558519241921"/>
      </bottom>
      <diagonal/>
    </border>
  </borders>
  <cellStyleXfs count="1">
    <xf numFmtId="0" fontId="0" fillId="0" borderId="0"/>
  </cellStyleXfs>
  <cellXfs count="17">
    <xf numFmtId="0" fontId="0" fillId="0" borderId="0" xfId="0"/>
    <xf numFmtId="0" fontId="0" fillId="0" borderId="1" xfId="0" applyFont="1" applyBorder="1"/>
    <xf numFmtId="0" fontId="0" fillId="3" borderId="1" xfId="0" applyFont="1" applyFill="1" applyBorder="1"/>
    <xf numFmtId="0" fontId="1" fillId="2" borderId="2" xfId="0" applyFont="1" applyFill="1" applyBorder="1"/>
    <xf numFmtId="0" fontId="1" fillId="2" borderId="3" xfId="0" applyFont="1" applyFill="1" applyBorder="1"/>
    <xf numFmtId="0" fontId="0" fillId="3" borderId="4" xfId="0" applyFont="1" applyFill="1" applyBorder="1"/>
    <xf numFmtId="0" fontId="0" fillId="0" borderId="4" xfId="0" applyFont="1" applyBorder="1"/>
    <xf numFmtId="0" fontId="1" fillId="2" borderId="5" xfId="0" applyFont="1" applyFill="1" applyBorder="1"/>
    <xf numFmtId="0" fontId="0" fillId="0" borderId="6" xfId="0" applyFont="1" applyBorder="1"/>
    <xf numFmtId="164" fontId="0" fillId="0" borderId="0" xfId="0" applyNumberFormat="1"/>
    <xf numFmtId="0" fontId="0" fillId="0" borderId="0" xfId="0" applyNumberFormat="1"/>
    <xf numFmtId="0" fontId="2" fillId="4" borderId="7" xfId="0" applyFont="1" applyFill="1" applyBorder="1" applyAlignment="1">
      <alignment horizontal="left" vertical="top" wrapText="1"/>
    </xf>
    <xf numFmtId="164" fontId="0" fillId="0" borderId="8" xfId="0" applyNumberFormat="1" applyFont="1" applyBorder="1"/>
    <xf numFmtId="0" fontId="4" fillId="0" borderId="0" xfId="0" applyFont="1"/>
    <xf numFmtId="14" fontId="0" fillId="0" borderId="0" xfId="0" applyNumberFormat="1"/>
    <xf numFmtId="0" fontId="3" fillId="4" borderId="0" xfId="0" applyFont="1" applyFill="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48">
    <dxf>
      <numFmt numFmtId="164"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dxf>
    <dxf>
      <numFmt numFmtId="0" formatCode="General"/>
    </dxf>
    <dxf>
      <numFmt numFmtId="0" formatCode="General"/>
    </dxf>
    <dxf>
      <numFmt numFmtId="164" formatCode="yyyy\-mm\-dd;@"/>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7" tint="0.79998168889431442"/>
          <bgColor theme="7" tint="0.79998168889431442"/>
        </patternFill>
      </fill>
      <border diagonalUp="0" diagonalDown="0">
        <left style="thin">
          <color theme="7" tint="0.39997558519241921"/>
        </left>
        <right/>
        <top style="thin">
          <color theme="7" tint="0.39997558519241921"/>
        </top>
        <bottom/>
        <vertical/>
        <horizontal/>
      </border>
    </dxf>
    <dxf>
      <numFmt numFmtId="0" formatCode="General"/>
    </dxf>
    <dxf>
      <numFmt numFmtId="0" formatCode="General"/>
    </dxf>
    <dxf>
      <numFmt numFmtId="164"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dxf>
    <dxf>
      <numFmt numFmtId="0" formatCode="General"/>
    </dxf>
    <dxf>
      <numFmt numFmtId="0" formatCode="General"/>
    </dxf>
    <dxf>
      <font>
        <b/>
        <i val="0"/>
        <strike val="0"/>
        <condense val="0"/>
        <extend val="0"/>
        <outline val="0"/>
        <shadow val="0"/>
        <u val="none"/>
        <vertAlign val="baseline"/>
        <sz val="10"/>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outline="0">
        <left style="medium">
          <color rgb="FFFFFFFF"/>
        </left>
        <right style="medium">
          <color rgb="FFFFFFFF"/>
        </right>
        <top/>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border outline="0">
        <top style="thin">
          <color theme="7" tint="0.39997558519241921"/>
        </top>
      </border>
    </dxf>
    <dxf>
      <border outline="0">
        <bottom style="thin">
          <color theme="7" tint="0.39997558519241921"/>
        </bottom>
      </border>
    </dxf>
    <dxf>
      <font>
        <b/>
        <i val="0"/>
        <strike val="0"/>
        <condense val="0"/>
        <extend val="0"/>
        <outline val="0"/>
        <shadow val="0"/>
        <u val="none"/>
        <vertAlign val="baseline"/>
        <sz val="11"/>
        <color theme="0"/>
        <name val="Calibri"/>
        <scheme val="minor"/>
      </font>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Nombres" displayName="Nombres" ref="A1:B14" totalsRowShown="0">
  <autoFilter ref="A1:B14"/>
  <tableColumns count="2">
    <tableColumn id="1" name="index"/>
    <tableColumn id="2" name="Nombre"/>
  </tableColumns>
  <tableStyleInfo name="TableStyleMedium5" showFirstColumn="0" showLastColumn="0" showRowStripes="1" showColumnStripes="0"/>
</table>
</file>

<file path=xl/tables/table10.xml><?xml version="1.0" encoding="utf-8"?>
<table xmlns="http://schemas.openxmlformats.org/spreadsheetml/2006/main" id="15" name="gender" displayName="gender" ref="AB1:AC4" totalsRowShown="0">
  <autoFilter ref="AB1:AC4"/>
  <tableColumns count="2">
    <tableColumn id="1" name="index"/>
    <tableColumn id="2" name="gender"/>
  </tableColumns>
  <tableStyleInfo name="TableStyleMedium5" showFirstColumn="0" showLastColumn="0" showRowStripes="1" showColumnStripes="0"/>
</table>
</file>

<file path=xl/tables/table11.xml><?xml version="1.0" encoding="utf-8"?>
<table xmlns="http://schemas.openxmlformats.org/spreadsheetml/2006/main" id="16" name="departamento" displayName="departamento" ref="AE1:AF6" totalsRowShown="0">
  <autoFilter ref="AE1:AF6"/>
  <tableColumns count="2">
    <tableColumn id="1" name="index"/>
    <tableColumn id="2" name="gender"/>
  </tableColumns>
  <tableStyleInfo name="TableStyleMedium5" showFirstColumn="0" showLastColumn="0" showRowStripes="1" showColumnStripes="0"/>
</table>
</file>

<file path=xl/tables/table12.xml><?xml version="1.0" encoding="utf-8"?>
<table xmlns="http://schemas.openxmlformats.org/spreadsheetml/2006/main" id="3" name="paciente_tabla" displayName="paciente_tabla" ref="A1:U12" totalsRowShown="0" headerRowDxfId="29">
  <autoFilter ref="A1:U12"/>
  <tableColumns count="21">
    <tableColumn id="1" name="RowID"/>
    <tableColumn id="2" name="PatientID">
      <calculatedColumnFormula>RANDBETWEEN(100000000,999999999)</calculatedColumnFormula>
    </tableColumn>
    <tableColumn id="3" name="Forename">
      <calculatedColumnFormula>VLOOKUP(RANDBETWEEN(0,9),Nombres[],2,FALSE)</calculatedColumnFormula>
    </tableColumn>
    <tableColumn id="4" name="MiddleName">
      <calculatedColumnFormula>VLOOKUP(RANDBETWEEN(0,9),Nombres[],2,FALSE)</calculatedColumnFormula>
    </tableColumn>
    <tableColumn id="5" name="FirstSurname">
      <calculatedColumnFormula>VLOOKUP(RANDBETWEEN(0,9),Apellidos[],2,FALSE)</calculatedColumnFormula>
    </tableColumn>
    <tableColumn id="6" name="SecondSurname">
      <calculatedColumnFormula>VLOOKUP(RANDBETWEEN(0,9),Apellidos[],2,FALSE)</calculatedColumnFormula>
    </tableColumn>
    <tableColumn id="7" name="Email" dataDxfId="28">
      <calculatedColumnFormula>paciente_tabla[[#This Row],[FirstSurname]]&amp;"@"&amp;paciente_tabla[[#This Row],[CompanyID]]&amp;".com"</calculatedColumnFormula>
    </tableColumn>
    <tableColumn id="8" name="Phone" dataDxfId="27">
      <calculatedColumnFormula>RANDBETWEEN(80000000,89999999)</calculatedColumnFormula>
    </tableColumn>
    <tableColumn id="9" name="BirthDate" dataDxfId="26">
      <calculatedColumnFormula>DATE(RANDBETWEEN(2015,2017),RANDBETWEEN(1,12),RANDBETWEEN(1,30))</calculatedColumnFormula>
    </tableColumn>
    <tableColumn id="10" name="JoinDate">
      <calculatedColumnFormula>DATE(RANDBETWEEN(2015,2017),RANDBETWEEN(1,12),RANDBETWEEN(1,30))</calculatedColumnFormula>
    </tableColumn>
    <tableColumn id="11" name="Gender" dataDxfId="25">
      <calculatedColumnFormula>VLOOKUP(RANDBETWEEN(0,2),gender[],2,FALSE)</calculatedColumnFormula>
    </tableColumn>
    <tableColumn id="12" name="Address" dataDxfId="24">
      <calculatedColumnFormula>VLOOKUP(RANDBETWEEN(0,9),direccion[],2,FALSE)</calculatedColumnFormula>
    </tableColumn>
    <tableColumn id="13" name="CompanyID">
      <calculatedColumnFormula>VLOOKUP(RANDBETWEEN(0,9),company[],2,FALSE)</calculatedColumnFormula>
    </tableColumn>
    <tableColumn id="14" name="Department" dataDxfId="23">
      <calculatedColumnFormula>VLOOKUP(RANDBETWEEN(0,4),departamento[],2,FALSE)</calculatedColumnFormula>
    </tableColumn>
    <tableColumn id="15" name="Site" dataDxfId="22">
      <calculatedColumnFormula>VLOOKUP(RANDBETWEEN(0,9),direccion[],2,FALSE)</calculatedColumnFormula>
    </tableColumn>
    <tableColumn id="16" name="Status" dataDxfId="21">
      <calculatedColumnFormula>VLOOKUP(RANDBETWEEN(0,1),valido[],2,FALSE)</calculatedColumnFormula>
    </tableColumn>
    <tableColumn id="17" name="Income" dataDxfId="20">
      <calculatedColumnFormula>RANDBETWEEN(400000,1000000)</calculatedColumnFormula>
    </tableColumn>
    <tableColumn id="18" name="ModDate" dataDxfId="19">
      <calculatedColumnFormula>DATE(RANDBETWEEN(2015,2017),RANDBETWEEN(1,12),RANDBETWEEN(1,30))</calculatedColumnFormula>
    </tableColumn>
    <tableColumn id="19" name="ModifierID" dataDxfId="18">
      <calculatedColumnFormula>VLOOKUP(RANDBETWEEN(0,9),users[],2,FALSE)</calculatedColumnFormula>
    </tableColumn>
    <tableColumn id="20" name="LastIP" dataDxfId="17">
      <calculatedColumnFormula>RANDBETWEEN(100,255)&amp;"."&amp;RANDBETWEEN(100,255)&amp;"."&amp;RANDBETWEEN(100,255)&amp;"."&amp;RANDBETWEEN(1,30)</calculatedColumnFormula>
    </tableColumn>
    <tableColumn id="21" name="FFD"/>
  </tableColumns>
  <tableStyleInfo name="TableStyleMedium5" showFirstColumn="0" showLastColumn="0" showRowStripes="1" showColumnStripes="0"/>
</table>
</file>

<file path=xl/tables/table13.xml><?xml version="1.0" encoding="utf-8"?>
<table xmlns="http://schemas.openxmlformats.org/spreadsheetml/2006/main" id="8" name="Tabla8" displayName="Tabla8" ref="A1:J11" totalsRowShown="0">
  <autoFilter ref="A1:J11"/>
  <tableColumns count="10">
    <tableColumn id="1" name="RowID"/>
    <tableColumn id="2" name="CompanyID" dataDxfId="16">
      <calculatedColumnFormula>VLOOKUP(Tabla8[[#This Row],[RowID]],company[],2,FALSE)</calculatedColumnFormula>
    </tableColumn>
    <tableColumn id="3" name="Phone">
      <calculatedColumnFormula>RANDBETWEEN(80000000,89999999)</calculatedColumnFormula>
    </tableColumn>
    <tableColumn id="4" name="Email" dataDxfId="15">
      <calculatedColumnFormula>Tabla8[[#This Row],[CompanyID]]&amp;"@"&amp;Tabla8[[#This Row],[CompanyID]]&amp;".com"</calculatedColumnFormula>
    </tableColumn>
    <tableColumn id="5" name="Address" dataDxfId="14">
      <calculatedColumnFormula>VLOOKUP(RANDBETWEEN(0,9),direccion[],2,FALSE)</calculatedColumnFormula>
    </tableColumn>
    <tableColumn id="6" name="Status" dataDxfId="13">
      <calculatedColumnFormula>VLOOKUP(RANDBETWEEN(0,1),valido[],2,FALSE)</calculatedColumnFormula>
    </tableColumn>
    <tableColumn id="7" name="LastMod" dataDxfId="12">
      <calculatedColumnFormula>DATE(RANDBETWEEN(2015,2017),RANDBETWEEN(1,12),RANDBETWEEN(1,30))</calculatedColumnFormula>
    </tableColumn>
    <tableColumn id="8" name="ModifierID" dataDxfId="11">
      <calculatedColumnFormula>VLOOKUP(RANDBETWEEN(0,9),users[],2,FALSE)</calculatedColumnFormula>
    </tableColumn>
    <tableColumn id="9" name="LastIP" dataDxfId="10">
      <calculatedColumnFormula>RANDBETWEEN(100,255)&amp;"."&amp;RANDBETWEEN(100,255)&amp;"."&amp;RANDBETWEEN(100,255)&amp;"."&amp;RANDBETWEEN(1,30)</calculatedColumnFormula>
    </tableColumn>
    <tableColumn id="10" name="FFD"/>
  </tableColumns>
  <tableStyleInfo name="TableStyleMedium5" showFirstColumn="0" showLastColumn="0" showRowStripes="1" showColumnStripes="0"/>
</table>
</file>

<file path=xl/tables/table14.xml><?xml version="1.0" encoding="utf-8"?>
<table xmlns="http://schemas.openxmlformats.org/spreadsheetml/2006/main" id="4" name="users" displayName="users" ref="A1:P14" totalsRowShown="0">
  <autoFilter ref="A1:P14"/>
  <tableColumns count="16">
    <tableColumn id="1" name="RowID"/>
    <tableColumn id="2" name="UserID">
      <calculatedColumnFormula>RANDBETWEEN(100000000,999999999)</calculatedColumnFormula>
    </tableColumn>
    <tableColumn id="3" name="PassHash">
      <calculatedColumnFormula>RANDBETWEEN(1000000,9999999)</calculatedColumnFormula>
    </tableColumn>
    <tableColumn id="4" name="Forename">
      <calculatedColumnFormula>VLOOKUP(RANDBETWEEN(0,12),Nombres[],2,FALSE)</calculatedColumnFormula>
    </tableColumn>
    <tableColumn id="5" name="MiddleName">
      <calculatedColumnFormula>VLOOKUP(RANDBETWEEN(0,12),Nombres[],2,FALSE)</calculatedColumnFormula>
    </tableColumn>
    <tableColumn id="6" name="FirstSurname">
      <calculatedColumnFormula>VLOOKUP(RANDBETWEEN(0,9),Apellidos[],2,FALSE)</calculatedColumnFormula>
    </tableColumn>
    <tableColumn id="7" name="SecondSurname">
      <calculatedColumnFormula>VLOOKUP(RANDBETWEEN(0,9),Apellidos[],2,FALSE)</calculatedColumnFormula>
    </tableColumn>
    <tableColumn id="8" name="Email">
      <calculatedColumnFormula>F2&amp;"@"&amp;K2&amp;".com"</calculatedColumnFormula>
    </tableColumn>
    <tableColumn id="9" name="Phone">
      <calculatedColumnFormula>RANDBETWEEN(80000000,89999999)</calculatedColumnFormula>
    </tableColumn>
    <tableColumn id="10" name="UserGroup">
      <calculatedColumnFormula>VLOOKUP(RANDBETWEEN(0,6),UserGroup[],2,FALSE)</calculatedColumnFormula>
    </tableColumn>
    <tableColumn id="11" name="CompanyID">
      <calculatedColumnFormula>VLOOKUP(RANDBETWEEN(0,9),company[],2,FALSE)</calculatedColumnFormula>
    </tableColumn>
    <tableColumn id="12" name="Status">
      <calculatedColumnFormula>VLOOKUP(RANDBETWEEN(0,1),valido[],2,FALSE)</calculatedColumnFormula>
    </tableColumn>
    <tableColumn id="13" name="LastMod" dataDxfId="9">
      <calculatedColumnFormula>DATE(RANDBETWEEN(2015,2017),RANDBETWEEN(1,12),RANDBETWEEN(1,30))</calculatedColumnFormula>
    </tableColumn>
    <tableColumn id="14" name="ModifierID" dataDxfId="8">
      <calculatedColumnFormula>VLOOKUP(RANDBETWEEN(0,9),users[],2,FALSE)</calculatedColumnFormula>
    </tableColumn>
    <tableColumn id="15" name="LastIP" dataDxfId="7">
      <calculatedColumnFormula>RANDBETWEEN(100,255)&amp;"."&amp;RANDBETWEEN(100,255)&amp;"."&amp;RANDBETWEEN(100,255)&amp;"."&amp;RANDBETWEEN(1,30)</calculatedColumnFormula>
    </tableColumn>
    <tableColumn id="16" name="FF"/>
  </tableColumns>
  <tableStyleInfo name="TableStyleMedium5" showFirstColumn="0" showLastColumn="0" showRowStripes="1" showColumnStripes="0"/>
</table>
</file>

<file path=xl/tables/table15.xml><?xml version="1.0" encoding="utf-8"?>
<table xmlns="http://schemas.openxmlformats.org/spreadsheetml/2006/main" id="11" name="evaluationconst" displayName="evaluationconst" ref="A1:X12" totalsRowShown="0">
  <autoFilter ref="A1:X12"/>
  <tableColumns count="24">
    <tableColumn id="1" name="RowID"/>
    <tableColumn id="2" name="PatientID">
      <calculatedColumnFormula>VLOOKUP(A2,paciente_tabla[],2,FALSE)</calculatedColumnFormula>
    </tableColumn>
    <tableColumn id="3" name="APP_Hypertension" dataDxfId="6">
      <calculatedColumnFormula>RANDBETWEEN(200,999)</calculatedColumnFormula>
    </tableColumn>
    <tableColumn id="4" name="APP_Diabetes">
      <calculatedColumnFormula>RANDBETWEEN(200,999)</calculatedColumnFormula>
    </tableColumn>
    <tableColumn id="5" name="APP_Cardiomyopathy">
      <calculatedColumnFormula>RANDBETWEEN(200,999)</calculatedColumnFormula>
    </tableColumn>
    <tableColumn id="6" name="APP_Obesity">
      <calculatedColumnFormula>RANDBETWEEN(200,999)</calculatedColumnFormula>
    </tableColumn>
    <tableColumn id="7" name="APP_Dyslipidemia">
      <calculatedColumnFormula>RANDBETWEEN(200,999)</calculatedColumnFormula>
    </tableColumn>
    <tableColumn id="8" name="APP_Sedentarism">
      <calculatedColumnFormula>RANDBETWEEN(200,999)</calculatedColumnFormula>
    </tableColumn>
    <tableColumn id="9" name="APP_Depression">
      <calculatedColumnFormula>RANDBETWEEN(200,999)</calculatedColumnFormula>
    </tableColumn>
    <tableColumn id="10" name="APP_Alcohol">
      <calculatedColumnFormula>RANDBETWEEN(200,999)</calculatedColumnFormula>
    </tableColumn>
    <tableColumn id="11" name="APP_Tobacco">
      <calculatedColumnFormula>RANDBETWEEN(200,999)</calculatedColumnFormula>
    </tableColumn>
    <tableColumn id="12" name="APP_Cmmnt" dataDxfId="5">
      <calculatedColumnFormula>VLOOKUP(RANDBETWEEN(0,9),text[],2,FALSE)</calculatedColumnFormula>
    </tableColumn>
    <tableColumn id="13" name="APNP_Cmmnt">
      <calculatedColumnFormula>VLOOKUP(RANDBETWEEN(0,9),text[],2,FALSE)</calculatedColumnFormula>
    </tableColumn>
    <tableColumn id="14" name="AQX_Cmmnt">
      <calculatedColumnFormula>VLOOKUP(RANDBETWEEN(0,9),text[],2,FALSE)</calculatedColumnFormula>
    </tableColumn>
    <tableColumn id="15" name="MED_Cmmnt">
      <calculatedColumnFormula>VLOOKUP(RANDBETWEEN(0,9),text[],2,FALSE)</calculatedColumnFormula>
    </tableColumn>
    <tableColumn id="16" name="INJ_Cmmnt">
      <calculatedColumnFormula>VLOOKUP(RANDBETWEEN(0,9),text[],2,FALSE)</calculatedColumnFormula>
    </tableColumn>
    <tableColumn id="17" name="Quest_Cmmnt">
      <calculatedColumnFormula>VLOOKUP(RANDBETWEEN(0,9),text[],2,FALSE)</calculatedColumnFormula>
    </tableColumn>
    <tableColumn id="18" name="Ind_Cmmnt">
      <calculatedColumnFormula>VLOOKUP(RANDBETWEEN(0,9),text[],2,FALSE)</calculatedColumnFormula>
    </tableColumn>
    <tableColumn id="19" name="Ntrtn_Cmmnt">
      <calculatedColumnFormula>VLOOKUP(RANDBETWEEN(0,9),text[],2,FALSE)</calculatedColumnFormula>
    </tableColumn>
    <tableColumn id="20" name="PhysThrpy_Cmmnt">
      <calculatedColumnFormula>VLOOKUP(RANDBETWEEN(0,9),text[],2,FALSE)</calculatedColumnFormula>
    </tableColumn>
    <tableColumn id="21" name="ModDate">
      <calculatedColumnFormula>DATE(RANDBETWEEN(2015,2017),RANDBETWEEN(1,12),RANDBETWEEN(1,30))</calculatedColumnFormula>
    </tableColumn>
    <tableColumn id="22" name="ModifierID" dataDxfId="4">
      <calculatedColumnFormula>VLOOKUP(RANDBETWEEN(0,9),users[],2,FALSE)</calculatedColumnFormula>
    </tableColumn>
    <tableColumn id="23" name="LastIP" dataDxfId="3">
      <calculatedColumnFormula>RANDBETWEEN(100,255)&amp;"."&amp;RANDBETWEEN(100,255)&amp;"."&amp;RANDBETWEEN(100,255)&amp;"."&amp;RANDBETWEEN(1,30)</calculatedColumnFormula>
    </tableColumn>
    <tableColumn id="24" name="FFD"/>
  </tableColumns>
  <tableStyleInfo name="TableStyleMedium5" showFirstColumn="0" showLastColumn="0" showRowStripes="1" showColumnStripes="0"/>
</table>
</file>

<file path=xl/tables/table16.xml><?xml version="1.0" encoding="utf-8"?>
<table xmlns="http://schemas.openxmlformats.org/spreadsheetml/2006/main" id="13" name="Tabla13" displayName="Tabla13" ref="A1:I100" totalsRowShown="0">
  <autoFilter ref="A1:I100"/>
  <tableColumns count="9">
    <tableColumn id="1" name="RowID"/>
    <tableColumn id="2" name="PatientID">
      <calculatedColumnFormula>VLOOKUP(RANDBETWEEN(0,10),paciente_tabla[],2,FALSE)</calculatedColumnFormula>
    </tableColumn>
    <tableColumn id="3" name="Test">
      <calculatedColumnFormula>VLOOKUP(RANDBETWEEN(0,9),Tests[],2,FALSE)</calculatedColumnFormula>
    </tableColumn>
    <tableColumn id="4" name="Value">
      <calculatedColumnFormula>RANDBETWEEN(200,400)</calculatedColumnFormula>
    </tableColumn>
    <tableColumn id="5" name="Unit">
      <calculatedColumnFormula>VLOOKUP(RANDBETWEEN(0,3),units[],2,FALSE)</calculatedColumnFormula>
    </tableColumn>
    <tableColumn id="6" name="ModDate" dataDxfId="0">
      <calculatedColumnFormula>DATE(RANDBETWEEN(2015,2017),RANDBETWEEN(1,12),RANDBETWEEN(1,30))</calculatedColumnFormula>
    </tableColumn>
    <tableColumn id="7" name="ModifierID" dataDxfId="2">
      <calculatedColumnFormula>VLOOKUP(RANDBETWEEN(0,9),users[],2,FALSE)</calculatedColumnFormula>
    </tableColumn>
    <tableColumn id="8" name="LastIP" dataDxfId="1">
      <calculatedColumnFormula>RANDBETWEEN(100,255)&amp;"."&amp;RANDBETWEEN(100,255)&amp;"."&amp;RANDBETWEEN(100,255)&amp;"."&amp;RANDBETWEEN(1,30)</calculatedColumnFormula>
    </tableColumn>
    <tableColumn id="9" name="FFD"/>
  </tableColumns>
  <tableStyleInfo name="TableStyleMedium5" showFirstColumn="0" showLastColumn="0" showRowStripes="1" showColumnStripes="0"/>
</table>
</file>

<file path=xl/tables/table2.xml><?xml version="1.0" encoding="utf-8"?>
<table xmlns="http://schemas.openxmlformats.org/spreadsheetml/2006/main" id="5" name="Apellidos" displayName="Apellidos" ref="D1:E11" totalsRowShown="0" headerRowDxfId="47" headerRowBorderDxfId="46" tableBorderDxfId="45">
  <autoFilter ref="D1:E11"/>
  <tableColumns count="2">
    <tableColumn id="1" name="index"/>
    <tableColumn id="2" name="Nombre"/>
  </tableColumns>
  <tableStyleInfo name="TableStyleMedium5" showFirstColumn="0" showLastColumn="0" showRowStripes="1" showColumnStripes="0"/>
</table>
</file>

<file path=xl/tables/table3.xml><?xml version="1.0" encoding="utf-8"?>
<table xmlns="http://schemas.openxmlformats.org/spreadsheetml/2006/main" id="6" name="Tests" displayName="Tests" ref="G1:H11" totalsRowShown="0" tableBorderDxfId="44">
  <autoFilter ref="G1:H11"/>
  <tableColumns count="2">
    <tableColumn id="1" name="index" dataDxfId="43"/>
    <tableColumn id="2" name="Test" dataDxfId="42"/>
  </tableColumns>
  <tableStyleInfo name="TableStyleMedium5" showFirstColumn="0" showLastColumn="0" showRowStripes="1" showColumnStripes="0"/>
</table>
</file>

<file path=xl/tables/table4.xml><?xml version="1.0" encoding="utf-8"?>
<table xmlns="http://schemas.openxmlformats.org/spreadsheetml/2006/main" id="7" name="company" displayName="company" ref="J1:K11" totalsRowShown="0" tableBorderDxfId="41">
  <autoFilter ref="J1:K11"/>
  <tableColumns count="2">
    <tableColumn id="1" name="index" dataDxfId="40"/>
    <tableColumn id="2" name="company" dataDxfId="39"/>
  </tableColumns>
  <tableStyleInfo name="TableStyleMedium5" showFirstColumn="0" showLastColumn="0" showRowStripes="1" showColumnStripes="0"/>
</table>
</file>

<file path=xl/tables/table5.xml><?xml version="1.0" encoding="utf-8"?>
<table xmlns="http://schemas.openxmlformats.org/spreadsheetml/2006/main" id="9" name="direccion" displayName="direccion" ref="M1:N11" totalsRowShown="0" tableBorderDxfId="38">
  <autoFilter ref="M1:N11"/>
  <tableColumns count="2">
    <tableColumn id="1" name="index" dataDxfId="37"/>
    <tableColumn id="2" name="company" dataDxfId="36"/>
  </tableColumns>
  <tableStyleInfo name="TableStyleMedium5" showFirstColumn="0" showLastColumn="0" showRowStripes="1" showColumnStripes="0"/>
</table>
</file>

<file path=xl/tables/table6.xml><?xml version="1.0" encoding="utf-8"?>
<table xmlns="http://schemas.openxmlformats.org/spreadsheetml/2006/main" id="10" name="valido" displayName="valido" ref="P1:Q3" totalsRowShown="0" tableBorderDxfId="35">
  <autoFilter ref="P1:Q3"/>
  <tableColumns count="2">
    <tableColumn id="1" name="index" dataDxfId="34"/>
    <tableColumn id="2" name="estatus" dataDxfId="33"/>
  </tableColumns>
  <tableStyleInfo name="TableStyleMedium5" showFirstColumn="0" showLastColumn="0" showRowStripes="1" showColumnStripes="0"/>
</table>
</file>

<file path=xl/tables/table7.xml><?xml version="1.0" encoding="utf-8"?>
<table xmlns="http://schemas.openxmlformats.org/spreadsheetml/2006/main" id="2" name="UserGroup" displayName="UserGroup" ref="S1:T8" totalsRowShown="0">
  <autoFilter ref="S1:T8"/>
  <tableColumns count="2">
    <tableColumn id="1" name="index"/>
    <tableColumn id="2" name="UserGroup"/>
  </tableColumns>
  <tableStyleInfo name="TableStyleMedium5" showFirstColumn="0" showLastColumn="0" showRowStripes="1" showColumnStripes="0"/>
</table>
</file>

<file path=xl/tables/table8.xml><?xml version="1.0" encoding="utf-8"?>
<table xmlns="http://schemas.openxmlformats.org/spreadsheetml/2006/main" id="12" name="units" displayName="units" ref="V1:W5" totalsRowShown="0" tableBorderDxfId="32">
  <autoFilter ref="V1:W5"/>
  <tableColumns count="2">
    <tableColumn id="1" name="index" dataDxfId="31"/>
    <tableColumn id="2" name="Test" dataDxfId="30"/>
  </tableColumns>
  <tableStyleInfo name="TableStyleMedium5" showFirstColumn="0" showLastColumn="0" showRowStripes="1" showColumnStripes="0"/>
</table>
</file>

<file path=xl/tables/table9.xml><?xml version="1.0" encoding="utf-8"?>
<table xmlns="http://schemas.openxmlformats.org/spreadsheetml/2006/main" id="14" name="text" displayName="text" ref="Y1:Z11" totalsRowShown="0">
  <autoFilter ref="Y1:Z11"/>
  <tableColumns count="2">
    <tableColumn id="1" name="index"/>
    <tableColumn id="2" name="text"/>
  </tableColumns>
  <tableStyleInfo name="TableStyleMedium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hyperlink" Target="http://sql49.hostinger.es/phpmyadmin/sql.php?db=u884088163_irixs&amp;table=Users&amp;sql_query=SELECT+%2A+FROM+%60Users%60%0AORDER+BY+%60Users%60.%60UserGroup%60+ASC&amp;session_max_rows=30&amp;token=be20cd7d6fd4832cf084d524b34def44"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8" Type="http://schemas.openxmlformats.org/officeDocument/2006/relationships/hyperlink" Target="http://sql49.hostinger.es/phpmyadmin/sql.php?db=u884088163_irixs&amp;table=Users&amp;sql_query=SELECT+%2A+FROM+%60Users%60%0AORDER+BY+%60Users%60.%60Email%60+ASC&amp;session_max_rows=30&amp;token=be20cd7d6fd4832cf084d524b34def44" TargetMode="External"/><Relationship Id="rId13" Type="http://schemas.openxmlformats.org/officeDocument/2006/relationships/hyperlink" Target="http://sql49.hostinger.es/phpmyadmin/sql.php?db=u884088163_irixs&amp;table=Users&amp;sql_query=SELECT+%2A+FROM+%60Users%60%0AORDER+BY+%60Users%60.%60LastMod%60+DESC&amp;session_max_rows=30&amp;token=be20cd7d6fd4832cf084d524b34def44" TargetMode="External"/><Relationship Id="rId3" Type="http://schemas.openxmlformats.org/officeDocument/2006/relationships/hyperlink" Target="http://sql49.hostinger.es/phpmyadmin/sql.php?db=u884088163_irixs&amp;table=Users&amp;sql_query=SELECT+%2A+FROM+%60Users%60%0AORDER+BY+%60Users%60.%60PassHash%60+ASC&amp;session_max_rows=30&amp;token=be20cd7d6fd4832cf084d524b34def44" TargetMode="External"/><Relationship Id="rId7" Type="http://schemas.openxmlformats.org/officeDocument/2006/relationships/hyperlink" Target="http://sql49.hostinger.es/phpmyadmin/sql.php?db=u884088163_irixs&amp;table=Users&amp;sql_query=SELECT+%2A+FROM+%60Users%60%0AORDER+BY+%60Users%60.%60SecondSurname%60+ASC&amp;session_max_rows=30&amp;token=be20cd7d6fd4832cf084d524b34def44" TargetMode="External"/><Relationship Id="rId12" Type="http://schemas.openxmlformats.org/officeDocument/2006/relationships/hyperlink" Target="http://sql49.hostinger.es/phpmyadmin/sql.php?db=u884088163_irixs&amp;table=Users&amp;sql_query=SELECT+%2A+FROM+%60Users%60%0AORDER+BY+%60Users%60.%60Status%60+ASC&amp;session_max_rows=30&amp;token=be20cd7d6fd4832cf084d524b34def44" TargetMode="External"/><Relationship Id="rId17" Type="http://schemas.openxmlformats.org/officeDocument/2006/relationships/table" Target="../tables/table14.xml"/><Relationship Id="rId2" Type="http://schemas.openxmlformats.org/officeDocument/2006/relationships/hyperlink" Target="http://sql49.hostinger.es/phpmyadmin/sql.php?db=u884088163_irixs&amp;table=Users&amp;sql_query=SELECT+%2A+FROM+%60Users%60%0AORDER+BY+%60Users%60.%60UserID%60+ASC&amp;session_max_rows=30&amp;token=be20cd7d6fd4832cf084d524b34def44" TargetMode="External"/><Relationship Id="rId16" Type="http://schemas.openxmlformats.org/officeDocument/2006/relationships/hyperlink" Target="http://sql49.hostinger.es/phpmyadmin/sql.php?db=u884088163_irixs&amp;table=Users&amp;sql_query=SELECT+%2A+FROM+%60Users%60%0AORDER+BY+%60Users%60.%60FFD%60+ASC&amp;session_max_rows=30&amp;token=be20cd7d6fd4832cf084d524b34def44" TargetMode="External"/><Relationship Id="rId1" Type="http://schemas.openxmlformats.org/officeDocument/2006/relationships/hyperlink" Target="http://sql49.hostinger.es/phpmyadmin/sql.php?db=u884088163_irixs&amp;table=Users&amp;sql_query=SELECT+%2A+FROM+%60Users%60%0AORDER+BY+%60Users%60.%60RowID%60+ASC&amp;session_max_rows=30&amp;token=be20cd7d6fd4832cf084d524b34def44" TargetMode="External"/><Relationship Id="rId6" Type="http://schemas.openxmlformats.org/officeDocument/2006/relationships/hyperlink" Target="http://sql49.hostinger.es/phpmyadmin/sql.php?db=u884088163_irixs&amp;table=Users&amp;sql_query=SELECT+%2A+FROM+%60Users%60%0AORDER+BY+%60Users%60.%60FirstSurname%60+ASC&amp;session_max_rows=30&amp;token=be20cd7d6fd4832cf084d524b34def44" TargetMode="External"/><Relationship Id="rId11" Type="http://schemas.openxmlformats.org/officeDocument/2006/relationships/hyperlink" Target="http://sql49.hostinger.es/phpmyadmin/sql.php?db=u884088163_irixs&amp;table=Users&amp;sql_query=SELECT+%2A+FROM+%60Users%60%0AORDER+BY+%60Users%60.%60CompanyID%60+ASC&amp;session_max_rows=30&amp;token=be20cd7d6fd4832cf084d524b34def44" TargetMode="External"/><Relationship Id="rId5" Type="http://schemas.openxmlformats.org/officeDocument/2006/relationships/hyperlink" Target="http://sql49.hostinger.es/phpmyadmin/sql.php?db=u884088163_irixs&amp;table=Users&amp;sql_query=SELECT+%2A+FROM+%60Users%60%0AORDER+BY+%60Users%60.%60MiddleName%60+ASC&amp;session_max_rows=30&amp;token=be20cd7d6fd4832cf084d524b34def44" TargetMode="External"/><Relationship Id="rId15" Type="http://schemas.openxmlformats.org/officeDocument/2006/relationships/hyperlink" Target="http://sql49.hostinger.es/phpmyadmin/sql.php?db=u884088163_irixs&amp;table=Users&amp;sql_query=SELECT+%2A+FROM+%60Users%60%0AORDER+BY+%60Users%60.%60LastIP%60+ASC&amp;session_max_rows=30&amp;token=be20cd7d6fd4832cf084d524b34def44" TargetMode="External"/><Relationship Id="rId10" Type="http://schemas.openxmlformats.org/officeDocument/2006/relationships/hyperlink" Target="http://sql49.hostinger.es/phpmyadmin/sql.php?db=u884088163_irixs&amp;table=Users&amp;sql_query=SELECT+%2A+FROM+%60Users%60%0AORDER+BY+%60Users%60.%60UserGroup%60+ASC&amp;session_max_rows=30&amp;token=be20cd7d6fd4832cf084d524b34def44" TargetMode="External"/><Relationship Id="rId4" Type="http://schemas.openxmlformats.org/officeDocument/2006/relationships/hyperlink" Target="http://sql49.hostinger.es/phpmyadmin/sql.php?db=u884088163_irixs&amp;table=Users&amp;sql_query=SELECT+%2A+FROM+%60Users%60%0AORDER+BY+%60Users%60.%60Forename%60+ASC&amp;session_max_rows=30&amp;token=be20cd7d6fd4832cf084d524b34def44" TargetMode="External"/><Relationship Id="rId9" Type="http://schemas.openxmlformats.org/officeDocument/2006/relationships/hyperlink" Target="http://sql49.hostinger.es/phpmyadmin/sql.php?db=u884088163_irixs&amp;table=Users&amp;sql_query=SELECT+%2A+FROM+%60Users%60%0AORDER+BY+%60Users%60.%60Phone%60+ASC&amp;session_max_rows=30&amp;token=be20cd7d6fd4832cf084d524b34def44" TargetMode="External"/><Relationship Id="rId14" Type="http://schemas.openxmlformats.org/officeDocument/2006/relationships/hyperlink" Target="http://sql49.hostinger.es/phpmyadmin/sql.php?db=u884088163_irixs&amp;table=Users&amp;sql_query=SELECT+%2A+FROM+%60Users%60%0AORDER+BY+%60Users%60.%60ModifierID%60+ASC&amp;session_max_rows=30&amp;token=be20cd7d6fd4832cf084d524b34def44"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workbookViewId="0">
      <selection activeCell="AE4" sqref="AE4"/>
    </sheetView>
  </sheetViews>
  <sheetFormatPr baseColWidth="10" defaultColWidth="11.42578125" defaultRowHeight="15" x14ac:dyDescent="0.25"/>
  <cols>
    <col min="1" max="3" width="12" customWidth="1"/>
    <col min="11" max="11" width="15.5703125" bestFit="1" customWidth="1"/>
    <col min="20" max="20" width="12.5703125" customWidth="1"/>
    <col min="26" max="26" width="10.7109375" customWidth="1"/>
  </cols>
  <sheetData>
    <row r="1" spans="1:32" x14ac:dyDescent="0.25">
      <c r="A1" t="s">
        <v>0</v>
      </c>
      <c r="B1" t="s">
        <v>1</v>
      </c>
      <c r="D1" s="3" t="s">
        <v>0</v>
      </c>
      <c r="E1" s="4" t="s">
        <v>1</v>
      </c>
      <c r="G1" s="4" t="s">
        <v>0</v>
      </c>
      <c r="H1" s="7" t="s">
        <v>2</v>
      </c>
      <c r="J1" s="4" t="s">
        <v>0</v>
      </c>
      <c r="K1" s="7" t="s">
        <v>3</v>
      </c>
      <c r="M1" s="4" t="s">
        <v>0</v>
      </c>
      <c r="N1" s="7" t="s">
        <v>3</v>
      </c>
      <c r="P1" s="4" t="s">
        <v>0</v>
      </c>
      <c r="Q1" s="7" t="s">
        <v>4</v>
      </c>
      <c r="S1" t="s">
        <v>0</v>
      </c>
      <c r="T1" t="s">
        <v>5</v>
      </c>
      <c r="V1" s="4" t="s">
        <v>0</v>
      </c>
      <c r="W1" s="7" t="s">
        <v>2</v>
      </c>
      <c r="Y1" t="s">
        <v>0</v>
      </c>
      <c r="Z1" t="s">
        <v>102</v>
      </c>
      <c r="AB1" t="s">
        <v>0</v>
      </c>
      <c r="AC1" t="s">
        <v>127</v>
      </c>
      <c r="AE1" t="s">
        <v>0</v>
      </c>
      <c r="AF1" t="s">
        <v>127</v>
      </c>
    </row>
    <row r="2" spans="1:32" x14ac:dyDescent="0.25">
      <c r="A2">
        <v>0</v>
      </c>
      <c r="B2" t="s">
        <v>6</v>
      </c>
      <c r="D2">
        <v>0</v>
      </c>
      <c r="E2" t="s">
        <v>7</v>
      </c>
      <c r="G2" s="2">
        <v>0</v>
      </c>
      <c r="H2" s="5" t="s">
        <v>8</v>
      </c>
      <c r="J2" s="2">
        <v>0</v>
      </c>
      <c r="K2" s="5" t="s">
        <v>9</v>
      </c>
      <c r="M2" s="2">
        <v>0</v>
      </c>
      <c r="N2" s="5" t="s">
        <v>10</v>
      </c>
      <c r="P2" s="2">
        <v>0</v>
      </c>
      <c r="Q2" s="5" t="s">
        <v>11</v>
      </c>
      <c r="S2">
        <v>0</v>
      </c>
      <c r="T2" t="s">
        <v>12</v>
      </c>
      <c r="V2" s="2">
        <v>0</v>
      </c>
      <c r="W2" s="5" t="s">
        <v>113</v>
      </c>
      <c r="Y2">
        <v>0</v>
      </c>
      <c r="Z2" t="s">
        <v>117</v>
      </c>
      <c r="AB2">
        <v>0</v>
      </c>
      <c r="AC2" t="s">
        <v>128</v>
      </c>
      <c r="AE2">
        <v>0</v>
      </c>
      <c r="AF2" t="s">
        <v>131</v>
      </c>
    </row>
    <row r="3" spans="1:32" x14ac:dyDescent="0.25">
      <c r="A3">
        <v>1</v>
      </c>
      <c r="B3" t="s">
        <v>13</v>
      </c>
      <c r="D3">
        <v>1</v>
      </c>
      <c r="E3" t="s">
        <v>14</v>
      </c>
      <c r="G3" s="1">
        <v>1</v>
      </c>
      <c r="H3" s="6" t="s">
        <v>15</v>
      </c>
      <c r="J3" s="1">
        <v>1</v>
      </c>
      <c r="K3" s="6" t="s">
        <v>16</v>
      </c>
      <c r="M3" s="1">
        <v>1</v>
      </c>
      <c r="N3" s="6" t="s">
        <v>17</v>
      </c>
      <c r="P3" s="1">
        <v>1</v>
      </c>
      <c r="Q3" s="6" t="s">
        <v>18</v>
      </c>
      <c r="S3">
        <v>1</v>
      </c>
      <c r="T3" t="s">
        <v>19</v>
      </c>
      <c r="V3" s="1">
        <v>1</v>
      </c>
      <c r="W3" s="6" t="s">
        <v>114</v>
      </c>
      <c r="Y3">
        <v>1</v>
      </c>
      <c r="Z3" t="s">
        <v>118</v>
      </c>
      <c r="AB3">
        <v>1</v>
      </c>
      <c r="AC3" t="s">
        <v>129</v>
      </c>
      <c r="AE3">
        <v>1</v>
      </c>
      <c r="AF3" t="s">
        <v>132</v>
      </c>
    </row>
    <row r="4" spans="1:32" x14ac:dyDescent="0.25">
      <c r="A4">
        <v>2</v>
      </c>
      <c r="B4" t="s">
        <v>20</v>
      </c>
      <c r="D4">
        <v>2</v>
      </c>
      <c r="E4" t="s">
        <v>21</v>
      </c>
      <c r="G4" s="2">
        <v>2</v>
      </c>
      <c r="H4" s="5" t="s">
        <v>22</v>
      </c>
      <c r="J4" s="2">
        <v>2</v>
      </c>
      <c r="K4" s="5" t="s">
        <v>23</v>
      </c>
      <c r="M4" s="2">
        <v>2</v>
      </c>
      <c r="N4" s="5" t="s">
        <v>24</v>
      </c>
      <c r="S4">
        <v>2</v>
      </c>
      <c r="T4" t="s">
        <v>25</v>
      </c>
      <c r="V4" s="2">
        <v>2</v>
      </c>
      <c r="W4" s="5" t="s">
        <v>115</v>
      </c>
      <c r="Y4">
        <v>2</v>
      </c>
      <c r="Z4" t="s">
        <v>119</v>
      </c>
      <c r="AB4">
        <v>2</v>
      </c>
      <c r="AC4" t="s">
        <v>130</v>
      </c>
      <c r="AE4">
        <v>2</v>
      </c>
      <c r="AF4" t="s">
        <v>133</v>
      </c>
    </row>
    <row r="5" spans="1:32" x14ac:dyDescent="0.25">
      <c r="A5">
        <v>3</v>
      </c>
      <c r="B5" t="s">
        <v>26</v>
      </c>
      <c r="D5">
        <v>3</v>
      </c>
      <c r="E5" t="s">
        <v>27</v>
      </c>
      <c r="G5" s="1">
        <v>3</v>
      </c>
      <c r="H5" s="6" t="s">
        <v>28</v>
      </c>
      <c r="J5" s="1">
        <v>3</v>
      </c>
      <c r="K5" s="6" t="s">
        <v>29</v>
      </c>
      <c r="M5" s="1">
        <v>3</v>
      </c>
      <c r="N5" s="6" t="s">
        <v>30</v>
      </c>
      <c r="S5">
        <v>3</v>
      </c>
      <c r="T5" t="s">
        <v>31</v>
      </c>
      <c r="V5" s="1">
        <v>3</v>
      </c>
      <c r="W5" s="6" t="s">
        <v>116</v>
      </c>
      <c r="Y5">
        <v>3</v>
      </c>
      <c r="Z5" t="s">
        <v>120</v>
      </c>
      <c r="AE5">
        <v>3</v>
      </c>
      <c r="AF5" t="s">
        <v>134</v>
      </c>
    </row>
    <row r="6" spans="1:32" x14ac:dyDescent="0.25">
      <c r="A6">
        <v>4</v>
      </c>
      <c r="B6" t="s">
        <v>32</v>
      </c>
      <c r="D6">
        <v>4</v>
      </c>
      <c r="E6" t="s">
        <v>33</v>
      </c>
      <c r="G6" s="2">
        <v>4</v>
      </c>
      <c r="H6" s="5" t="s">
        <v>34</v>
      </c>
      <c r="J6" s="2">
        <v>4</v>
      </c>
      <c r="K6" s="5" t="s">
        <v>35</v>
      </c>
      <c r="M6" s="2">
        <v>4</v>
      </c>
      <c r="N6" s="5" t="s">
        <v>36</v>
      </c>
      <c r="S6">
        <v>4</v>
      </c>
      <c r="T6" t="s">
        <v>37</v>
      </c>
      <c r="Y6">
        <v>4</v>
      </c>
      <c r="Z6" t="s">
        <v>121</v>
      </c>
      <c r="AE6">
        <v>4</v>
      </c>
      <c r="AF6" t="s">
        <v>135</v>
      </c>
    </row>
    <row r="7" spans="1:32" x14ac:dyDescent="0.25">
      <c r="A7">
        <v>5</v>
      </c>
      <c r="B7" t="s">
        <v>38</v>
      </c>
      <c r="D7">
        <v>5</v>
      </c>
      <c r="E7" t="s">
        <v>39</v>
      </c>
      <c r="G7" s="1">
        <v>5</v>
      </c>
      <c r="H7" s="6" t="s">
        <v>40</v>
      </c>
      <c r="J7" s="1">
        <v>5</v>
      </c>
      <c r="K7" s="6" t="s">
        <v>41</v>
      </c>
      <c r="M7" s="1">
        <v>5</v>
      </c>
      <c r="N7" s="6" t="s">
        <v>42</v>
      </c>
      <c r="S7">
        <v>5</v>
      </c>
      <c r="T7" t="s">
        <v>43</v>
      </c>
      <c r="Y7">
        <v>5</v>
      </c>
      <c r="Z7" t="s">
        <v>122</v>
      </c>
    </row>
    <row r="8" spans="1:32" x14ac:dyDescent="0.25">
      <c r="A8">
        <v>6</v>
      </c>
      <c r="B8" t="s">
        <v>44</v>
      </c>
      <c r="D8">
        <v>6</v>
      </c>
      <c r="E8" t="s">
        <v>45</v>
      </c>
      <c r="G8" s="2">
        <v>6</v>
      </c>
      <c r="H8" s="5" t="s">
        <v>46</v>
      </c>
      <c r="J8" s="2">
        <v>6</v>
      </c>
      <c r="K8" s="5" t="s">
        <v>47</v>
      </c>
      <c r="M8" s="2">
        <v>6</v>
      </c>
      <c r="N8" s="5" t="s">
        <v>48</v>
      </c>
      <c r="S8">
        <v>6</v>
      </c>
      <c r="T8" t="s">
        <v>49</v>
      </c>
      <c r="Y8">
        <v>6</v>
      </c>
      <c r="Z8" t="s">
        <v>123</v>
      </c>
    </row>
    <row r="9" spans="1:32" x14ac:dyDescent="0.25">
      <c r="A9">
        <v>7</v>
      </c>
      <c r="B9" t="s">
        <v>50</v>
      </c>
      <c r="D9">
        <v>7</v>
      </c>
      <c r="E9" t="s">
        <v>51</v>
      </c>
      <c r="G9" s="1">
        <v>7</v>
      </c>
      <c r="H9" s="6" t="s">
        <v>52</v>
      </c>
      <c r="J9" s="1">
        <v>7</v>
      </c>
      <c r="K9" s="6" t="s">
        <v>53</v>
      </c>
      <c r="M9" s="1">
        <v>7</v>
      </c>
      <c r="N9" s="6" t="s">
        <v>54</v>
      </c>
      <c r="Y9">
        <v>7</v>
      </c>
      <c r="Z9" t="s">
        <v>124</v>
      </c>
    </row>
    <row r="10" spans="1:32" x14ac:dyDescent="0.25">
      <c r="A10">
        <v>8</v>
      </c>
      <c r="B10" t="s">
        <v>55</v>
      </c>
      <c r="D10">
        <v>8</v>
      </c>
      <c r="E10" t="s">
        <v>56</v>
      </c>
      <c r="G10" s="2">
        <v>8</v>
      </c>
      <c r="H10" s="5" t="s">
        <v>57</v>
      </c>
      <c r="J10" s="2">
        <v>8</v>
      </c>
      <c r="K10" s="5" t="s">
        <v>58</v>
      </c>
      <c r="M10" s="2">
        <v>8</v>
      </c>
      <c r="N10" s="5" t="s">
        <v>59</v>
      </c>
      <c r="Y10">
        <v>8</v>
      </c>
      <c r="Z10" t="s">
        <v>125</v>
      </c>
    </row>
    <row r="11" spans="1:32" x14ac:dyDescent="0.25">
      <c r="A11">
        <v>9</v>
      </c>
      <c r="B11" t="s">
        <v>60</v>
      </c>
      <c r="D11">
        <v>9</v>
      </c>
      <c r="E11" t="s">
        <v>61</v>
      </c>
      <c r="G11" s="8">
        <v>9</v>
      </c>
      <c r="H11" s="6" t="s">
        <v>62</v>
      </c>
      <c r="J11" s="8">
        <v>9</v>
      </c>
      <c r="K11" s="6" t="s">
        <v>63</v>
      </c>
      <c r="M11" s="8">
        <v>9</v>
      </c>
      <c r="N11" s="6" t="s">
        <v>64</v>
      </c>
      <c r="Y11">
        <v>9</v>
      </c>
      <c r="Z11" t="s">
        <v>126</v>
      </c>
    </row>
    <row r="12" spans="1:32" x14ac:dyDescent="0.25">
      <c r="A12">
        <v>10</v>
      </c>
      <c r="B12" t="s">
        <v>65</v>
      </c>
    </row>
    <row r="13" spans="1:32" x14ac:dyDescent="0.25">
      <c r="A13">
        <v>11</v>
      </c>
      <c r="B13" t="s">
        <v>32</v>
      </c>
    </row>
    <row r="14" spans="1:32" x14ac:dyDescent="0.25">
      <c r="A14">
        <v>12</v>
      </c>
      <c r="B14" t="s">
        <v>66</v>
      </c>
    </row>
  </sheetData>
  <hyperlinks>
    <hyperlink ref="T1" r:id="rId1" display="http://sql49.hostinger.es/phpmyadmin/sql.php?db=u884088163_irixs&amp;table=Users&amp;sql_query=SELECT+%2A+FROM+%60Users%60%0AORDER+BY+%60Users%60.%60UserGroup%60+ASC&amp;session_max_rows=30&amp;token=be20cd7d6fd4832cf084d524b34def44"/>
  </hyperlinks>
  <pageMargins left="0.7" right="0.7" top="0.75" bottom="0.75" header="0.3" footer="0.3"/>
  <tableParts count="11">
    <tablePart r:id="rId2"/>
    <tablePart r:id="rId3"/>
    <tablePart r:id="rId4"/>
    <tablePart r:id="rId5"/>
    <tablePart r:id="rId6"/>
    <tablePart r:id="rId7"/>
    <tablePart r:id="rId8"/>
    <tablePart r:id="rId9"/>
    <tablePart r:id="rId10"/>
    <tablePart r:id="rId1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opLeftCell="A2" workbookViewId="0">
      <selection activeCell="U13" sqref="A13:U253"/>
    </sheetView>
  </sheetViews>
  <sheetFormatPr baseColWidth="10" defaultColWidth="11.42578125" defaultRowHeight="15" x14ac:dyDescent="0.25"/>
  <cols>
    <col min="2" max="2" width="13.140625" bestFit="1" customWidth="1"/>
    <col min="3" max="3" width="14.7109375" bestFit="1" customWidth="1"/>
    <col min="4" max="5" width="15.28515625" customWidth="1"/>
    <col min="6" max="6" width="18.28515625" customWidth="1"/>
    <col min="7" max="7" width="29.85546875" bestFit="1" customWidth="1"/>
    <col min="9" max="9" width="11.5703125" customWidth="1"/>
    <col min="13" max="13" width="13.5703125" customWidth="1"/>
    <col min="14" max="14" width="13.7109375" customWidth="1"/>
    <col min="19" max="19" width="12.42578125" customWidth="1"/>
    <col min="20" max="20" width="13.7109375" bestFit="1" customWidth="1"/>
  </cols>
  <sheetData>
    <row r="1" spans="1:28" ht="15.75" customHeight="1" x14ac:dyDescent="0.25">
      <c r="A1" s="11" t="s">
        <v>67</v>
      </c>
      <c r="B1" s="11" t="s">
        <v>68</v>
      </c>
      <c r="C1" s="11" t="s">
        <v>69</v>
      </c>
      <c r="D1" s="11" t="s">
        <v>70</v>
      </c>
      <c r="E1" s="11" t="s">
        <v>71</v>
      </c>
      <c r="F1" s="11" t="s">
        <v>72</v>
      </c>
      <c r="G1" s="11" t="s">
        <v>73</v>
      </c>
      <c r="H1" s="11" t="s">
        <v>74</v>
      </c>
      <c r="I1" s="11" t="s">
        <v>75</v>
      </c>
      <c r="J1" s="11" t="s">
        <v>76</v>
      </c>
      <c r="K1" s="11" t="s">
        <v>77</v>
      </c>
      <c r="L1" s="11" t="s">
        <v>78</v>
      </c>
      <c r="M1" s="11" t="s">
        <v>79</v>
      </c>
      <c r="N1" s="11" t="s">
        <v>80</v>
      </c>
      <c r="O1" s="11" t="s">
        <v>81</v>
      </c>
      <c r="P1" s="11" t="s">
        <v>82</v>
      </c>
      <c r="Q1" s="11" t="s">
        <v>83</v>
      </c>
      <c r="R1" s="11" t="s">
        <v>84</v>
      </c>
      <c r="S1" s="11" t="s">
        <v>85</v>
      </c>
      <c r="T1" s="11" t="s">
        <v>86</v>
      </c>
      <c r="U1" s="11" t="s">
        <v>87</v>
      </c>
    </row>
    <row r="2" spans="1:28" x14ac:dyDescent="0.25">
      <c r="A2">
        <v>0</v>
      </c>
      <c r="B2">
        <f ca="1">RANDBETWEEN(100000000,999999999)</f>
        <v>743504007</v>
      </c>
      <c r="C2" t="str">
        <f ca="1">VLOOKUP(RANDBETWEEN(0,9),Nombres[],2,FALSE)</f>
        <v>Nicole</v>
      </c>
      <c r="D2" t="str">
        <f ca="1">VLOOKUP(RANDBETWEEN(0,9),Nombres[],2,FALSE)</f>
        <v>Erick</v>
      </c>
      <c r="E2" t="str">
        <f ca="1">VLOOKUP(RANDBETWEEN(0,9),Apellidos[],2,FALSE)</f>
        <v>Chaverria</v>
      </c>
      <c r="F2" t="str">
        <f ca="1">VLOOKUP(RANDBETWEEN(0,9),Apellidos[],2,FALSE)</f>
        <v>Gonzalez</v>
      </c>
      <c r="G2" t="str">
        <f ca="1">paciente_tabla[[#This Row],[FirstSurname]]&amp;"@"&amp;paciente_tabla[[#This Row],[CompanyID]]&amp;".com"</f>
        <v>Chaverria@IBM.com</v>
      </c>
      <c r="H2">
        <f t="shared" ref="H2:H12" ca="1" si="0">RANDBETWEEN(80000000,89999999)</f>
        <v>89140816</v>
      </c>
      <c r="I2" s="9">
        <f t="shared" ref="I2:J12" ca="1" si="1">DATE(RANDBETWEEN(2015,2017),RANDBETWEEN(1,12),RANDBETWEEN(1,30))</f>
        <v>42132</v>
      </c>
      <c r="J2" s="9">
        <f t="shared" ca="1" si="1"/>
        <v>42843</v>
      </c>
      <c r="K2" t="str">
        <f ca="1">VLOOKUP(RANDBETWEEN(0,2),gender[],2,FALSE)</f>
        <v>no especificado</v>
      </c>
      <c r="L2" t="str">
        <f ca="1">VLOOKUP(RANDBETWEEN(0,9),direccion[],2,FALSE)</f>
        <v>Nicoya</v>
      </c>
      <c r="M2" t="str">
        <f ca="1">VLOOKUP(RANDBETWEEN(0,9),company[],2,FALSE)</f>
        <v>IBM</v>
      </c>
      <c r="N2" t="str">
        <f ca="1">VLOOKUP(RANDBETWEEN(0,4),departamento[],2,FALSE)</f>
        <v>Recursos humanos</v>
      </c>
      <c r="O2" t="str">
        <f ca="1">VLOOKUP(RANDBETWEEN(0,9),direccion[],2,FALSE)</f>
        <v>San Carlos</v>
      </c>
      <c r="P2" t="str">
        <f ca="1">VLOOKUP(RANDBETWEEN(0,1),valido[],2,FALSE)</f>
        <v>FALSE</v>
      </c>
      <c r="Q2">
        <f t="shared" ref="Q2:Q12" ca="1" si="2">RANDBETWEEN(400000,1000000)</f>
        <v>890184</v>
      </c>
      <c r="R2" s="9">
        <f t="shared" ref="R2:R12" ca="1" si="3">DATE(RANDBETWEEN(2015,2017),RANDBETWEEN(1,12),RANDBETWEEN(1,30))</f>
        <v>42026</v>
      </c>
      <c r="S2">
        <f ca="1">VLOOKUP(RANDBETWEEN(0,9),users[],2,FALSE)</f>
        <v>630250293</v>
      </c>
      <c r="T2" t="str">
        <f t="shared" ref="T2:T12" ca="1" si="4">RANDBETWEEN(100,255)&amp;"."&amp;RANDBETWEEN(100,255)&amp;"."&amp;RANDBETWEEN(100,255)&amp;"."&amp;RANDBETWEEN(1,30)</f>
        <v>118.143.180.26</v>
      </c>
    </row>
    <row r="3" spans="1:28" x14ac:dyDescent="0.25">
      <c r="A3">
        <v>1</v>
      </c>
      <c r="B3">
        <f t="shared" ref="B3:B12" ca="1" si="5">RANDBETWEEN(100000000,999999999)</f>
        <v>367374123</v>
      </c>
      <c r="C3" t="str">
        <f ca="1">VLOOKUP(RANDBETWEEN(0,9),Nombres[],2,FALSE)</f>
        <v>Maria</v>
      </c>
      <c r="D3" t="str">
        <f ca="1">VLOOKUP(RANDBETWEEN(0,9),Nombres[],2,FALSE)</f>
        <v>Sharon</v>
      </c>
      <c r="E3" t="str">
        <f ca="1">VLOOKUP(RANDBETWEEN(0,9),Apellidos[],2,FALSE)</f>
        <v>Quesada</v>
      </c>
      <c r="F3" t="str">
        <f ca="1">VLOOKUP(RANDBETWEEN(0,9),Apellidos[],2,FALSE)</f>
        <v>Jimenez</v>
      </c>
      <c r="G3" t="str">
        <f ca="1">paciente_tabla[[#This Row],[FirstSurname]]&amp;"@"&amp;paciente_tabla[[#This Row],[CompanyID]]&amp;".com"</f>
        <v>Quesada@cfia.com</v>
      </c>
      <c r="H3">
        <f t="shared" ca="1" si="0"/>
        <v>82115074</v>
      </c>
      <c r="I3" s="9">
        <f t="shared" ca="1" si="1"/>
        <v>42896</v>
      </c>
      <c r="J3" s="9">
        <f t="shared" ca="1" si="1"/>
        <v>42064</v>
      </c>
      <c r="K3" t="str">
        <f ca="1">VLOOKUP(RANDBETWEEN(0,2),gender[],2,FALSE)</f>
        <v>no especificado</v>
      </c>
      <c r="L3" t="str">
        <f ca="1">VLOOKUP(RANDBETWEEN(0,9),direccion[],2,FALSE)</f>
        <v>Liberia</v>
      </c>
      <c r="M3" t="str">
        <f ca="1">VLOOKUP(RANDBETWEEN(0,9),company[],2,FALSE)</f>
        <v>cfia</v>
      </c>
      <c r="N3" t="str">
        <f ca="1">VLOOKUP(RANDBETWEEN(0,4),departamento[],2,FALSE)</f>
        <v>finanzas</v>
      </c>
      <c r="O3" t="str">
        <f ca="1">VLOOKUP(RANDBETWEEN(0,9),direccion[],2,FALSE)</f>
        <v>Alajuela</v>
      </c>
      <c r="P3" t="str">
        <f ca="1">VLOOKUP(RANDBETWEEN(0,1),valido[],2,FALSE)</f>
        <v>FALSE</v>
      </c>
      <c r="Q3">
        <f t="shared" ca="1" si="2"/>
        <v>744703</v>
      </c>
      <c r="R3" s="9">
        <f t="shared" ca="1" si="3"/>
        <v>42765</v>
      </c>
      <c r="S3">
        <f ca="1">VLOOKUP(RANDBETWEEN(0,9),users[],2,FALSE)</f>
        <v>442588119</v>
      </c>
      <c r="T3" t="str">
        <f t="shared" ca="1" si="4"/>
        <v>145.190.182.12</v>
      </c>
    </row>
    <row r="4" spans="1:28" x14ac:dyDescent="0.25">
      <c r="A4">
        <v>2</v>
      </c>
      <c r="B4">
        <f t="shared" ca="1" si="5"/>
        <v>753178079</v>
      </c>
      <c r="C4" t="str">
        <f ca="1">VLOOKUP(RANDBETWEEN(0,9),Nombres[],2,FALSE)</f>
        <v>Jorge</v>
      </c>
      <c r="D4" t="str">
        <f ca="1">VLOOKUP(RANDBETWEEN(0,9),Nombres[],2,FALSE)</f>
        <v>Ana</v>
      </c>
      <c r="E4" t="str">
        <f ca="1">VLOOKUP(RANDBETWEEN(0,9),Apellidos[],2,FALSE)</f>
        <v>Quesada</v>
      </c>
      <c r="F4" t="str">
        <f ca="1">VLOOKUP(RANDBETWEEN(0,9),Apellidos[],2,FALSE)</f>
        <v>Salas</v>
      </c>
      <c r="G4" t="str">
        <f ca="1">paciente_tabla[[#This Row],[FirstSurname]]&amp;"@"&amp;paciente_tabla[[#This Row],[CompanyID]]&amp;".com"</f>
        <v>Quesada@panasonic.com</v>
      </c>
      <c r="H4">
        <f t="shared" ca="1" si="0"/>
        <v>88194801</v>
      </c>
      <c r="I4" s="9">
        <f t="shared" ca="1" si="1"/>
        <v>42644</v>
      </c>
      <c r="J4" s="9">
        <f t="shared" ca="1" si="1"/>
        <v>42243</v>
      </c>
      <c r="K4" t="str">
        <f ca="1">VLOOKUP(RANDBETWEEN(0,2),gender[],2,FALSE)</f>
        <v>no especificado</v>
      </c>
      <c r="L4" t="str">
        <f ca="1">VLOOKUP(RANDBETWEEN(0,9),direccion[],2,FALSE)</f>
        <v>Quepos</v>
      </c>
      <c r="M4" t="str">
        <f ca="1">VLOOKUP(RANDBETWEEN(0,9),company[],2,FALSE)</f>
        <v>panasonic</v>
      </c>
      <c r="N4" t="str">
        <f ca="1">VLOOKUP(RANDBETWEEN(0,4),departamento[],2,FALSE)</f>
        <v>oficina</v>
      </c>
      <c r="O4" t="str">
        <f ca="1">VLOOKUP(RANDBETWEEN(0,9),direccion[],2,FALSE)</f>
        <v>Heredia</v>
      </c>
      <c r="P4" t="str">
        <f ca="1">VLOOKUP(RANDBETWEEN(0,1),valido[],2,FALSE)</f>
        <v>TRUE</v>
      </c>
      <c r="Q4">
        <f t="shared" ca="1" si="2"/>
        <v>726808</v>
      </c>
      <c r="R4" s="9">
        <f t="shared" ca="1" si="3"/>
        <v>42981</v>
      </c>
      <c r="S4">
        <f ca="1">VLOOKUP(RANDBETWEEN(0,9),users[],2,FALSE)</f>
        <v>967129571</v>
      </c>
      <c r="T4" t="str">
        <f t="shared" ca="1" si="4"/>
        <v>141.157.146.16</v>
      </c>
    </row>
    <row r="5" spans="1:28" x14ac:dyDescent="0.25">
      <c r="A5">
        <v>3</v>
      </c>
      <c r="B5">
        <f t="shared" ca="1" si="5"/>
        <v>208549665</v>
      </c>
      <c r="C5" t="str">
        <f ca="1">VLOOKUP(RANDBETWEEN(0,9),Nombres[],2,FALSE)</f>
        <v>Nicole</v>
      </c>
      <c r="D5" t="str">
        <f ca="1">VLOOKUP(RANDBETWEEN(0,9),Nombres[],2,FALSE)</f>
        <v>Ana</v>
      </c>
      <c r="E5" t="str">
        <f ca="1">VLOOKUP(RANDBETWEEN(0,9),Apellidos[],2,FALSE)</f>
        <v>Araya</v>
      </c>
      <c r="F5" t="str">
        <f ca="1">VLOOKUP(RANDBETWEEN(0,9),Apellidos[],2,FALSE)</f>
        <v>Alfaro</v>
      </c>
      <c r="G5" t="str">
        <f ca="1">paciente_tabla[[#This Row],[FirstSurname]]&amp;"@"&amp;paciente_tabla[[#This Row],[CompanyID]]&amp;".com"</f>
        <v>Araya@cfia.com</v>
      </c>
      <c r="H5">
        <f t="shared" ca="1" si="0"/>
        <v>84473411</v>
      </c>
      <c r="I5" s="9">
        <f t="shared" ca="1" si="1"/>
        <v>42389</v>
      </c>
      <c r="J5" s="9">
        <f t="shared" ca="1" si="1"/>
        <v>42751</v>
      </c>
      <c r="K5" t="str">
        <f ca="1">VLOOKUP(RANDBETWEEN(0,2),gender[],2,FALSE)</f>
        <v>no especificado</v>
      </c>
      <c r="L5" t="str">
        <f ca="1">VLOOKUP(RANDBETWEEN(0,9),direccion[],2,FALSE)</f>
        <v>Heredia</v>
      </c>
      <c r="M5" t="str">
        <f ca="1">VLOOKUP(RANDBETWEEN(0,9),company[],2,FALSE)</f>
        <v>cfia</v>
      </c>
      <c r="N5" t="str">
        <f ca="1">VLOOKUP(RANDBETWEEN(0,4),departamento[],2,FALSE)</f>
        <v>oficina</v>
      </c>
      <c r="O5" t="str">
        <f ca="1">VLOOKUP(RANDBETWEEN(0,9),direccion[],2,FALSE)</f>
        <v>Perez Zeledon</v>
      </c>
      <c r="P5" t="str">
        <f ca="1">VLOOKUP(RANDBETWEEN(0,1),valido[],2,FALSE)</f>
        <v>TRUE</v>
      </c>
      <c r="Q5">
        <f t="shared" ca="1" si="2"/>
        <v>582888</v>
      </c>
      <c r="R5" s="9">
        <f t="shared" ca="1" si="3"/>
        <v>42914</v>
      </c>
      <c r="S5">
        <f ca="1">VLOOKUP(RANDBETWEEN(0,9),users[],2,FALSE)</f>
        <v>967129571</v>
      </c>
      <c r="T5" t="str">
        <f t="shared" ca="1" si="4"/>
        <v>228.249.104.13</v>
      </c>
    </row>
    <row r="6" spans="1:28" x14ac:dyDescent="0.25">
      <c r="A6">
        <v>4</v>
      </c>
      <c r="B6">
        <f t="shared" ca="1" si="5"/>
        <v>341776874</v>
      </c>
      <c r="C6" t="str">
        <f ca="1">VLOOKUP(RANDBETWEEN(0,9),Nombres[],2,FALSE)</f>
        <v>Ana</v>
      </c>
      <c r="D6" t="str">
        <f ca="1">VLOOKUP(RANDBETWEEN(0,9),Nombres[],2,FALSE)</f>
        <v>Jorge</v>
      </c>
      <c r="E6" t="str">
        <f ca="1">VLOOKUP(RANDBETWEEN(0,9),Apellidos[],2,FALSE)</f>
        <v>Mora</v>
      </c>
      <c r="F6" t="str">
        <f ca="1">VLOOKUP(RANDBETWEEN(0,9),Apellidos[],2,FALSE)</f>
        <v>Gonzalez</v>
      </c>
      <c r="G6" t="str">
        <f ca="1">paciente_tabla[[#This Row],[FirstSurname]]&amp;"@"&amp;paciente_tabla[[#This Row],[CompanyID]]&amp;".com"</f>
        <v>Mora@bac san jose.com</v>
      </c>
      <c r="H6">
        <f t="shared" ca="1" si="0"/>
        <v>80814457</v>
      </c>
      <c r="I6" s="9">
        <f t="shared" ca="1" si="1"/>
        <v>42591</v>
      </c>
      <c r="J6" s="9">
        <f t="shared" ca="1" si="1"/>
        <v>43009</v>
      </c>
      <c r="K6" t="str">
        <f ca="1">VLOOKUP(RANDBETWEEN(0,2),gender[],2,FALSE)</f>
        <v>no especificado</v>
      </c>
      <c r="L6" t="str">
        <f ca="1">VLOOKUP(RANDBETWEEN(0,9),direccion[],2,FALSE)</f>
        <v>Alajuela</v>
      </c>
      <c r="M6" t="str">
        <f ca="1">VLOOKUP(RANDBETWEEN(0,9),company[],2,FALSE)</f>
        <v>bac san jose</v>
      </c>
      <c r="N6" t="str">
        <f ca="1">VLOOKUP(RANDBETWEEN(0,4),departamento[],2,FALSE)</f>
        <v>finanzas</v>
      </c>
      <c r="O6" t="str">
        <f ca="1">VLOOKUP(RANDBETWEEN(0,9),direccion[],2,FALSE)</f>
        <v>Perez Zeledon</v>
      </c>
      <c r="P6" t="str">
        <f ca="1">VLOOKUP(RANDBETWEEN(0,1),valido[],2,FALSE)</f>
        <v>FALSE</v>
      </c>
      <c r="Q6">
        <f t="shared" ca="1" si="2"/>
        <v>785180</v>
      </c>
      <c r="R6" s="9">
        <f t="shared" ca="1" si="3"/>
        <v>43053</v>
      </c>
      <c r="S6">
        <f ca="1">VLOOKUP(RANDBETWEEN(0,9),users[],2,FALSE)</f>
        <v>914154203</v>
      </c>
      <c r="T6" t="str">
        <f t="shared" ca="1" si="4"/>
        <v>209.173.255.20</v>
      </c>
    </row>
    <row r="7" spans="1:28" x14ac:dyDescent="0.25">
      <c r="A7">
        <v>5</v>
      </c>
      <c r="B7">
        <f t="shared" ca="1" si="5"/>
        <v>696613118</v>
      </c>
      <c r="C7" t="str">
        <f ca="1">VLOOKUP(RANDBETWEEN(0,9),Nombres[],2,FALSE)</f>
        <v>Harold</v>
      </c>
      <c r="D7" t="str">
        <f ca="1">VLOOKUP(RANDBETWEEN(0,9),Nombres[],2,FALSE)</f>
        <v>Jorge</v>
      </c>
      <c r="E7" t="str">
        <f ca="1">VLOOKUP(RANDBETWEEN(0,9),Apellidos[],2,FALSE)</f>
        <v>Mora</v>
      </c>
      <c r="F7" t="str">
        <f ca="1">VLOOKUP(RANDBETWEEN(0,9),Apellidos[],2,FALSE)</f>
        <v>Jimenez</v>
      </c>
      <c r="G7" t="str">
        <f ca="1">paciente_tabla[[#This Row],[FirstSurname]]&amp;"@"&amp;paciente_tabla[[#This Row],[CompanyID]]&amp;".com"</f>
        <v>Mora@bac san jose.com</v>
      </c>
      <c r="H7">
        <f t="shared" ca="1" si="0"/>
        <v>88709778</v>
      </c>
      <c r="I7" s="9">
        <f t="shared" ca="1" si="1"/>
        <v>42424</v>
      </c>
      <c r="J7" s="9">
        <f t="shared" ca="1" si="1"/>
        <v>42309</v>
      </c>
      <c r="K7" t="str">
        <f ca="1">VLOOKUP(RANDBETWEEN(0,2),gender[],2,FALSE)</f>
        <v>no especificado</v>
      </c>
      <c r="L7" t="str">
        <f ca="1">VLOOKUP(RANDBETWEEN(0,9),direccion[],2,FALSE)</f>
        <v>Alajuela</v>
      </c>
      <c r="M7" t="str">
        <f ca="1">VLOOKUP(RANDBETWEEN(0,9),company[],2,FALSE)</f>
        <v>bac san jose</v>
      </c>
      <c r="N7" t="str">
        <f ca="1">VLOOKUP(RANDBETWEEN(0,4),departamento[],2,FALSE)</f>
        <v>taller</v>
      </c>
      <c r="O7" t="str">
        <f ca="1">VLOOKUP(RANDBETWEEN(0,9),direccion[],2,FALSE)</f>
        <v>San Carlos</v>
      </c>
      <c r="P7" t="str">
        <f ca="1">VLOOKUP(RANDBETWEEN(0,1),valido[],2,FALSE)</f>
        <v>TRUE</v>
      </c>
      <c r="Q7">
        <f t="shared" ca="1" si="2"/>
        <v>784862</v>
      </c>
      <c r="R7" s="9">
        <f t="shared" ca="1" si="3"/>
        <v>42205</v>
      </c>
      <c r="S7">
        <f ca="1">VLOOKUP(RANDBETWEEN(0,9),users[],2,FALSE)</f>
        <v>788817128</v>
      </c>
      <c r="T7" t="str">
        <f t="shared" ca="1" si="4"/>
        <v>249.238.253.25</v>
      </c>
    </row>
    <row r="8" spans="1:28" x14ac:dyDescent="0.25">
      <c r="A8">
        <v>6</v>
      </c>
      <c r="B8">
        <f t="shared" ca="1" si="5"/>
        <v>613239375</v>
      </c>
      <c r="C8" t="str">
        <f ca="1">VLOOKUP(RANDBETWEEN(0,9),Nombres[],2,FALSE)</f>
        <v>Ana</v>
      </c>
      <c r="D8" t="str">
        <f ca="1">VLOOKUP(RANDBETWEEN(0,9),Nombres[],2,FALSE)</f>
        <v>Jorge</v>
      </c>
      <c r="E8" t="str">
        <f ca="1">VLOOKUP(RANDBETWEEN(0,9),Apellidos[],2,FALSE)</f>
        <v>Araya</v>
      </c>
      <c r="F8" t="str">
        <f ca="1">VLOOKUP(RANDBETWEEN(0,9),Apellidos[],2,FALSE)</f>
        <v>Araya</v>
      </c>
      <c r="G8" t="str">
        <f ca="1">paciente_tabla[[#This Row],[FirstSurname]]&amp;"@"&amp;paciente_tabla[[#This Row],[CompanyID]]&amp;".com"</f>
        <v>Araya@boston scientific.com</v>
      </c>
      <c r="H8">
        <f t="shared" ca="1" si="0"/>
        <v>89430774</v>
      </c>
      <c r="I8" s="9">
        <f t="shared" ca="1" si="1"/>
        <v>42999</v>
      </c>
      <c r="J8" s="9">
        <f t="shared" ca="1" si="1"/>
        <v>42073</v>
      </c>
      <c r="K8" t="str">
        <f ca="1">VLOOKUP(RANDBETWEEN(0,2),gender[],2,FALSE)</f>
        <v>femenino</v>
      </c>
      <c r="L8" t="str">
        <f ca="1">VLOOKUP(RANDBETWEEN(0,9),direccion[],2,FALSE)</f>
        <v>Heredia</v>
      </c>
      <c r="M8" t="str">
        <f ca="1">VLOOKUP(RANDBETWEEN(0,9),company[],2,FALSE)</f>
        <v>boston scientific</v>
      </c>
      <c r="N8" t="str">
        <f ca="1">VLOOKUP(RANDBETWEEN(0,4),departamento[],2,FALSE)</f>
        <v>contabilidad</v>
      </c>
      <c r="O8" t="str">
        <f ca="1">VLOOKUP(RANDBETWEEN(0,9),direccion[],2,FALSE)</f>
        <v>Quepos</v>
      </c>
      <c r="P8" t="str">
        <f ca="1">VLOOKUP(RANDBETWEEN(0,1),valido[],2,FALSE)</f>
        <v>TRUE</v>
      </c>
      <c r="Q8">
        <f t="shared" ca="1" si="2"/>
        <v>867607</v>
      </c>
      <c r="R8" s="9">
        <f t="shared" ca="1" si="3"/>
        <v>42006</v>
      </c>
      <c r="S8">
        <f ca="1">VLOOKUP(RANDBETWEEN(0,9),users[],2,FALSE)</f>
        <v>788817128</v>
      </c>
      <c r="T8" t="str">
        <f t="shared" ca="1" si="4"/>
        <v>104.213.240.10</v>
      </c>
    </row>
    <row r="9" spans="1:28" x14ac:dyDescent="0.25">
      <c r="A9">
        <v>7</v>
      </c>
      <c r="B9">
        <f t="shared" ca="1" si="5"/>
        <v>396871960</v>
      </c>
      <c r="C9" t="str">
        <f ca="1">VLOOKUP(RANDBETWEEN(0,9),Nombres[],2,FALSE)</f>
        <v>Ana</v>
      </c>
      <c r="D9" t="str">
        <f ca="1">VLOOKUP(RANDBETWEEN(0,9),Nombres[],2,FALSE)</f>
        <v>Sharon</v>
      </c>
      <c r="E9" t="str">
        <f ca="1">VLOOKUP(RANDBETWEEN(0,9),Apellidos[],2,FALSE)</f>
        <v>Rodriguez</v>
      </c>
      <c r="F9" t="str">
        <f ca="1">VLOOKUP(RANDBETWEEN(0,9),Apellidos[],2,FALSE)</f>
        <v>Salas</v>
      </c>
      <c r="G9" t="str">
        <f ca="1">paciente_tabla[[#This Row],[FirstSurname]]&amp;"@"&amp;paciente_tabla[[#This Row],[CompanyID]]&amp;".com"</f>
        <v>Rodriguez@banco nacional.com</v>
      </c>
      <c r="H9">
        <f t="shared" ca="1" si="0"/>
        <v>82723824</v>
      </c>
      <c r="I9" s="9">
        <f t="shared" ca="1" si="1"/>
        <v>42824</v>
      </c>
      <c r="J9" s="9">
        <f t="shared" ca="1" si="1"/>
        <v>42729</v>
      </c>
      <c r="K9" t="str">
        <f ca="1">VLOOKUP(RANDBETWEEN(0,2),gender[],2,FALSE)</f>
        <v>femenino</v>
      </c>
      <c r="L9" t="str">
        <f ca="1">VLOOKUP(RANDBETWEEN(0,9),direccion[],2,FALSE)</f>
        <v>Cartago</v>
      </c>
      <c r="M9" t="str">
        <f ca="1">VLOOKUP(RANDBETWEEN(0,9),company[],2,FALSE)</f>
        <v>banco nacional</v>
      </c>
      <c r="N9" t="str">
        <f ca="1">VLOOKUP(RANDBETWEEN(0,4),departamento[],2,FALSE)</f>
        <v>taller</v>
      </c>
      <c r="O9" t="str">
        <f ca="1">VLOOKUP(RANDBETWEEN(0,9),direccion[],2,FALSE)</f>
        <v>Nicoya</v>
      </c>
      <c r="P9" t="str">
        <f ca="1">VLOOKUP(RANDBETWEEN(0,1),valido[],2,FALSE)</f>
        <v>FALSE</v>
      </c>
      <c r="Q9">
        <f t="shared" ca="1" si="2"/>
        <v>440571</v>
      </c>
      <c r="R9" s="9">
        <f t="shared" ca="1" si="3"/>
        <v>42408</v>
      </c>
      <c r="S9">
        <f ca="1">VLOOKUP(RANDBETWEEN(0,9),users[],2,FALSE)</f>
        <v>442588119</v>
      </c>
      <c r="T9" t="str">
        <f t="shared" ca="1" si="4"/>
        <v>104.224.173.26</v>
      </c>
    </row>
    <row r="10" spans="1:28" x14ac:dyDescent="0.25">
      <c r="A10">
        <v>8</v>
      </c>
      <c r="B10">
        <f t="shared" ca="1" si="5"/>
        <v>724114842</v>
      </c>
      <c r="C10" t="str">
        <f ca="1">VLOOKUP(RANDBETWEEN(0,9),Nombres[],2,FALSE)</f>
        <v>Maria</v>
      </c>
      <c r="D10" t="str">
        <f ca="1">VLOOKUP(RANDBETWEEN(0,9),Nombres[],2,FALSE)</f>
        <v>Erick</v>
      </c>
      <c r="E10" t="str">
        <f ca="1">VLOOKUP(RANDBETWEEN(0,9),Apellidos[],2,FALSE)</f>
        <v>Alfaro</v>
      </c>
      <c r="F10" t="str">
        <f ca="1">VLOOKUP(RANDBETWEEN(0,9),Apellidos[],2,FALSE)</f>
        <v>Quesada</v>
      </c>
      <c r="G10" t="str">
        <f ca="1">paciente_tabla[[#This Row],[FirstSurname]]&amp;"@"&amp;paciente_tabla[[#This Row],[CompanyID]]&amp;".com"</f>
        <v>Alfaro@boston scientific.com</v>
      </c>
      <c r="H10">
        <f t="shared" ca="1" si="0"/>
        <v>88869025</v>
      </c>
      <c r="I10" s="9">
        <f t="shared" ca="1" si="1"/>
        <v>42042</v>
      </c>
      <c r="J10" s="9">
        <f t="shared" ca="1" si="1"/>
        <v>42312</v>
      </c>
      <c r="K10" t="str">
        <f ca="1">VLOOKUP(RANDBETWEEN(0,2),gender[],2,FALSE)</f>
        <v>masculino</v>
      </c>
      <c r="L10" t="str">
        <f ca="1">VLOOKUP(RANDBETWEEN(0,9),direccion[],2,FALSE)</f>
        <v>Cartago</v>
      </c>
      <c r="M10" t="str">
        <f ca="1">VLOOKUP(RANDBETWEEN(0,9),company[],2,FALSE)</f>
        <v>boston scientific</v>
      </c>
      <c r="N10" t="str">
        <f ca="1">VLOOKUP(RANDBETWEEN(0,4),departamento[],2,FALSE)</f>
        <v>contabilidad</v>
      </c>
      <c r="O10" t="str">
        <f ca="1">VLOOKUP(RANDBETWEEN(0,9),direccion[],2,FALSE)</f>
        <v>Cartago</v>
      </c>
      <c r="P10" t="str">
        <f ca="1">VLOOKUP(RANDBETWEEN(0,1),valido[],2,FALSE)</f>
        <v>FALSE</v>
      </c>
      <c r="Q10">
        <f t="shared" ca="1" si="2"/>
        <v>852938</v>
      </c>
      <c r="R10" s="9">
        <f t="shared" ca="1" si="3"/>
        <v>42691</v>
      </c>
      <c r="S10">
        <f ca="1">VLOOKUP(RANDBETWEEN(0,9),users[],2,FALSE)</f>
        <v>177764106</v>
      </c>
      <c r="T10" t="str">
        <f t="shared" ca="1" si="4"/>
        <v>205.229.196.17</v>
      </c>
    </row>
    <row r="11" spans="1:28" x14ac:dyDescent="0.25">
      <c r="A11">
        <v>9</v>
      </c>
      <c r="B11">
        <f t="shared" ca="1" si="5"/>
        <v>269583850</v>
      </c>
      <c r="C11" t="str">
        <f ca="1">VLOOKUP(RANDBETWEEN(0,9),Nombres[],2,FALSE)</f>
        <v>Sharon</v>
      </c>
      <c r="D11" t="str">
        <f ca="1">VLOOKUP(RANDBETWEEN(0,9),Nombres[],2,FALSE)</f>
        <v>Maria</v>
      </c>
      <c r="E11" t="str">
        <f ca="1">VLOOKUP(RANDBETWEEN(0,9),Apellidos[],2,FALSE)</f>
        <v>Mora</v>
      </c>
      <c r="F11" t="str">
        <f ca="1">VLOOKUP(RANDBETWEEN(0,9),Apellidos[],2,FALSE)</f>
        <v>Quesada</v>
      </c>
      <c r="G11" t="str">
        <f ca="1">paciente_tabla[[#This Row],[FirstSurname]]&amp;"@"&amp;paciente_tabla[[#This Row],[CompanyID]]&amp;".com"</f>
        <v>Mora@cfia.com</v>
      </c>
      <c r="H11">
        <f t="shared" ca="1" si="0"/>
        <v>83998223</v>
      </c>
      <c r="I11" s="9">
        <f t="shared" ca="1" si="1"/>
        <v>42086</v>
      </c>
      <c r="J11" s="9">
        <f t="shared" ca="1" si="1"/>
        <v>42359</v>
      </c>
      <c r="K11" t="str">
        <f ca="1">VLOOKUP(RANDBETWEEN(0,2),gender[],2,FALSE)</f>
        <v>femenino</v>
      </c>
      <c r="L11" t="str">
        <f ca="1">VLOOKUP(RANDBETWEEN(0,9),direccion[],2,FALSE)</f>
        <v>Heredia</v>
      </c>
      <c r="M11" t="str">
        <f ca="1">VLOOKUP(RANDBETWEEN(0,9),company[],2,FALSE)</f>
        <v>cfia</v>
      </c>
      <c r="N11" t="str">
        <f ca="1">VLOOKUP(RANDBETWEEN(0,4),departamento[],2,FALSE)</f>
        <v>finanzas</v>
      </c>
      <c r="O11" t="str">
        <f ca="1">VLOOKUP(RANDBETWEEN(0,9),direccion[],2,FALSE)</f>
        <v>Cartago</v>
      </c>
      <c r="P11" t="str">
        <f ca="1">VLOOKUP(RANDBETWEEN(0,1),valido[],2,FALSE)</f>
        <v>TRUE</v>
      </c>
      <c r="Q11">
        <f t="shared" ca="1" si="2"/>
        <v>729580</v>
      </c>
      <c r="R11" s="9">
        <f t="shared" ca="1" si="3"/>
        <v>42177</v>
      </c>
      <c r="S11">
        <f ca="1">VLOOKUP(RANDBETWEEN(0,9),users[],2,FALSE)</f>
        <v>310867882</v>
      </c>
      <c r="T11" t="str">
        <f t="shared" ca="1" si="4"/>
        <v>126.211.136.21</v>
      </c>
    </row>
    <row r="12" spans="1:28" x14ac:dyDescent="0.25">
      <c r="A12">
        <v>10</v>
      </c>
      <c r="B12">
        <f t="shared" ca="1" si="5"/>
        <v>735674972</v>
      </c>
      <c r="C12" t="str">
        <f ca="1">VLOOKUP(RANDBETWEEN(0,9),Nombres[],2,FALSE)</f>
        <v>Jorge</v>
      </c>
      <c r="D12" t="str">
        <f ca="1">VLOOKUP(RANDBETWEEN(0,9),Nombres[],2,FALSE)</f>
        <v>Maria</v>
      </c>
      <c r="E12" t="str">
        <f ca="1">VLOOKUP(RANDBETWEEN(0,9),Apellidos[],2,FALSE)</f>
        <v>Gonzalez</v>
      </c>
      <c r="F12" t="str">
        <f ca="1">VLOOKUP(RANDBETWEEN(0,9),Apellidos[],2,FALSE)</f>
        <v>Rodriguez</v>
      </c>
      <c r="G12" t="str">
        <f ca="1">paciente_tabla[[#This Row],[FirstSurname]]&amp;"@"&amp;paciente_tabla[[#This Row],[CompanyID]]&amp;".com"</f>
        <v>Gonzalez@cfia.com</v>
      </c>
      <c r="H12">
        <f t="shared" ca="1" si="0"/>
        <v>82469782</v>
      </c>
      <c r="I12" s="9">
        <f t="shared" ca="1" si="1"/>
        <v>42307</v>
      </c>
      <c r="J12" s="9">
        <f t="shared" ca="1" si="1"/>
        <v>42547</v>
      </c>
      <c r="K12" t="str">
        <f ca="1">VLOOKUP(RANDBETWEEN(0,2),gender[],2,FALSE)</f>
        <v>no especificado</v>
      </c>
      <c r="L12" t="str">
        <f ca="1">VLOOKUP(RANDBETWEEN(0,9),direccion[],2,FALSE)</f>
        <v>Perez Zeledon</v>
      </c>
      <c r="M12" t="str">
        <f ca="1">VLOOKUP(RANDBETWEEN(0,9),company[],2,FALSE)</f>
        <v>cfia</v>
      </c>
      <c r="N12" t="str">
        <f ca="1">VLOOKUP(RANDBETWEEN(0,4),departamento[],2,FALSE)</f>
        <v>taller</v>
      </c>
      <c r="O12" t="str">
        <f ca="1">VLOOKUP(RANDBETWEEN(0,9),direccion[],2,FALSE)</f>
        <v>Liberia</v>
      </c>
      <c r="P12" t="str">
        <f ca="1">VLOOKUP(RANDBETWEEN(0,1),valido[],2,FALSE)</f>
        <v>FALSE</v>
      </c>
      <c r="Q12">
        <f t="shared" ca="1" si="2"/>
        <v>523218</v>
      </c>
      <c r="R12" s="9">
        <f t="shared" ca="1" si="3"/>
        <v>42630</v>
      </c>
      <c r="S12">
        <f ca="1">VLOOKUP(RANDBETWEEN(0,9),users[],2,FALSE)</f>
        <v>310867882</v>
      </c>
      <c r="T12" t="str">
        <f t="shared" ca="1" si="4"/>
        <v>104.105.110.3</v>
      </c>
    </row>
    <row r="16" spans="1:28" x14ac:dyDescent="0.25">
      <c r="A16" s="15"/>
      <c r="B16" s="15"/>
      <c r="C16" s="16"/>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8" spans="5:5" x14ac:dyDescent="0.25">
      <c r="E18" s="9"/>
    </row>
    <row r="33" spans="11:11" x14ac:dyDescent="0.25">
      <c r="K33" s="9"/>
    </row>
    <row r="34" spans="11:11" x14ac:dyDescent="0.25">
      <c r="K34" s="9"/>
    </row>
    <row r="35" spans="11:11" x14ac:dyDescent="0.25">
      <c r="K35" s="9"/>
    </row>
    <row r="36" spans="11:11" x14ac:dyDescent="0.25">
      <c r="K36" s="9"/>
    </row>
    <row r="37" spans="11:11" x14ac:dyDescent="0.25">
      <c r="K37" s="9"/>
    </row>
    <row r="38" spans="11:11" x14ac:dyDescent="0.25">
      <c r="K38" s="9"/>
    </row>
    <row r="39" spans="11:11" x14ac:dyDescent="0.25">
      <c r="K39" s="9"/>
    </row>
    <row r="40" spans="11:11" x14ac:dyDescent="0.25">
      <c r="K40" s="9"/>
    </row>
    <row r="41" spans="11:11" x14ac:dyDescent="0.25">
      <c r="K41" s="9"/>
    </row>
    <row r="42" spans="11:11" x14ac:dyDescent="0.25">
      <c r="K42" s="9"/>
    </row>
    <row r="43" spans="11:11" x14ac:dyDescent="0.25">
      <c r="K43" s="9"/>
    </row>
  </sheetData>
  <mergeCells count="1">
    <mergeCell ref="A16:C16"/>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2" sqref="G2"/>
    </sheetView>
  </sheetViews>
  <sheetFormatPr baseColWidth="10" defaultColWidth="11.42578125" defaultRowHeight="15" x14ac:dyDescent="0.25"/>
  <cols>
    <col min="1" max="1" width="12.28515625" bestFit="1" customWidth="1"/>
    <col min="2" max="2" width="13.28515625" customWidth="1"/>
    <col min="6" max="6" width="11.85546875" bestFit="1" customWidth="1"/>
    <col min="8" max="8" width="12.7109375" customWidth="1"/>
  </cols>
  <sheetData>
    <row r="1" spans="1:10" x14ac:dyDescent="0.25">
      <c r="A1" t="s">
        <v>67</v>
      </c>
      <c r="B1" t="s">
        <v>79</v>
      </c>
      <c r="C1" t="s">
        <v>74</v>
      </c>
      <c r="D1" t="s">
        <v>73</v>
      </c>
      <c r="E1" t="s">
        <v>78</v>
      </c>
      <c r="F1" t="s">
        <v>82</v>
      </c>
      <c r="G1" t="s">
        <v>88</v>
      </c>
      <c r="H1" t="s">
        <v>85</v>
      </c>
      <c r="I1" t="s">
        <v>86</v>
      </c>
      <c r="J1" t="s">
        <v>87</v>
      </c>
    </row>
    <row r="2" spans="1:10" x14ac:dyDescent="0.25">
      <c r="A2">
        <v>0</v>
      </c>
      <c r="B2" s="5" t="str">
        <f>VLOOKUP(Tabla8[[#This Row],[RowID]],company[],2,FALSE)</f>
        <v>mucap</v>
      </c>
      <c r="C2">
        <f ca="1">RANDBETWEEN(80000000,89999999)</f>
        <v>80289070</v>
      </c>
      <c r="D2" t="str">
        <f>Tabla8[[#This Row],[CompanyID]]&amp;"@"&amp;Tabla8[[#This Row],[CompanyID]]&amp;".com"</f>
        <v>mucap@mucap.com</v>
      </c>
      <c r="E2" t="str">
        <f ca="1">VLOOKUP(RANDBETWEEN(0,9),direccion[],2,FALSE)</f>
        <v>Heredia</v>
      </c>
      <c r="F2" t="str">
        <f ca="1">VLOOKUP(RANDBETWEEN(0,1),valido[],2,FALSE)</f>
        <v>TRUE</v>
      </c>
      <c r="G2" s="9">
        <f t="shared" ref="G2:G8" ca="1" si="0">DATE(RANDBETWEEN(2015,2017),RANDBETWEEN(1,12),RANDBETWEEN(1,30))</f>
        <v>42426</v>
      </c>
      <c r="H2">
        <f ca="1">VLOOKUP(RANDBETWEEN(0,9),users[],2,FALSE)</f>
        <v>914154203</v>
      </c>
      <c r="I2" t="str">
        <f t="shared" ref="I2:I11" ca="1" si="1">RANDBETWEEN(100,255)&amp;"."&amp;RANDBETWEEN(100,255)&amp;"."&amp;RANDBETWEEN(100,255)&amp;"."&amp;RANDBETWEEN(1,30)</f>
        <v>212.139.189.23</v>
      </c>
    </row>
    <row r="3" spans="1:10" x14ac:dyDescent="0.25">
      <c r="A3">
        <v>1</v>
      </c>
      <c r="B3" s="5" t="str">
        <f>VLOOKUP(Tabla8[[#This Row],[RowID]],company[],2,FALSE)</f>
        <v>cfia</v>
      </c>
      <c r="C3">
        <f t="shared" ref="C3:C8" ca="1" si="2">RANDBETWEEN(80000000,89999999)</f>
        <v>85773059</v>
      </c>
      <c r="D3" t="str">
        <f>Tabla8[[#This Row],[CompanyID]]&amp;"@"&amp;Tabla8[[#This Row],[CompanyID]]&amp;".com"</f>
        <v>cfia@cfia.com</v>
      </c>
      <c r="E3" t="str">
        <f ca="1">VLOOKUP(RANDBETWEEN(0,9),direccion[],2,FALSE)</f>
        <v>Alajuela</v>
      </c>
      <c r="F3" t="str">
        <f ca="1">VLOOKUP(RANDBETWEEN(0,1),valido[],2,FALSE)</f>
        <v>FALSE</v>
      </c>
      <c r="G3" s="9">
        <f t="shared" ca="1" si="0"/>
        <v>42059</v>
      </c>
      <c r="H3">
        <f ca="1">VLOOKUP(RANDBETWEEN(0,9),users[],2,FALSE)</f>
        <v>278471577</v>
      </c>
      <c r="I3" t="str">
        <f t="shared" ca="1" si="1"/>
        <v>227.243.239.29</v>
      </c>
    </row>
    <row r="4" spans="1:10" x14ac:dyDescent="0.25">
      <c r="A4">
        <v>2</v>
      </c>
      <c r="B4" s="5" t="str">
        <f>VLOOKUP(Tabla8[[#This Row],[RowID]],company[],2,FALSE)</f>
        <v>banco nacional</v>
      </c>
      <c r="C4">
        <f t="shared" ca="1" si="2"/>
        <v>88896826</v>
      </c>
      <c r="D4" t="str">
        <f>Tabla8[[#This Row],[CompanyID]]&amp;"@"&amp;Tabla8[[#This Row],[CompanyID]]&amp;".com"</f>
        <v>banco nacional@banco nacional.com</v>
      </c>
      <c r="E4" t="str">
        <f ca="1">VLOOKUP(RANDBETWEEN(0,9),direccion[],2,FALSE)</f>
        <v>San Jose</v>
      </c>
      <c r="F4" t="str">
        <f ca="1">VLOOKUP(RANDBETWEEN(0,1),valido[],2,FALSE)</f>
        <v>FALSE</v>
      </c>
      <c r="G4" s="9">
        <f t="shared" ca="1" si="0"/>
        <v>42446</v>
      </c>
      <c r="H4">
        <f ca="1">VLOOKUP(RANDBETWEEN(0,9),users[],2,FALSE)</f>
        <v>177764106</v>
      </c>
      <c r="I4" t="str">
        <f t="shared" ca="1" si="1"/>
        <v>100.111.134.18</v>
      </c>
    </row>
    <row r="5" spans="1:10" x14ac:dyDescent="0.25">
      <c r="A5">
        <v>3</v>
      </c>
      <c r="B5" s="5" t="str">
        <f>VLOOKUP(Tabla8[[#This Row],[RowID]],company[],2,FALSE)</f>
        <v>boston scientific</v>
      </c>
      <c r="C5">
        <f t="shared" ca="1" si="2"/>
        <v>82260116</v>
      </c>
      <c r="D5" t="str">
        <f>Tabla8[[#This Row],[CompanyID]]&amp;"@"&amp;Tabla8[[#This Row],[CompanyID]]&amp;".com"</f>
        <v>boston scientific@boston scientific.com</v>
      </c>
      <c r="E5" t="str">
        <f ca="1">VLOOKUP(RANDBETWEEN(0,9),direccion[],2,FALSE)</f>
        <v>Quepos</v>
      </c>
      <c r="F5" t="str">
        <f ca="1">VLOOKUP(RANDBETWEEN(0,1),valido[],2,FALSE)</f>
        <v>FALSE</v>
      </c>
      <c r="G5" s="9">
        <f t="shared" ca="1" si="0"/>
        <v>42335</v>
      </c>
      <c r="H5">
        <f ca="1">VLOOKUP(RANDBETWEEN(0,9),users[],2,FALSE)</f>
        <v>177764106</v>
      </c>
      <c r="I5" t="str">
        <f t="shared" ca="1" si="1"/>
        <v>218.160.155.16</v>
      </c>
    </row>
    <row r="6" spans="1:10" x14ac:dyDescent="0.25">
      <c r="A6">
        <v>4</v>
      </c>
      <c r="B6" s="5" t="str">
        <f>VLOOKUP(Tabla8[[#This Row],[RowID]],company[],2,FALSE)</f>
        <v>intel</v>
      </c>
      <c r="C6">
        <f t="shared" ca="1" si="2"/>
        <v>82171232</v>
      </c>
      <c r="D6" t="str">
        <f>Tabla8[[#This Row],[CompanyID]]&amp;"@"&amp;Tabla8[[#This Row],[CompanyID]]&amp;".com"</f>
        <v>intel@intel.com</v>
      </c>
      <c r="E6" t="str">
        <f ca="1">VLOOKUP(RANDBETWEEN(0,9),direccion[],2,FALSE)</f>
        <v>Limon</v>
      </c>
      <c r="F6" t="str">
        <f ca="1">VLOOKUP(RANDBETWEEN(0,1),valido[],2,FALSE)</f>
        <v>FALSE</v>
      </c>
      <c r="G6" s="9">
        <f t="shared" ca="1" si="0"/>
        <v>42269</v>
      </c>
      <c r="H6">
        <f ca="1">VLOOKUP(RANDBETWEEN(0,9),users[],2,FALSE)</f>
        <v>177764106</v>
      </c>
      <c r="I6" t="str">
        <f t="shared" ca="1" si="1"/>
        <v>113.113.206.28</v>
      </c>
    </row>
    <row r="7" spans="1:10" x14ac:dyDescent="0.25">
      <c r="A7">
        <v>5</v>
      </c>
      <c r="B7" s="5" t="str">
        <f>VLOOKUP(Tabla8[[#This Row],[RowID]],company[],2,FALSE)</f>
        <v>hpe</v>
      </c>
      <c r="C7">
        <f t="shared" ca="1" si="2"/>
        <v>86255941</v>
      </c>
      <c r="D7" t="str">
        <f>Tabla8[[#This Row],[CompanyID]]&amp;"@"&amp;Tabla8[[#This Row],[CompanyID]]&amp;".com"</f>
        <v>hpe@hpe.com</v>
      </c>
      <c r="E7" t="str">
        <f ca="1">VLOOKUP(RANDBETWEEN(0,9),direccion[],2,FALSE)</f>
        <v>Perez Zeledon</v>
      </c>
      <c r="F7" t="str">
        <f ca="1">VLOOKUP(RANDBETWEEN(0,1),valido[],2,FALSE)</f>
        <v>TRUE</v>
      </c>
      <c r="G7" s="9">
        <f t="shared" ca="1" si="0"/>
        <v>42306</v>
      </c>
      <c r="H7">
        <f ca="1">VLOOKUP(RANDBETWEEN(0,9),users[],2,FALSE)</f>
        <v>310867882</v>
      </c>
      <c r="I7" t="str">
        <f t="shared" ca="1" si="1"/>
        <v>192.226.230.16</v>
      </c>
    </row>
    <row r="8" spans="1:10" x14ac:dyDescent="0.25">
      <c r="A8">
        <v>6</v>
      </c>
      <c r="B8" s="5" t="str">
        <f>VLOOKUP(Tabla8[[#This Row],[RowID]],company[],2,FALSE)</f>
        <v>panasonic</v>
      </c>
      <c r="C8">
        <f t="shared" ca="1" si="2"/>
        <v>88359005</v>
      </c>
      <c r="D8" t="str">
        <f>Tabla8[[#This Row],[CompanyID]]&amp;"@"&amp;Tabla8[[#This Row],[CompanyID]]&amp;".com"</f>
        <v>panasonic@panasonic.com</v>
      </c>
      <c r="E8" t="str">
        <f ca="1">VLOOKUP(RANDBETWEEN(0,9),direccion[],2,FALSE)</f>
        <v>Liberia</v>
      </c>
      <c r="F8" t="str">
        <f ca="1">VLOOKUP(RANDBETWEEN(0,1),valido[],2,FALSE)</f>
        <v>FALSE</v>
      </c>
      <c r="G8" s="9">
        <f t="shared" ca="1" si="0"/>
        <v>42723</v>
      </c>
      <c r="H8">
        <f ca="1">VLOOKUP(RANDBETWEEN(0,9),users[],2,FALSE)</f>
        <v>914154203</v>
      </c>
      <c r="I8" t="str">
        <f t="shared" ca="1" si="1"/>
        <v>248.130.128.21</v>
      </c>
    </row>
    <row r="9" spans="1:10" x14ac:dyDescent="0.25">
      <c r="A9">
        <v>7</v>
      </c>
      <c r="B9" s="5" t="str">
        <f>VLOOKUP(Tabla8[[#This Row],[RowID]],company[],2,FALSE)</f>
        <v>bac san jose</v>
      </c>
      <c r="C9">
        <f t="shared" ref="C9:C11" ca="1" si="3">RANDBETWEEN(80000000,89999999)</f>
        <v>85538791</v>
      </c>
      <c r="D9" s="10" t="str">
        <f>Tabla8[[#This Row],[CompanyID]]&amp;"@"&amp;Tabla8[[#This Row],[CompanyID]]&amp;".com"</f>
        <v>bac san jose@bac san jose.com</v>
      </c>
      <c r="E9" s="10" t="str">
        <f ca="1">VLOOKUP(RANDBETWEEN(0,9),direccion[],2,FALSE)</f>
        <v>Limon</v>
      </c>
      <c r="F9" s="10" t="str">
        <f ca="1">VLOOKUP(RANDBETWEEN(0,1),valido[],2,FALSE)</f>
        <v>FALSE</v>
      </c>
      <c r="G9" s="9">
        <f t="shared" ref="G9:G11" ca="1" si="4">DATE(RANDBETWEEN(2015,2017),RANDBETWEEN(1,12),RANDBETWEEN(1,30))</f>
        <v>42843</v>
      </c>
      <c r="H9">
        <f ca="1">VLOOKUP(RANDBETWEEN(0,9),users[],2,FALSE)</f>
        <v>788817128</v>
      </c>
      <c r="I9" t="str">
        <f t="shared" ca="1" si="1"/>
        <v>179.138.135.5</v>
      </c>
    </row>
    <row r="10" spans="1:10" x14ac:dyDescent="0.25">
      <c r="A10">
        <v>8</v>
      </c>
      <c r="B10" s="5" t="str">
        <f>VLOOKUP(Tabla8[[#This Row],[RowID]],company[],2,FALSE)</f>
        <v>Vmware</v>
      </c>
      <c r="C10">
        <f t="shared" ca="1" si="3"/>
        <v>84018162</v>
      </c>
      <c r="D10" s="10" t="str">
        <f>Tabla8[[#This Row],[CompanyID]]&amp;"@"&amp;Tabla8[[#This Row],[CompanyID]]&amp;".com"</f>
        <v>Vmware@Vmware.com</v>
      </c>
      <c r="E10" s="10" t="str">
        <f ca="1">VLOOKUP(RANDBETWEEN(0,9),direccion[],2,FALSE)</f>
        <v>Perez Zeledon</v>
      </c>
      <c r="F10" s="10" t="str">
        <f ca="1">VLOOKUP(RANDBETWEEN(0,1),valido[],2,FALSE)</f>
        <v>FALSE</v>
      </c>
      <c r="G10" s="9">
        <f t="shared" ca="1" si="4"/>
        <v>42987</v>
      </c>
      <c r="H10">
        <f ca="1">VLOOKUP(RANDBETWEEN(0,9),users[],2,FALSE)</f>
        <v>967129571</v>
      </c>
      <c r="I10" t="str">
        <f t="shared" ca="1" si="1"/>
        <v>184.145.219.28</v>
      </c>
    </row>
    <row r="11" spans="1:10" x14ac:dyDescent="0.25">
      <c r="A11">
        <v>9</v>
      </c>
      <c r="B11" s="5" t="str">
        <f>VLOOKUP(Tabla8[[#This Row],[RowID]],company[],2,FALSE)</f>
        <v>IBM</v>
      </c>
      <c r="C11">
        <f t="shared" ca="1" si="3"/>
        <v>83095248</v>
      </c>
      <c r="D11" s="10" t="str">
        <f>Tabla8[[#This Row],[CompanyID]]&amp;"@"&amp;Tabla8[[#This Row],[CompanyID]]&amp;".com"</f>
        <v>IBM@IBM.com</v>
      </c>
      <c r="E11" s="10" t="str">
        <f ca="1">VLOOKUP(RANDBETWEEN(0,9),direccion[],2,FALSE)</f>
        <v>Nicoya</v>
      </c>
      <c r="F11" s="10" t="str">
        <f ca="1">VLOOKUP(RANDBETWEEN(0,1),valido[],2,FALSE)</f>
        <v>FALSE</v>
      </c>
      <c r="G11" s="9">
        <f t="shared" ca="1" si="4"/>
        <v>42654</v>
      </c>
      <c r="H11">
        <f ca="1">VLOOKUP(RANDBETWEEN(0,9),users[],2,FALSE)</f>
        <v>442588119</v>
      </c>
      <c r="I11" t="str">
        <f t="shared" ca="1" si="1"/>
        <v>164.232.242.22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D1" workbookViewId="0">
      <selection activeCell="O2" sqref="O2"/>
    </sheetView>
  </sheetViews>
  <sheetFormatPr baseColWidth="10" defaultColWidth="11.42578125" defaultRowHeight="15" x14ac:dyDescent="0.25"/>
  <cols>
    <col min="4" max="4" width="12.140625" customWidth="1"/>
    <col min="5" max="5" width="14.7109375" customWidth="1"/>
    <col min="6" max="6" width="14.85546875" customWidth="1"/>
    <col min="7" max="7" width="17.42578125" customWidth="1"/>
    <col min="8" max="8" width="27.85546875" bestFit="1" customWidth="1"/>
    <col min="10" max="10" width="12.5703125" customWidth="1"/>
    <col min="11" max="11" width="13.28515625" customWidth="1"/>
    <col min="14" max="14" width="12.7109375" customWidth="1"/>
  </cols>
  <sheetData>
    <row r="1" spans="1:16" x14ac:dyDescent="0.25">
      <c r="A1" t="s">
        <v>67</v>
      </c>
      <c r="B1" t="s">
        <v>89</v>
      </c>
      <c r="C1" t="s">
        <v>90</v>
      </c>
      <c r="D1" t="s">
        <v>69</v>
      </c>
      <c r="E1" t="s">
        <v>70</v>
      </c>
      <c r="F1" t="s">
        <v>71</v>
      </c>
      <c r="G1" t="s">
        <v>72</v>
      </c>
      <c r="H1" t="s">
        <v>73</v>
      </c>
      <c r="I1" t="s">
        <v>74</v>
      </c>
      <c r="J1" t="s">
        <v>5</v>
      </c>
      <c r="K1" t="s">
        <v>79</v>
      </c>
      <c r="L1" t="s">
        <v>82</v>
      </c>
      <c r="M1" t="s">
        <v>88</v>
      </c>
      <c r="N1" t="s">
        <v>85</v>
      </c>
      <c r="O1" t="s">
        <v>86</v>
      </c>
      <c r="P1" t="s">
        <v>91</v>
      </c>
    </row>
    <row r="2" spans="1:16" x14ac:dyDescent="0.25">
      <c r="A2">
        <v>0</v>
      </c>
      <c r="B2">
        <f ca="1">RANDBETWEEN(100000000,999999999)</f>
        <v>442588119</v>
      </c>
      <c r="C2">
        <f ca="1">RANDBETWEEN(1000000,9999999)</f>
        <v>1985202</v>
      </c>
      <c r="D2" t="str">
        <f ca="1">VLOOKUP(RANDBETWEEN(0,12),Nombres[],2,FALSE)</f>
        <v>Jose</v>
      </c>
      <c r="E2" t="str">
        <f ca="1">VLOOKUP(RANDBETWEEN(0,12),Nombres[],2,FALSE)</f>
        <v>Catalina</v>
      </c>
      <c r="F2" t="str">
        <f ca="1">VLOOKUP(RANDBETWEEN(0,9),Apellidos[],2,FALSE)</f>
        <v>Salas</v>
      </c>
      <c r="G2" t="str">
        <f ca="1">VLOOKUP(RANDBETWEEN(0,9),Apellidos[],2,FALSE)</f>
        <v>Araya</v>
      </c>
      <c r="H2" t="str">
        <f ca="1">F2&amp;"@"&amp;K2&amp;".com"</f>
        <v>Salas@hpe.com</v>
      </c>
      <c r="I2">
        <f ca="1">RANDBETWEEN(80000000,89999999)</f>
        <v>85695151</v>
      </c>
      <c r="J2" t="str">
        <f ca="1">VLOOKUP(RANDBETWEEN(0,6),UserGroup[],2,FALSE)</f>
        <v>editor</v>
      </c>
      <c r="K2" t="str">
        <f ca="1">VLOOKUP(RANDBETWEEN(0,9),company[],2,FALSE)</f>
        <v>hpe</v>
      </c>
      <c r="L2" t="str">
        <f ca="1">VLOOKUP(RANDBETWEEN(0,1),valido[],2,FALSE)</f>
        <v>FALSE</v>
      </c>
      <c r="M2" s="9">
        <f t="shared" ref="M2:M14" ca="1" si="0">DATE(RANDBETWEEN(2015,2017),RANDBETWEEN(1,12),RANDBETWEEN(1,30))</f>
        <v>42078</v>
      </c>
      <c r="N2">
        <f ca="1">VLOOKUP(RANDBETWEEN(0,9),users[],2,FALSE)</f>
        <v>630250293</v>
      </c>
      <c r="O2" t="str">
        <f t="shared" ref="O2:O14" ca="1" si="1">RANDBETWEEN(100,255)&amp;"."&amp;RANDBETWEEN(100,255)&amp;"."&amp;RANDBETWEEN(100,255)&amp;"."&amp;RANDBETWEEN(1,30)</f>
        <v>101.211.254.19</v>
      </c>
    </row>
    <row r="3" spans="1:16" x14ac:dyDescent="0.25">
      <c r="A3">
        <v>1</v>
      </c>
      <c r="B3">
        <f t="shared" ref="B3:B14" ca="1" si="2">RANDBETWEEN(100000000,999999999)</f>
        <v>278471577</v>
      </c>
      <c r="C3">
        <f t="shared" ref="C3:C14" ca="1" si="3">RANDBETWEEN(1000000,9999999)</f>
        <v>4667897</v>
      </c>
      <c r="D3" t="str">
        <f ca="1">VLOOKUP(RANDBETWEEN(0,12),Nombres[],2,FALSE)</f>
        <v>Catalina</v>
      </c>
      <c r="E3" t="str">
        <f ca="1">VLOOKUP(RANDBETWEEN(0,12),Nombres[],2,FALSE)</f>
        <v>Jose</v>
      </c>
      <c r="F3" t="str">
        <f ca="1">VLOOKUP(RANDBETWEEN(0,9),Apellidos[],2,FALSE)</f>
        <v>Alvarez</v>
      </c>
      <c r="G3" t="str">
        <f ca="1">VLOOKUP(RANDBETWEEN(0,9),Apellidos[],2,FALSE)</f>
        <v>Chaverria</v>
      </c>
      <c r="H3" t="str">
        <f t="shared" ref="H3:H11" ca="1" si="4">F3&amp;"@"&amp;K3&amp;".com"</f>
        <v>Alvarez@boston scientific.com</v>
      </c>
      <c r="I3">
        <f t="shared" ref="I3:I14" ca="1" si="5">RANDBETWEEN(80000000,89999999)</f>
        <v>84356847</v>
      </c>
      <c r="J3" t="str">
        <f ca="1">VLOOKUP(RANDBETWEEN(0,6),UserGroup[],2,FALSE)</f>
        <v>editor</v>
      </c>
      <c r="K3" t="str">
        <f ca="1">VLOOKUP(RANDBETWEEN(0,9),company[],2,FALSE)</f>
        <v>boston scientific</v>
      </c>
      <c r="L3" t="str">
        <f ca="1">VLOOKUP(RANDBETWEEN(0,1),valido[],2,FALSE)</f>
        <v>FALSE</v>
      </c>
      <c r="M3" s="9">
        <f t="shared" ca="1" si="0"/>
        <v>42066</v>
      </c>
      <c r="N3">
        <f ca="1">VLOOKUP(RANDBETWEEN(0,9),users[],2,FALSE)</f>
        <v>967129571</v>
      </c>
      <c r="O3" t="str">
        <f t="shared" ca="1" si="1"/>
        <v>237.254.167.12</v>
      </c>
    </row>
    <row r="4" spans="1:16" x14ac:dyDescent="0.25">
      <c r="A4">
        <v>2</v>
      </c>
      <c r="B4">
        <f t="shared" ca="1" si="2"/>
        <v>630250293</v>
      </c>
      <c r="C4">
        <f t="shared" ca="1" si="3"/>
        <v>1369526</v>
      </c>
      <c r="D4" t="str">
        <f ca="1">VLOOKUP(RANDBETWEEN(0,12),Nombres[],2,FALSE)</f>
        <v>Erick</v>
      </c>
      <c r="E4" t="str">
        <f ca="1">VLOOKUP(RANDBETWEEN(0,12),Nombres[],2,FALSE)</f>
        <v>Nicole</v>
      </c>
      <c r="F4" t="str">
        <f ca="1">VLOOKUP(RANDBETWEEN(0,9),Apellidos[],2,FALSE)</f>
        <v>Chaverria</v>
      </c>
      <c r="G4" t="str">
        <f ca="1">VLOOKUP(RANDBETWEEN(0,9),Apellidos[],2,FALSE)</f>
        <v>Chaverria</v>
      </c>
      <c r="H4" t="str">
        <f t="shared" ca="1" si="4"/>
        <v>Chaverria@hpe.com</v>
      </c>
      <c r="I4">
        <f t="shared" ca="1" si="5"/>
        <v>89708754</v>
      </c>
      <c r="J4" t="str">
        <f ca="1">VLOOKUP(RANDBETWEEN(0,6),UserGroup[],2,FALSE)</f>
        <v>editor</v>
      </c>
      <c r="K4" t="str">
        <f ca="1">VLOOKUP(RANDBETWEEN(0,9),company[],2,FALSE)</f>
        <v>hpe</v>
      </c>
      <c r="L4" t="str">
        <f ca="1">VLOOKUP(RANDBETWEEN(0,1),valido[],2,FALSE)</f>
        <v>TRUE</v>
      </c>
      <c r="M4" s="9">
        <f t="shared" ca="1" si="0"/>
        <v>42211</v>
      </c>
      <c r="N4">
        <f ca="1">VLOOKUP(RANDBETWEEN(0,9),users[],2,FALSE)</f>
        <v>177764106</v>
      </c>
      <c r="O4" t="str">
        <f t="shared" ca="1" si="1"/>
        <v>103.185.232.4</v>
      </c>
    </row>
    <row r="5" spans="1:16" x14ac:dyDescent="0.25">
      <c r="A5">
        <v>3</v>
      </c>
      <c r="B5">
        <f t="shared" ca="1" si="2"/>
        <v>310867882</v>
      </c>
      <c r="C5">
        <f t="shared" ca="1" si="3"/>
        <v>7488600</v>
      </c>
      <c r="D5" t="str">
        <f ca="1">VLOOKUP(RANDBETWEEN(0,12),Nombres[],2,FALSE)</f>
        <v>Catalina</v>
      </c>
      <c r="E5" t="str">
        <f ca="1">VLOOKUP(RANDBETWEEN(0,12),Nombres[],2,FALSE)</f>
        <v>Jose</v>
      </c>
      <c r="F5" t="str">
        <f ca="1">VLOOKUP(RANDBETWEEN(0,9),Apellidos[],2,FALSE)</f>
        <v>Alvarez</v>
      </c>
      <c r="G5" t="str">
        <f ca="1">VLOOKUP(RANDBETWEEN(0,9),Apellidos[],2,FALSE)</f>
        <v>Jimenez</v>
      </c>
      <c r="H5" t="str">
        <f t="shared" ca="1" si="4"/>
        <v>Alvarez@intel.com</v>
      </c>
      <c r="I5">
        <f t="shared" ca="1" si="5"/>
        <v>82255612</v>
      </c>
      <c r="J5" t="str">
        <f ca="1">VLOOKUP(RANDBETWEEN(0,6),UserGroup[],2,FALSE)</f>
        <v>none</v>
      </c>
      <c r="K5" t="str">
        <f ca="1">VLOOKUP(RANDBETWEEN(0,9),company[],2,FALSE)</f>
        <v>intel</v>
      </c>
      <c r="L5" t="str">
        <f ca="1">VLOOKUP(RANDBETWEEN(0,1),valido[],2,FALSE)</f>
        <v>FALSE</v>
      </c>
      <c r="M5" s="9">
        <f t="shared" ca="1" si="0"/>
        <v>42801</v>
      </c>
      <c r="N5">
        <f ca="1">VLOOKUP(RANDBETWEEN(0,9),users[],2,FALSE)</f>
        <v>177764106</v>
      </c>
      <c r="O5" t="str">
        <f t="shared" ca="1" si="1"/>
        <v>131.226.142.10</v>
      </c>
    </row>
    <row r="6" spans="1:16" x14ac:dyDescent="0.25">
      <c r="A6">
        <v>4</v>
      </c>
      <c r="B6">
        <f t="shared" ca="1" si="2"/>
        <v>631266128</v>
      </c>
      <c r="C6">
        <f t="shared" ca="1" si="3"/>
        <v>3804162</v>
      </c>
      <c r="D6" t="str">
        <f ca="1">VLOOKUP(RANDBETWEEN(0,12),Nombres[],2,FALSE)</f>
        <v>Erick</v>
      </c>
      <c r="E6" t="str">
        <f ca="1">VLOOKUP(RANDBETWEEN(0,12),Nombres[],2,FALSE)</f>
        <v>Sofia</v>
      </c>
      <c r="F6" t="str">
        <f ca="1">VLOOKUP(RANDBETWEEN(0,9),Apellidos[],2,FALSE)</f>
        <v>Salas</v>
      </c>
      <c r="G6" t="str">
        <f ca="1">VLOOKUP(RANDBETWEEN(0,9),Apellidos[],2,FALSE)</f>
        <v>Alfaro</v>
      </c>
      <c r="H6" t="str">
        <f t="shared" ca="1" si="4"/>
        <v>Salas@bac san jose.com</v>
      </c>
      <c r="I6">
        <f t="shared" ca="1" si="5"/>
        <v>87202971</v>
      </c>
      <c r="J6" t="str">
        <f ca="1">VLOOKUP(RANDBETWEEN(0,6),UserGroup[],2,FALSE)</f>
        <v>editor</v>
      </c>
      <c r="K6" t="str">
        <f ca="1">VLOOKUP(RANDBETWEEN(0,9),company[],2,FALSE)</f>
        <v>bac san jose</v>
      </c>
      <c r="L6" t="str">
        <f ca="1">VLOOKUP(RANDBETWEEN(0,1),valido[],2,FALSE)</f>
        <v>TRUE</v>
      </c>
      <c r="M6" s="9">
        <f t="shared" ca="1" si="0"/>
        <v>42984</v>
      </c>
      <c r="N6">
        <f ca="1">VLOOKUP(RANDBETWEEN(0,9),users[],2,FALSE)</f>
        <v>177764106</v>
      </c>
      <c r="O6" t="str">
        <f t="shared" ca="1" si="1"/>
        <v>184.172.103.7</v>
      </c>
    </row>
    <row r="7" spans="1:16" x14ac:dyDescent="0.25">
      <c r="A7">
        <v>5</v>
      </c>
      <c r="B7">
        <f t="shared" ca="1" si="2"/>
        <v>914154203</v>
      </c>
      <c r="C7">
        <f t="shared" ca="1" si="3"/>
        <v>3300616</v>
      </c>
      <c r="D7" t="str">
        <f ca="1">VLOOKUP(RANDBETWEEN(0,12),Nombres[],2,FALSE)</f>
        <v>Sharon</v>
      </c>
      <c r="E7" t="str">
        <f ca="1">VLOOKUP(RANDBETWEEN(0,12),Nombres[],2,FALSE)</f>
        <v>Maria</v>
      </c>
      <c r="F7" t="str">
        <f ca="1">VLOOKUP(RANDBETWEEN(0,9),Apellidos[],2,FALSE)</f>
        <v>Mora</v>
      </c>
      <c r="G7" t="str">
        <f ca="1">VLOOKUP(RANDBETWEEN(0,9),Apellidos[],2,FALSE)</f>
        <v>Alvarez</v>
      </c>
      <c r="H7" t="str">
        <f t="shared" ca="1" si="4"/>
        <v>Mora@IBM.com</v>
      </c>
      <c r="I7">
        <f t="shared" ca="1" si="5"/>
        <v>81499008</v>
      </c>
      <c r="J7" t="str">
        <f ca="1">VLOOKUP(RANDBETWEEN(0,6),UserGroup[],2,FALSE)</f>
        <v>developer</v>
      </c>
      <c r="K7" t="str">
        <f ca="1">VLOOKUP(RANDBETWEEN(0,9),company[],2,FALSE)</f>
        <v>IBM</v>
      </c>
      <c r="L7" t="str">
        <f ca="1">VLOOKUP(RANDBETWEEN(0,1),valido[],2,FALSE)</f>
        <v>FALSE</v>
      </c>
      <c r="M7" s="9">
        <f t="shared" ca="1" si="0"/>
        <v>42179</v>
      </c>
      <c r="N7">
        <f ca="1">VLOOKUP(RANDBETWEEN(0,9),users[],2,FALSE)</f>
        <v>967129571</v>
      </c>
      <c r="O7" t="str">
        <f t="shared" ca="1" si="1"/>
        <v>106.145.120.9</v>
      </c>
    </row>
    <row r="8" spans="1:16" x14ac:dyDescent="0.25">
      <c r="A8">
        <v>6</v>
      </c>
      <c r="B8">
        <f t="shared" ca="1" si="2"/>
        <v>967129571</v>
      </c>
      <c r="C8">
        <f t="shared" ca="1" si="3"/>
        <v>6859878</v>
      </c>
      <c r="D8" t="str">
        <f ca="1">VLOOKUP(RANDBETWEEN(0,12),Nombres[],2,FALSE)</f>
        <v>Ramiro</v>
      </c>
      <c r="E8" t="str">
        <f ca="1">VLOOKUP(RANDBETWEEN(0,12),Nombres[],2,FALSE)</f>
        <v>Catalina</v>
      </c>
      <c r="F8" t="str">
        <f ca="1">VLOOKUP(RANDBETWEEN(0,9),Apellidos[],2,FALSE)</f>
        <v>Salas</v>
      </c>
      <c r="G8" t="str">
        <f ca="1">VLOOKUP(RANDBETWEEN(0,9),Apellidos[],2,FALSE)</f>
        <v>Alvarez</v>
      </c>
      <c r="H8" t="str">
        <f t="shared" ca="1" si="4"/>
        <v>Salas@boston scientific.com</v>
      </c>
      <c r="I8">
        <f t="shared" ca="1" si="5"/>
        <v>80945119</v>
      </c>
      <c r="J8" t="str">
        <f ca="1">VLOOKUP(RANDBETWEEN(0,6),UserGroup[],2,FALSE)</f>
        <v>technician</v>
      </c>
      <c r="K8" t="str">
        <f ca="1">VLOOKUP(RANDBETWEEN(0,9),company[],2,FALSE)</f>
        <v>boston scientific</v>
      </c>
      <c r="L8" t="str">
        <f ca="1">VLOOKUP(RANDBETWEEN(0,1),valido[],2,FALSE)</f>
        <v>TRUE</v>
      </c>
      <c r="M8" s="9">
        <f t="shared" ca="1" si="0"/>
        <v>42032</v>
      </c>
      <c r="N8">
        <f ca="1">VLOOKUP(RANDBETWEEN(0,9),users[],2,FALSE)</f>
        <v>788817128</v>
      </c>
      <c r="O8" t="str">
        <f t="shared" ca="1" si="1"/>
        <v>233.175.195.8</v>
      </c>
    </row>
    <row r="9" spans="1:16" x14ac:dyDescent="0.25">
      <c r="A9">
        <v>7</v>
      </c>
      <c r="B9">
        <f t="shared" ca="1" si="2"/>
        <v>177764106</v>
      </c>
      <c r="C9">
        <f t="shared" ca="1" si="3"/>
        <v>8977062</v>
      </c>
      <c r="D9" t="str">
        <f ca="1">VLOOKUP(RANDBETWEEN(0,12),Nombres[],2,FALSE)</f>
        <v>Ramiro</v>
      </c>
      <c r="E9" t="str">
        <f ca="1">VLOOKUP(RANDBETWEEN(0,12),Nombres[],2,FALSE)</f>
        <v>Sharon</v>
      </c>
      <c r="F9" t="str">
        <f ca="1">VLOOKUP(RANDBETWEEN(0,9),Apellidos[],2,FALSE)</f>
        <v>Salas</v>
      </c>
      <c r="G9" t="str">
        <f ca="1">VLOOKUP(RANDBETWEEN(0,9),Apellidos[],2,FALSE)</f>
        <v>Gonzalez</v>
      </c>
      <c r="H9" t="str">
        <f t="shared" ca="1" si="4"/>
        <v>Salas@intel.com</v>
      </c>
      <c r="I9">
        <f t="shared" ca="1" si="5"/>
        <v>81845592</v>
      </c>
      <c r="J9" t="str">
        <f ca="1">VLOOKUP(RANDBETWEEN(0,6),UserGroup[],2,FALSE)</f>
        <v>viewer</v>
      </c>
      <c r="K9" t="str">
        <f ca="1">VLOOKUP(RANDBETWEEN(0,9),company[],2,FALSE)</f>
        <v>intel</v>
      </c>
      <c r="L9" t="str">
        <f ca="1">VLOOKUP(RANDBETWEEN(0,1),valido[],2,FALSE)</f>
        <v>FALSE</v>
      </c>
      <c r="M9" s="9">
        <f t="shared" ca="1" si="0"/>
        <v>43005</v>
      </c>
      <c r="N9">
        <f ca="1">VLOOKUP(RANDBETWEEN(0,9),users[],2,FALSE)</f>
        <v>914154203</v>
      </c>
      <c r="O9" t="str">
        <f t="shared" ca="1" si="1"/>
        <v>202.197.244.18</v>
      </c>
    </row>
    <row r="10" spans="1:16" x14ac:dyDescent="0.25">
      <c r="A10">
        <v>8</v>
      </c>
      <c r="B10">
        <f t="shared" ca="1" si="2"/>
        <v>649024307</v>
      </c>
      <c r="C10">
        <f t="shared" ca="1" si="3"/>
        <v>1555372</v>
      </c>
      <c r="D10" t="str">
        <f ca="1">VLOOKUP(RANDBETWEEN(0,12),Nombres[],2,FALSE)</f>
        <v>Sharon</v>
      </c>
      <c r="E10" t="str">
        <f ca="1">VLOOKUP(RANDBETWEEN(0,12),Nombres[],2,FALSE)</f>
        <v>Fernanda</v>
      </c>
      <c r="F10" t="str">
        <f ca="1">VLOOKUP(RANDBETWEEN(0,9),Apellidos[],2,FALSE)</f>
        <v>Jimenez</v>
      </c>
      <c r="G10" t="str">
        <f ca="1">VLOOKUP(RANDBETWEEN(0,9),Apellidos[],2,FALSE)</f>
        <v>Chaverria</v>
      </c>
      <c r="H10" t="str">
        <f t="shared" ca="1" si="4"/>
        <v>Jimenez@Vmware.com</v>
      </c>
      <c r="I10">
        <f t="shared" ca="1" si="5"/>
        <v>88859457</v>
      </c>
      <c r="J10" t="str">
        <f ca="1">VLOOKUP(RANDBETWEEN(0,6),UserGroup[],2,FALSE)</f>
        <v>editor</v>
      </c>
      <c r="K10" t="str">
        <f ca="1">VLOOKUP(RANDBETWEEN(0,9),company[],2,FALSE)</f>
        <v>Vmware</v>
      </c>
      <c r="L10" t="str">
        <f ca="1">VLOOKUP(RANDBETWEEN(0,1),valido[],2,FALSE)</f>
        <v>TRUE</v>
      </c>
      <c r="M10" s="9">
        <f t="shared" ca="1" si="0"/>
        <v>42135</v>
      </c>
      <c r="N10">
        <f ca="1">VLOOKUP(RANDBETWEEN(0,9),users[],2,FALSE)</f>
        <v>177764106</v>
      </c>
      <c r="O10" t="str">
        <f t="shared" ca="1" si="1"/>
        <v>183.218.127.22</v>
      </c>
    </row>
    <row r="11" spans="1:16" x14ac:dyDescent="0.25">
      <c r="A11">
        <v>9</v>
      </c>
      <c r="B11">
        <f t="shared" ca="1" si="2"/>
        <v>788817128</v>
      </c>
      <c r="C11">
        <f t="shared" ca="1" si="3"/>
        <v>9040659</v>
      </c>
      <c r="D11" t="str">
        <f ca="1">VLOOKUP(RANDBETWEEN(0,12),Nombres[],2,FALSE)</f>
        <v>Maria</v>
      </c>
      <c r="E11" t="str">
        <f ca="1">VLOOKUP(RANDBETWEEN(0,12),Nombres[],2,FALSE)</f>
        <v>Sofia</v>
      </c>
      <c r="F11" t="str">
        <f ca="1">VLOOKUP(RANDBETWEEN(0,9),Apellidos[],2,FALSE)</f>
        <v>Mora</v>
      </c>
      <c r="G11" t="str">
        <f ca="1">VLOOKUP(RANDBETWEEN(0,9),Apellidos[],2,FALSE)</f>
        <v>Jimenez</v>
      </c>
      <c r="H11" t="str">
        <f t="shared" ca="1" si="4"/>
        <v>Mora@intel.com</v>
      </c>
      <c r="I11">
        <f t="shared" ca="1" si="5"/>
        <v>86760308</v>
      </c>
      <c r="J11" t="str">
        <f ca="1">VLOOKUP(RANDBETWEEN(0,6),UserGroup[],2,FALSE)</f>
        <v>developer</v>
      </c>
      <c r="K11" t="str">
        <f ca="1">VLOOKUP(RANDBETWEEN(0,9),company[],2,FALSE)</f>
        <v>intel</v>
      </c>
      <c r="L11" t="str">
        <f ca="1">VLOOKUP(RANDBETWEEN(0,1),valido[],2,FALSE)</f>
        <v>FALSE</v>
      </c>
      <c r="M11" s="9">
        <f t="shared" ca="1" si="0"/>
        <v>42064</v>
      </c>
      <c r="N11">
        <f ca="1">VLOOKUP(RANDBETWEEN(0,9),users[],2,FALSE)</f>
        <v>914154203</v>
      </c>
      <c r="O11" t="str">
        <f t="shared" ca="1" si="1"/>
        <v>200.254.180.15</v>
      </c>
    </row>
    <row r="12" spans="1:16" x14ac:dyDescent="0.25">
      <c r="A12">
        <v>10</v>
      </c>
      <c r="B12">
        <f t="shared" ca="1" si="2"/>
        <v>292251394</v>
      </c>
      <c r="C12">
        <f t="shared" ca="1" si="3"/>
        <v>2108416</v>
      </c>
      <c r="D12" t="str">
        <f ca="1">VLOOKUP(RANDBETWEEN(0,12),Nombres[],2,FALSE)</f>
        <v>Sharon</v>
      </c>
      <c r="E12" t="str">
        <f ca="1">VLOOKUP(RANDBETWEEN(0,12),Nombres[],2,FALSE)</f>
        <v>Erick</v>
      </c>
      <c r="F12" t="str">
        <f ca="1">VLOOKUP(RANDBETWEEN(0,9),Apellidos[],2,FALSE)</f>
        <v>Mora</v>
      </c>
      <c r="G12" t="str">
        <f ca="1">VLOOKUP(RANDBETWEEN(0,9),Apellidos[],2,FALSE)</f>
        <v>Gonzalez</v>
      </c>
      <c r="H12" t="str">
        <f t="shared" ref="H12:H14" ca="1" si="6">F12&amp;"@"&amp;K12&amp;".com"</f>
        <v>Mora@banco nacional.com</v>
      </c>
      <c r="I12">
        <f t="shared" ca="1" si="5"/>
        <v>80280358</v>
      </c>
      <c r="J12" t="str">
        <f ca="1">VLOOKUP(RANDBETWEEN(0,6),UserGroup[],2,FALSE)</f>
        <v>editor</v>
      </c>
      <c r="K12" t="str">
        <f ca="1">VLOOKUP(RANDBETWEEN(0,9),company[],2,FALSE)</f>
        <v>banco nacional</v>
      </c>
      <c r="L12" t="str">
        <f ca="1">VLOOKUP(RANDBETWEEN(0,1),valido[],2,FALSE)</f>
        <v>TRUE</v>
      </c>
      <c r="M12" s="9">
        <f t="shared" ca="1" si="0"/>
        <v>42009</v>
      </c>
      <c r="N12">
        <f ca="1">VLOOKUP(RANDBETWEEN(0,9),users[],2,FALSE)</f>
        <v>914154203</v>
      </c>
      <c r="O12" t="str">
        <f t="shared" ca="1" si="1"/>
        <v>154.146.250.18</v>
      </c>
    </row>
    <row r="13" spans="1:16" x14ac:dyDescent="0.25">
      <c r="A13">
        <v>11</v>
      </c>
      <c r="B13">
        <f t="shared" ca="1" si="2"/>
        <v>797686555</v>
      </c>
      <c r="C13">
        <f t="shared" ca="1" si="3"/>
        <v>6285079</v>
      </c>
      <c r="D13" t="str">
        <f ca="1">VLOOKUP(RANDBETWEEN(0,12),Nombres[],2,FALSE)</f>
        <v>Sharon</v>
      </c>
      <c r="E13" t="str">
        <f ca="1">VLOOKUP(RANDBETWEEN(0,12),Nombres[],2,FALSE)</f>
        <v>Jose</v>
      </c>
      <c r="F13" t="str">
        <f ca="1">VLOOKUP(RANDBETWEEN(0,9),Apellidos[],2,FALSE)</f>
        <v>Salas</v>
      </c>
      <c r="G13" t="str">
        <f ca="1">VLOOKUP(RANDBETWEEN(0,9),Apellidos[],2,FALSE)</f>
        <v>Jimenez</v>
      </c>
      <c r="H13" t="str">
        <f t="shared" ca="1" si="6"/>
        <v>Salas@Vmware.com</v>
      </c>
      <c r="I13">
        <f t="shared" ca="1" si="5"/>
        <v>88718609</v>
      </c>
      <c r="J13" t="str">
        <f ca="1">VLOOKUP(RANDBETWEEN(0,6),UserGroup[],2,FALSE)</f>
        <v>viewer</v>
      </c>
      <c r="K13" t="str">
        <f ca="1">VLOOKUP(RANDBETWEEN(0,9),company[],2,FALSE)</f>
        <v>Vmware</v>
      </c>
      <c r="L13" t="str">
        <f ca="1">VLOOKUP(RANDBETWEEN(0,1),valido[],2,FALSE)</f>
        <v>TRUE</v>
      </c>
      <c r="M13" s="9">
        <f t="shared" ca="1" si="0"/>
        <v>42684</v>
      </c>
      <c r="N13">
        <f ca="1">VLOOKUP(RANDBETWEEN(0,9),users[],2,FALSE)</f>
        <v>630250293</v>
      </c>
      <c r="O13" t="str">
        <f t="shared" ca="1" si="1"/>
        <v>173.239.118.7</v>
      </c>
    </row>
    <row r="14" spans="1:16" x14ac:dyDescent="0.25">
      <c r="A14">
        <v>12</v>
      </c>
      <c r="B14">
        <f t="shared" ca="1" si="2"/>
        <v>863292187</v>
      </c>
      <c r="C14">
        <f t="shared" ca="1" si="3"/>
        <v>8598343</v>
      </c>
      <c r="D14" t="str">
        <f ca="1">VLOOKUP(RANDBETWEEN(0,12),Nombres[],2,FALSE)</f>
        <v>Fernanda</v>
      </c>
      <c r="E14" t="str">
        <f ca="1">VLOOKUP(RANDBETWEEN(0,12),Nombres[],2,FALSE)</f>
        <v>Harold</v>
      </c>
      <c r="F14" t="str">
        <f ca="1">VLOOKUP(RANDBETWEEN(0,9),Apellidos[],2,FALSE)</f>
        <v>Gonzalez</v>
      </c>
      <c r="G14" t="str">
        <f ca="1">VLOOKUP(RANDBETWEEN(0,9),Apellidos[],2,FALSE)</f>
        <v>Alfaro</v>
      </c>
      <c r="H14" t="str">
        <f t="shared" ca="1" si="6"/>
        <v>Gonzalez@mucap.com</v>
      </c>
      <c r="I14">
        <f t="shared" ca="1" si="5"/>
        <v>82074110</v>
      </c>
      <c r="J14" t="str">
        <f ca="1">VLOOKUP(RANDBETWEEN(0,6),UserGroup[],2,FALSE)</f>
        <v>technician</v>
      </c>
      <c r="K14" t="str">
        <f ca="1">VLOOKUP(RANDBETWEEN(0,9),company[],2,FALSE)</f>
        <v>mucap</v>
      </c>
      <c r="L14" t="str">
        <f ca="1">VLOOKUP(RANDBETWEEN(0,1),valido[],2,FALSE)</f>
        <v>FALSE</v>
      </c>
      <c r="M14" s="9">
        <f t="shared" ca="1" si="0"/>
        <v>43016</v>
      </c>
      <c r="N14">
        <f ca="1">VLOOKUP(RANDBETWEEN(0,9),users[],2,FALSE)</f>
        <v>631266128</v>
      </c>
      <c r="O14" t="str">
        <f t="shared" ca="1" si="1"/>
        <v>253.193.152.8</v>
      </c>
    </row>
  </sheetData>
  <hyperlinks>
    <hyperlink ref="A1" r:id="rId1" display="http://sql49.hostinger.es/phpmyadmin/sql.php?db=u884088163_irixs&amp;table=Users&amp;sql_query=SELECT+%2A+FROM+%60Users%60%0AORDER+BY+%60Users%60.%60RowID%60+ASC&amp;session_max_rows=30&amp;token=be20cd7d6fd4832cf084d524b34def44"/>
    <hyperlink ref="B1" r:id="rId2" display="http://sql49.hostinger.es/phpmyadmin/sql.php?db=u884088163_irixs&amp;table=Users&amp;sql_query=SELECT+%2A+FROM+%60Users%60%0AORDER+BY+%60Users%60.%60UserID%60+ASC&amp;session_max_rows=30&amp;token=be20cd7d6fd4832cf084d524b34def44"/>
    <hyperlink ref="C1" r:id="rId3" display="http://sql49.hostinger.es/phpmyadmin/sql.php?db=u884088163_irixs&amp;table=Users&amp;sql_query=SELECT+%2A+FROM+%60Users%60%0AORDER+BY+%60Users%60.%60PassHash%60+ASC&amp;session_max_rows=30&amp;token=be20cd7d6fd4832cf084d524b34def44"/>
    <hyperlink ref="D1" r:id="rId4" display="http://sql49.hostinger.es/phpmyadmin/sql.php?db=u884088163_irixs&amp;table=Users&amp;sql_query=SELECT+%2A+FROM+%60Users%60%0AORDER+BY+%60Users%60.%60Forename%60+ASC&amp;session_max_rows=30&amp;token=be20cd7d6fd4832cf084d524b34def44"/>
    <hyperlink ref="E1" r:id="rId5" display="http://sql49.hostinger.es/phpmyadmin/sql.php?db=u884088163_irixs&amp;table=Users&amp;sql_query=SELECT+%2A+FROM+%60Users%60%0AORDER+BY+%60Users%60.%60MiddleName%60+ASC&amp;session_max_rows=30&amp;token=be20cd7d6fd4832cf084d524b34def44"/>
    <hyperlink ref="F1" r:id="rId6" display="http://sql49.hostinger.es/phpmyadmin/sql.php?db=u884088163_irixs&amp;table=Users&amp;sql_query=SELECT+%2A+FROM+%60Users%60%0AORDER+BY+%60Users%60.%60FirstSurname%60+ASC&amp;session_max_rows=30&amp;token=be20cd7d6fd4832cf084d524b34def44"/>
    <hyperlink ref="G1" r:id="rId7" display="http://sql49.hostinger.es/phpmyadmin/sql.php?db=u884088163_irixs&amp;table=Users&amp;sql_query=SELECT+%2A+FROM+%60Users%60%0AORDER+BY+%60Users%60.%60SecondSurname%60+ASC&amp;session_max_rows=30&amp;token=be20cd7d6fd4832cf084d524b34def44"/>
    <hyperlink ref="H1" r:id="rId8" display="http://sql49.hostinger.es/phpmyadmin/sql.php?db=u884088163_irixs&amp;table=Users&amp;sql_query=SELECT+%2A+FROM+%60Users%60%0AORDER+BY+%60Users%60.%60Email%60+ASC&amp;session_max_rows=30&amp;token=be20cd7d6fd4832cf084d524b34def44"/>
    <hyperlink ref="I1" r:id="rId9" display="http://sql49.hostinger.es/phpmyadmin/sql.php?db=u884088163_irixs&amp;table=Users&amp;sql_query=SELECT+%2A+FROM+%60Users%60%0AORDER+BY+%60Users%60.%60Phone%60+ASC&amp;session_max_rows=30&amp;token=be20cd7d6fd4832cf084d524b34def44"/>
    <hyperlink ref="J1" r:id="rId10" display="http://sql49.hostinger.es/phpmyadmin/sql.php?db=u884088163_irixs&amp;table=Users&amp;sql_query=SELECT+%2A+FROM+%60Users%60%0AORDER+BY+%60Users%60.%60UserGroup%60+ASC&amp;session_max_rows=30&amp;token=be20cd7d6fd4832cf084d524b34def44"/>
    <hyperlink ref="K1" r:id="rId11" display="http://sql49.hostinger.es/phpmyadmin/sql.php?db=u884088163_irixs&amp;table=Users&amp;sql_query=SELECT+%2A+FROM+%60Users%60%0AORDER+BY+%60Users%60.%60CompanyID%60+ASC&amp;session_max_rows=30&amp;token=be20cd7d6fd4832cf084d524b34def44"/>
    <hyperlink ref="L1" r:id="rId12" display="http://sql49.hostinger.es/phpmyadmin/sql.php?db=u884088163_irixs&amp;table=Users&amp;sql_query=SELECT+%2A+FROM+%60Users%60%0AORDER+BY+%60Users%60.%60Status%60+ASC&amp;session_max_rows=30&amp;token=be20cd7d6fd4832cf084d524b34def44"/>
    <hyperlink ref="M1" r:id="rId13" display="http://sql49.hostinger.es/phpmyadmin/sql.php?db=u884088163_irixs&amp;table=Users&amp;sql_query=SELECT+%2A+FROM+%60Users%60%0AORDER+BY+%60Users%60.%60LastMod%60+DESC&amp;session_max_rows=30&amp;token=be20cd7d6fd4832cf084d524b34def44"/>
    <hyperlink ref="N1" r:id="rId14" display="http://sql49.hostinger.es/phpmyadmin/sql.php?db=u884088163_irixs&amp;table=Users&amp;sql_query=SELECT+%2A+FROM+%60Users%60%0AORDER+BY+%60Users%60.%60ModifierID%60+ASC&amp;session_max_rows=30&amp;token=be20cd7d6fd4832cf084d524b34def44"/>
    <hyperlink ref="O1" r:id="rId15" display="http://sql49.hostinger.es/phpmyadmin/sql.php?db=u884088163_irixs&amp;table=Users&amp;sql_query=SELECT+%2A+FROM+%60Users%60%0AORDER+BY+%60Users%60.%60LastIP%60+ASC&amp;session_max_rows=30&amp;token=be20cd7d6fd4832cf084d524b34def44"/>
    <hyperlink ref="P1" r:id="rId16" display="http://sql49.hostinger.es/phpmyadmin/sql.php?db=u884088163_irixs&amp;table=Users&amp;sql_query=SELECT+%2A+FROM+%60Users%60%0AORDER+BY+%60Users%60.%60FFD%60+ASC&amp;session_max_rows=30&amp;token=be20cd7d6fd4832cf084d524b34def44"/>
  </hyperlinks>
  <pageMargins left="0.7" right="0.7" top="0.75" bottom="0.75" header="0.3" footer="0.3"/>
  <tableParts count="1">
    <tablePart r:id="rId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
  <sheetViews>
    <sheetView topLeftCell="M1" workbookViewId="0">
      <selection activeCell="T2" sqref="T2"/>
    </sheetView>
  </sheetViews>
  <sheetFormatPr baseColWidth="10" defaultRowHeight="15" x14ac:dyDescent="0.25"/>
  <cols>
    <col min="2" max="2" width="11.85546875" bestFit="1" customWidth="1"/>
    <col min="3" max="3" width="19.7109375" customWidth="1"/>
    <col min="4" max="4" width="15.5703125" customWidth="1"/>
    <col min="5" max="5" width="22.28515625" customWidth="1"/>
    <col min="6" max="6" width="14.5703125" customWidth="1"/>
    <col min="7" max="7" width="19.28515625" customWidth="1"/>
    <col min="8" max="8" width="18.85546875" customWidth="1"/>
    <col min="9" max="9" width="17.7109375" customWidth="1"/>
    <col min="10" max="10" width="14.42578125" customWidth="1"/>
    <col min="11" max="11" width="14.85546875" customWidth="1"/>
    <col min="12" max="12" width="14.140625" customWidth="1"/>
    <col min="13" max="13" width="15.5703125" customWidth="1"/>
    <col min="14" max="14" width="14.42578125" customWidth="1"/>
    <col min="15" max="15" width="14.5703125" customWidth="1"/>
    <col min="16" max="16" width="13.28515625" customWidth="1"/>
    <col min="17" max="17" width="15.85546875" customWidth="1"/>
    <col min="18" max="18" width="13.42578125" customWidth="1"/>
    <col min="19" max="19" width="15.28515625" customWidth="1"/>
    <col min="20" max="20" width="19.7109375" customWidth="1"/>
    <col min="22" max="22" width="12.7109375" customWidth="1"/>
    <col min="23" max="23" width="13.7109375" bestFit="1" customWidth="1"/>
  </cols>
  <sheetData>
    <row r="1" spans="1:24" x14ac:dyDescent="0.25">
      <c r="A1" t="s">
        <v>67</v>
      </c>
      <c r="B1" t="s">
        <v>68</v>
      </c>
      <c r="C1" t="s">
        <v>92</v>
      </c>
      <c r="D1" t="s">
        <v>93</v>
      </c>
      <c r="E1" t="s">
        <v>94</v>
      </c>
      <c r="F1" t="s">
        <v>95</v>
      </c>
      <c r="G1" t="s">
        <v>96</v>
      </c>
      <c r="H1" t="s">
        <v>97</v>
      </c>
      <c r="I1" t="s">
        <v>98</v>
      </c>
      <c r="J1" t="s">
        <v>99</v>
      </c>
      <c r="K1" t="s">
        <v>100</v>
      </c>
      <c r="L1" t="s">
        <v>101</v>
      </c>
      <c r="M1" t="s">
        <v>103</v>
      </c>
      <c r="N1" t="s">
        <v>104</v>
      </c>
      <c r="O1" t="s">
        <v>105</v>
      </c>
      <c r="P1" t="s">
        <v>106</v>
      </c>
      <c r="Q1" t="s">
        <v>107</v>
      </c>
      <c r="R1" t="s">
        <v>108</v>
      </c>
      <c r="S1" t="s">
        <v>109</v>
      </c>
      <c r="T1" t="s">
        <v>110</v>
      </c>
      <c r="U1" t="s">
        <v>84</v>
      </c>
      <c r="V1" t="s">
        <v>85</v>
      </c>
      <c r="W1" t="s">
        <v>86</v>
      </c>
      <c r="X1" t="s">
        <v>87</v>
      </c>
    </row>
    <row r="2" spans="1:24" x14ac:dyDescent="0.25">
      <c r="A2">
        <v>0</v>
      </c>
      <c r="B2">
        <f ca="1">VLOOKUP(A2,paciente_tabla[],2,FALSE)</f>
        <v>743504007</v>
      </c>
      <c r="C2">
        <f t="shared" ref="C2:K12" ca="1" si="0">RANDBETWEEN(200,999)</f>
        <v>595</v>
      </c>
      <c r="D2">
        <f t="shared" ca="1" si="0"/>
        <v>204</v>
      </c>
      <c r="E2">
        <f t="shared" ca="1" si="0"/>
        <v>879</v>
      </c>
      <c r="F2">
        <f t="shared" ca="1" si="0"/>
        <v>339</v>
      </c>
      <c r="G2">
        <f t="shared" ca="1" si="0"/>
        <v>949</v>
      </c>
      <c r="H2">
        <f t="shared" ca="1" si="0"/>
        <v>725</v>
      </c>
      <c r="I2">
        <f t="shared" ca="1" si="0"/>
        <v>278</v>
      </c>
      <c r="J2">
        <f t="shared" ca="1" si="0"/>
        <v>305</v>
      </c>
      <c r="K2">
        <f t="shared" ca="1" si="0"/>
        <v>810</v>
      </c>
      <c r="L2"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M2"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N2"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O2"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P2"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Q2"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R2"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S2"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T2"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U2" s="12">
        <f t="shared" ref="U2:U12" ca="1" si="1">DATE(RANDBETWEEN(2015,2017),RANDBETWEEN(1,12),RANDBETWEEN(1,30))</f>
        <v>42084</v>
      </c>
      <c r="V2">
        <f ca="1">VLOOKUP(RANDBETWEEN(0,9),users[],2,FALSE)</f>
        <v>177764106</v>
      </c>
      <c r="W2" t="str">
        <f t="shared" ref="W2:W12" ca="1" si="2">RANDBETWEEN(100,255)&amp;"."&amp;RANDBETWEEN(100,255)&amp;"."&amp;RANDBETWEEN(100,255)&amp;"."&amp;RANDBETWEEN(1,30)</f>
        <v>210.237.229.3</v>
      </c>
    </row>
    <row r="3" spans="1:24" x14ac:dyDescent="0.25">
      <c r="A3">
        <v>1</v>
      </c>
      <c r="B3">
        <f ca="1">VLOOKUP(A3,paciente_tabla[],2,FALSE)</f>
        <v>367374123</v>
      </c>
      <c r="C3">
        <f t="shared" ca="1" si="0"/>
        <v>475</v>
      </c>
      <c r="D3">
        <f t="shared" ca="1" si="0"/>
        <v>509</v>
      </c>
      <c r="E3">
        <f t="shared" ca="1" si="0"/>
        <v>854</v>
      </c>
      <c r="F3">
        <f t="shared" ca="1" si="0"/>
        <v>415</v>
      </c>
      <c r="G3">
        <f t="shared" ca="1" si="0"/>
        <v>932</v>
      </c>
      <c r="H3">
        <f t="shared" ca="1" si="0"/>
        <v>539</v>
      </c>
      <c r="I3">
        <f t="shared" ca="1" si="0"/>
        <v>534</v>
      </c>
      <c r="J3">
        <f t="shared" ca="1" si="0"/>
        <v>681</v>
      </c>
      <c r="K3">
        <f t="shared" ca="1" si="0"/>
        <v>501</v>
      </c>
      <c r="L3"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M3"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N3"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O3"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P3"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Q3"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R3"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S3"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T3"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U3" s="12">
        <f t="shared" ca="1" si="1"/>
        <v>42999</v>
      </c>
      <c r="V3">
        <f ca="1">VLOOKUP(RANDBETWEEN(0,9),users[],2,FALSE)</f>
        <v>442588119</v>
      </c>
      <c r="W3" t="str">
        <f t="shared" ca="1" si="2"/>
        <v>169.210.232.9</v>
      </c>
    </row>
    <row r="4" spans="1:24" x14ac:dyDescent="0.25">
      <c r="A4">
        <v>2</v>
      </c>
      <c r="B4">
        <f ca="1">VLOOKUP(A4,paciente_tabla[],2,FALSE)</f>
        <v>753178079</v>
      </c>
      <c r="C4">
        <f t="shared" ca="1" si="0"/>
        <v>622</v>
      </c>
      <c r="D4">
        <f t="shared" ca="1" si="0"/>
        <v>461</v>
      </c>
      <c r="E4">
        <f t="shared" ca="1" si="0"/>
        <v>378</v>
      </c>
      <c r="F4">
        <f t="shared" ca="1" si="0"/>
        <v>264</v>
      </c>
      <c r="G4">
        <f t="shared" ca="1" si="0"/>
        <v>349</v>
      </c>
      <c r="H4">
        <f t="shared" ca="1" si="0"/>
        <v>253</v>
      </c>
      <c r="I4">
        <f t="shared" ca="1" si="0"/>
        <v>678</v>
      </c>
      <c r="J4">
        <f t="shared" ca="1" si="0"/>
        <v>708</v>
      </c>
      <c r="K4">
        <f t="shared" ca="1" si="0"/>
        <v>508</v>
      </c>
      <c r="L4"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M4"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N4"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O4"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P4"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Q4"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R4"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S4"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T4"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U4" s="12">
        <f t="shared" ca="1" si="1"/>
        <v>43068</v>
      </c>
      <c r="V4">
        <f ca="1">VLOOKUP(RANDBETWEEN(0,9),users[],2,FALSE)</f>
        <v>967129571</v>
      </c>
      <c r="W4" t="str">
        <f t="shared" ca="1" si="2"/>
        <v>212.211.133.17</v>
      </c>
    </row>
    <row r="5" spans="1:24" x14ac:dyDescent="0.25">
      <c r="A5">
        <v>3</v>
      </c>
      <c r="B5">
        <f ca="1">VLOOKUP(A5,paciente_tabla[],2,FALSE)</f>
        <v>208549665</v>
      </c>
      <c r="C5">
        <f t="shared" ca="1" si="0"/>
        <v>811</v>
      </c>
      <c r="D5">
        <f t="shared" ca="1" si="0"/>
        <v>398</v>
      </c>
      <c r="E5">
        <f t="shared" ca="1" si="0"/>
        <v>547</v>
      </c>
      <c r="F5">
        <f t="shared" ca="1" si="0"/>
        <v>760</v>
      </c>
      <c r="G5">
        <f t="shared" ca="1" si="0"/>
        <v>619</v>
      </c>
      <c r="H5">
        <f t="shared" ca="1" si="0"/>
        <v>964</v>
      </c>
      <c r="I5">
        <f t="shared" ca="1" si="0"/>
        <v>914</v>
      </c>
      <c r="J5">
        <f t="shared" ca="1" si="0"/>
        <v>838</v>
      </c>
      <c r="K5">
        <f t="shared" ca="1" si="0"/>
        <v>226</v>
      </c>
      <c r="L5"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M5"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N5"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O5"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P5"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Q5"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R5"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S5"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T5"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U5" s="12">
        <f t="shared" ca="1" si="1"/>
        <v>42219</v>
      </c>
      <c r="V5">
        <f ca="1">VLOOKUP(RANDBETWEEN(0,9),users[],2,FALSE)</f>
        <v>631266128</v>
      </c>
      <c r="W5" t="str">
        <f t="shared" ca="1" si="2"/>
        <v>127.174.180.26</v>
      </c>
    </row>
    <row r="6" spans="1:24" x14ac:dyDescent="0.25">
      <c r="A6">
        <v>4</v>
      </c>
      <c r="B6">
        <f ca="1">VLOOKUP(A6,paciente_tabla[],2,FALSE)</f>
        <v>341776874</v>
      </c>
      <c r="C6">
        <f t="shared" ca="1" si="0"/>
        <v>885</v>
      </c>
      <c r="D6">
        <f t="shared" ca="1" si="0"/>
        <v>734</v>
      </c>
      <c r="E6">
        <f t="shared" ca="1" si="0"/>
        <v>771</v>
      </c>
      <c r="F6">
        <f t="shared" ca="1" si="0"/>
        <v>369</v>
      </c>
      <c r="G6">
        <f t="shared" ca="1" si="0"/>
        <v>504</v>
      </c>
      <c r="H6">
        <f t="shared" ca="1" si="0"/>
        <v>775</v>
      </c>
      <c r="I6">
        <f t="shared" ca="1" si="0"/>
        <v>881</v>
      </c>
      <c r="J6">
        <f t="shared" ca="1" si="0"/>
        <v>648</v>
      </c>
      <c r="K6">
        <f t="shared" ca="1" si="0"/>
        <v>748</v>
      </c>
      <c r="L6"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6"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N6"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O6"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P6"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Q6"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R6"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S6"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T6"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U6" s="12">
        <f t="shared" ca="1" si="1"/>
        <v>42961</v>
      </c>
      <c r="V6">
        <f ca="1">VLOOKUP(RANDBETWEEN(0,9),users[],2,FALSE)</f>
        <v>914154203</v>
      </c>
      <c r="W6" t="str">
        <f t="shared" ca="1" si="2"/>
        <v>145.246.168.30</v>
      </c>
    </row>
    <row r="7" spans="1:24" x14ac:dyDescent="0.25">
      <c r="A7">
        <v>5</v>
      </c>
      <c r="B7">
        <f ca="1">VLOOKUP(A7,paciente_tabla[],2,FALSE)</f>
        <v>696613118</v>
      </c>
      <c r="C7">
        <f t="shared" ca="1" si="0"/>
        <v>660</v>
      </c>
      <c r="D7">
        <f t="shared" ca="1" si="0"/>
        <v>515</v>
      </c>
      <c r="E7">
        <f t="shared" ca="1" si="0"/>
        <v>571</v>
      </c>
      <c r="F7">
        <f t="shared" ca="1" si="0"/>
        <v>256</v>
      </c>
      <c r="G7">
        <f t="shared" ca="1" si="0"/>
        <v>626</v>
      </c>
      <c r="H7">
        <f t="shared" ca="1" si="0"/>
        <v>483</v>
      </c>
      <c r="I7">
        <f t="shared" ca="1" si="0"/>
        <v>631</v>
      </c>
      <c r="J7">
        <f t="shared" ca="1" si="0"/>
        <v>382</v>
      </c>
      <c r="K7">
        <f t="shared" ca="1" si="0"/>
        <v>873</v>
      </c>
      <c r="L7"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7"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N7"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O7"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P7"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Q7"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R7"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S7"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T7"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U7" s="12">
        <f t="shared" ca="1" si="1"/>
        <v>42206</v>
      </c>
      <c r="V7">
        <f ca="1">VLOOKUP(RANDBETWEEN(0,9),users[],2,FALSE)</f>
        <v>630250293</v>
      </c>
      <c r="W7" t="str">
        <f t="shared" ca="1" si="2"/>
        <v>228.165.148.24</v>
      </c>
    </row>
    <row r="8" spans="1:24" x14ac:dyDescent="0.25">
      <c r="A8">
        <v>6</v>
      </c>
      <c r="B8">
        <f ca="1">VLOOKUP(A8,paciente_tabla[],2,FALSE)</f>
        <v>613239375</v>
      </c>
      <c r="C8">
        <f t="shared" ca="1" si="0"/>
        <v>693</v>
      </c>
      <c r="D8">
        <f t="shared" ca="1" si="0"/>
        <v>951</v>
      </c>
      <c r="E8">
        <f t="shared" ca="1" si="0"/>
        <v>633</v>
      </c>
      <c r="F8">
        <f t="shared" ca="1" si="0"/>
        <v>275</v>
      </c>
      <c r="G8">
        <f t="shared" ca="1" si="0"/>
        <v>644</v>
      </c>
      <c r="H8">
        <f t="shared" ca="1" si="0"/>
        <v>642</v>
      </c>
      <c r="I8">
        <f t="shared" ca="1" si="0"/>
        <v>490</v>
      </c>
      <c r="J8">
        <f t="shared" ca="1" si="0"/>
        <v>694</v>
      </c>
      <c r="K8">
        <f t="shared" ca="1" si="0"/>
        <v>723</v>
      </c>
      <c r="L8"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M8"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N8"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O8"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P8"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Q8"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R8"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S8"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T8"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U8" s="12">
        <f t="shared" ca="1" si="1"/>
        <v>42091</v>
      </c>
      <c r="V8">
        <f ca="1">VLOOKUP(RANDBETWEEN(0,9),users[],2,FALSE)</f>
        <v>177764106</v>
      </c>
      <c r="W8" t="str">
        <f t="shared" ca="1" si="2"/>
        <v>163.113.197.29</v>
      </c>
    </row>
    <row r="9" spans="1:24" x14ac:dyDescent="0.25">
      <c r="A9">
        <v>7</v>
      </c>
      <c r="B9">
        <f ca="1">VLOOKUP(A9,paciente_tabla[],2,FALSE)</f>
        <v>396871960</v>
      </c>
      <c r="C9">
        <f t="shared" ca="1" si="0"/>
        <v>266</v>
      </c>
      <c r="D9">
        <f t="shared" ca="1" si="0"/>
        <v>740</v>
      </c>
      <c r="E9">
        <f t="shared" ca="1" si="0"/>
        <v>203</v>
      </c>
      <c r="F9">
        <f t="shared" ca="1" si="0"/>
        <v>313</v>
      </c>
      <c r="G9">
        <f t="shared" ca="1" si="0"/>
        <v>878</v>
      </c>
      <c r="H9">
        <f t="shared" ca="1" si="0"/>
        <v>442</v>
      </c>
      <c r="I9">
        <f t="shared" ca="1" si="0"/>
        <v>943</v>
      </c>
      <c r="J9">
        <f t="shared" ca="1" si="0"/>
        <v>541</v>
      </c>
      <c r="K9">
        <f t="shared" ca="1" si="0"/>
        <v>708</v>
      </c>
      <c r="L9"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9"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N9"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O9"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P9"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Q9"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R9"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S9"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T9"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U9" s="12">
        <f t="shared" ca="1" si="1"/>
        <v>42715</v>
      </c>
      <c r="V9">
        <f ca="1">VLOOKUP(RANDBETWEEN(0,9),users[],2,FALSE)</f>
        <v>967129571</v>
      </c>
      <c r="W9" t="str">
        <f t="shared" ca="1" si="2"/>
        <v>229.164.189.30</v>
      </c>
    </row>
    <row r="10" spans="1:24" x14ac:dyDescent="0.25">
      <c r="A10">
        <v>8</v>
      </c>
      <c r="B10">
        <f ca="1">VLOOKUP(A10,paciente_tabla[],2,FALSE)</f>
        <v>724114842</v>
      </c>
      <c r="C10">
        <f t="shared" ca="1" si="0"/>
        <v>631</v>
      </c>
      <c r="D10">
        <f t="shared" ca="1" si="0"/>
        <v>305</v>
      </c>
      <c r="E10">
        <f t="shared" ca="1" si="0"/>
        <v>767</v>
      </c>
      <c r="F10">
        <f t="shared" ca="1" si="0"/>
        <v>432</v>
      </c>
      <c r="G10">
        <f t="shared" ca="1" si="0"/>
        <v>498</v>
      </c>
      <c r="H10">
        <f t="shared" ca="1" si="0"/>
        <v>329</v>
      </c>
      <c r="I10">
        <f t="shared" ca="1" si="0"/>
        <v>473</v>
      </c>
      <c r="J10">
        <f t="shared" ca="1" si="0"/>
        <v>564</v>
      </c>
      <c r="K10">
        <f t="shared" ca="1" si="0"/>
        <v>564</v>
      </c>
      <c r="L10"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M10"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N10"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O10"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P10"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Q10"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R10"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S10"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T10"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U10" s="12">
        <f t="shared" ca="1" si="1"/>
        <v>42794</v>
      </c>
      <c r="V10">
        <f ca="1">VLOOKUP(RANDBETWEEN(0,9),users[],2,FALSE)</f>
        <v>967129571</v>
      </c>
      <c r="W10" t="str">
        <f t="shared" ca="1" si="2"/>
        <v>159.109.182.20</v>
      </c>
    </row>
    <row r="11" spans="1:24" x14ac:dyDescent="0.25">
      <c r="A11">
        <v>9</v>
      </c>
      <c r="B11">
        <f ca="1">VLOOKUP(A11,paciente_tabla[],2,FALSE)</f>
        <v>269583850</v>
      </c>
      <c r="C11">
        <f t="shared" ca="1" si="0"/>
        <v>361</v>
      </c>
      <c r="D11">
        <f t="shared" ca="1" si="0"/>
        <v>948</v>
      </c>
      <c r="E11">
        <f t="shared" ca="1" si="0"/>
        <v>615</v>
      </c>
      <c r="F11">
        <f t="shared" ca="1" si="0"/>
        <v>449</v>
      </c>
      <c r="G11">
        <f t="shared" ca="1" si="0"/>
        <v>235</v>
      </c>
      <c r="H11">
        <f t="shared" ca="1" si="0"/>
        <v>942</v>
      </c>
      <c r="I11">
        <f t="shared" ca="1" si="0"/>
        <v>272</v>
      </c>
      <c r="J11">
        <f t="shared" ca="1" si="0"/>
        <v>695</v>
      </c>
      <c r="K11">
        <f t="shared" ca="1" si="0"/>
        <v>493</v>
      </c>
      <c r="L11"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11"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N11"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O11"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P11"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Q11"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R11"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S11"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T11"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U11" s="12">
        <f t="shared" ca="1" si="1"/>
        <v>42137</v>
      </c>
      <c r="V11">
        <f ca="1">VLOOKUP(RANDBETWEEN(0,9),users[],2,FALSE)</f>
        <v>967129571</v>
      </c>
      <c r="W11" t="str">
        <f t="shared" ca="1" si="2"/>
        <v>207.103.168.25</v>
      </c>
    </row>
    <row r="12" spans="1:24" x14ac:dyDescent="0.25">
      <c r="A12">
        <v>10</v>
      </c>
      <c r="B12">
        <f ca="1">VLOOKUP(A12,paciente_tabla[],2,FALSE)</f>
        <v>735674972</v>
      </c>
      <c r="C12">
        <f t="shared" ca="1" si="0"/>
        <v>859</v>
      </c>
      <c r="D12">
        <f t="shared" ca="1" si="0"/>
        <v>992</v>
      </c>
      <c r="E12">
        <f t="shared" ca="1" si="0"/>
        <v>963</v>
      </c>
      <c r="F12">
        <f t="shared" ca="1" si="0"/>
        <v>435</v>
      </c>
      <c r="G12">
        <f t="shared" ca="1" si="0"/>
        <v>937</v>
      </c>
      <c r="H12">
        <f t="shared" ca="1" si="0"/>
        <v>915</v>
      </c>
      <c r="I12">
        <f t="shared" ca="1" si="0"/>
        <v>433</v>
      </c>
      <c r="J12">
        <f t="shared" ca="1" si="0"/>
        <v>369</v>
      </c>
      <c r="K12">
        <f t="shared" ca="1" si="0"/>
        <v>494</v>
      </c>
      <c r="L12"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12"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N12"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O12"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P12"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Q12"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R12"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S12"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T12"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U12" s="12">
        <f t="shared" ca="1" si="1"/>
        <v>42148</v>
      </c>
      <c r="V12">
        <f ca="1">VLOOKUP(RANDBETWEEN(0,9),users[],2,FALSE)</f>
        <v>278471577</v>
      </c>
      <c r="W12" t="str">
        <f t="shared" ca="1" si="2"/>
        <v>240.204.206.23</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workbookViewId="0">
      <selection activeCell="F1" sqref="F1:F1048576"/>
    </sheetView>
  </sheetViews>
  <sheetFormatPr baseColWidth="10" defaultRowHeight="15" x14ac:dyDescent="0.25"/>
  <cols>
    <col min="2" max="2" width="11.42578125" customWidth="1"/>
    <col min="3" max="3" width="8.140625" bestFit="1" customWidth="1"/>
    <col min="5" max="5" width="11.85546875" bestFit="1" customWidth="1"/>
    <col min="6" max="6" width="11.42578125" style="9"/>
    <col min="7" max="7" width="12.7109375" customWidth="1"/>
    <col min="8" max="8" width="13.7109375" bestFit="1" customWidth="1"/>
  </cols>
  <sheetData>
    <row r="1" spans="1:9" x14ac:dyDescent="0.25">
      <c r="A1" t="s">
        <v>67</v>
      </c>
      <c r="B1" t="s">
        <v>68</v>
      </c>
      <c r="C1" t="s">
        <v>2</v>
      </c>
      <c r="D1" t="s">
        <v>111</v>
      </c>
      <c r="E1" t="s">
        <v>112</v>
      </c>
      <c r="F1" s="9" t="s">
        <v>84</v>
      </c>
      <c r="G1" t="s">
        <v>85</v>
      </c>
      <c r="H1" t="s">
        <v>86</v>
      </c>
      <c r="I1" t="s">
        <v>87</v>
      </c>
    </row>
    <row r="2" spans="1:9" x14ac:dyDescent="0.25">
      <c r="A2">
        <v>0</v>
      </c>
      <c r="B2">
        <f ca="1">VLOOKUP(RANDBETWEEN(0,10),paciente_tabla[],2,FALSE)</f>
        <v>208549665</v>
      </c>
      <c r="C2" t="str">
        <f ca="1">VLOOKUP(RANDBETWEEN(0,9),Tests[],2,FALSE)</f>
        <v>trigliceridos</v>
      </c>
      <c r="D2">
        <f ca="1">RANDBETWEEN(200,400)</f>
        <v>394</v>
      </c>
      <c r="E2" t="str">
        <f ca="1">VLOOKUP(RANDBETWEEN(0,3),units[],2,FALSE)</f>
        <v>ug</v>
      </c>
      <c r="F2" s="9">
        <f ca="1">DATE(RANDBETWEEN(2015,2017),RANDBETWEEN(1,12),RANDBETWEEN(1,30))</f>
        <v>42160</v>
      </c>
      <c r="G2">
        <f ca="1">VLOOKUP(RANDBETWEEN(0,9),users[],2,FALSE)</f>
        <v>310867882</v>
      </c>
      <c r="H2" t="str">
        <f t="shared" ref="H2:H33" ca="1" si="0">RANDBETWEEN(100,255)&amp;"."&amp;RANDBETWEEN(100,255)&amp;"."&amp;RANDBETWEEN(100,255)&amp;"."&amp;RANDBETWEEN(1,30)</f>
        <v>230.128.253.2</v>
      </c>
    </row>
    <row r="3" spans="1:9" x14ac:dyDescent="0.25">
      <c r="A3">
        <v>1</v>
      </c>
      <c r="B3">
        <f ca="1">VLOOKUP(RANDBETWEEN(0,10),paciente_tabla[],2,FALSE)</f>
        <v>341776874</v>
      </c>
      <c r="C3" t="str">
        <f ca="1">VLOOKUP(RANDBETWEEN(0,9),Tests[],2,FALSE)</f>
        <v>trigliceridos</v>
      </c>
      <c r="D3">
        <f t="shared" ref="D3:D66" ca="1" si="1">RANDBETWEEN(200,400)</f>
        <v>334</v>
      </c>
      <c r="E3" t="str">
        <f ca="1">VLOOKUP(RANDBETWEEN(0,3),units[],2,FALSE)</f>
        <v>mm</v>
      </c>
      <c r="F3" s="9">
        <f t="shared" ref="F3:F66" ca="1" si="2">DATE(RANDBETWEEN(2015,2017),RANDBETWEEN(1,12),RANDBETWEEN(1,30))</f>
        <v>42555</v>
      </c>
      <c r="G3">
        <f ca="1">VLOOKUP(RANDBETWEEN(0,9),users[],2,FALSE)</f>
        <v>649024307</v>
      </c>
      <c r="H3" t="str">
        <f t="shared" ca="1" si="0"/>
        <v>204.247.160.21</v>
      </c>
    </row>
    <row r="4" spans="1:9" x14ac:dyDescent="0.25">
      <c r="A4">
        <v>2</v>
      </c>
      <c r="B4">
        <f ca="1">VLOOKUP(RANDBETWEEN(0,10),paciente_tabla[],2,FALSE)</f>
        <v>696613118</v>
      </c>
      <c r="C4" t="str">
        <f ca="1">VLOOKUP(RANDBETWEEN(0,9),Tests[],2,FALSE)</f>
        <v>glucosa</v>
      </c>
      <c r="D4">
        <f t="shared" ca="1" si="1"/>
        <v>318</v>
      </c>
      <c r="E4" t="str">
        <f ca="1">VLOOKUP(RANDBETWEEN(0,3),units[],2,FALSE)</f>
        <v>mm</v>
      </c>
      <c r="F4" s="9">
        <f t="shared" ca="1" si="2"/>
        <v>42552</v>
      </c>
      <c r="G4">
        <f ca="1">VLOOKUP(RANDBETWEEN(0,9),users[],2,FALSE)</f>
        <v>278471577</v>
      </c>
      <c r="H4" t="str">
        <f t="shared" ca="1" si="0"/>
        <v>223.232.147.12</v>
      </c>
    </row>
    <row r="5" spans="1:9" x14ac:dyDescent="0.25">
      <c r="A5">
        <v>3</v>
      </c>
      <c r="B5">
        <f ca="1">VLOOKUP(RANDBETWEEN(0,10),paciente_tabla[],2,FALSE)</f>
        <v>743504007</v>
      </c>
      <c r="C5" t="str">
        <f ca="1">VLOOKUP(RANDBETWEEN(0,9),Tests[],2,FALSE)</f>
        <v>colesterol</v>
      </c>
      <c r="D5">
        <f t="shared" ca="1" si="1"/>
        <v>383</v>
      </c>
      <c r="E5" t="str">
        <f ca="1">VLOOKUP(RANDBETWEEN(0,3),units[],2,FALSE)</f>
        <v>ug</v>
      </c>
      <c r="F5" s="9">
        <f t="shared" ca="1" si="2"/>
        <v>42682</v>
      </c>
      <c r="G5">
        <f ca="1">VLOOKUP(RANDBETWEEN(0,9),users[],2,FALSE)</f>
        <v>631266128</v>
      </c>
      <c r="H5" t="str">
        <f t="shared" ca="1" si="0"/>
        <v>217.120.162.11</v>
      </c>
    </row>
    <row r="6" spans="1:9" x14ac:dyDescent="0.25">
      <c r="A6">
        <v>4</v>
      </c>
      <c r="B6">
        <f ca="1">VLOOKUP(RANDBETWEEN(0,10),paciente_tabla[],2,FALSE)</f>
        <v>613239375</v>
      </c>
      <c r="C6" t="str">
        <f ca="1">VLOOKUP(RANDBETWEEN(0,9),Tests[],2,FALSE)</f>
        <v>masa</v>
      </c>
      <c r="D6">
        <f t="shared" ca="1" si="1"/>
        <v>244</v>
      </c>
      <c r="E6" t="str">
        <f ca="1">VLOOKUP(RANDBETWEEN(0,3),units[],2,FALSE)</f>
        <v>mm</v>
      </c>
      <c r="F6" s="9">
        <f t="shared" ca="1" si="2"/>
        <v>42489</v>
      </c>
      <c r="G6">
        <f ca="1">VLOOKUP(RANDBETWEEN(0,9),users[],2,FALSE)</f>
        <v>649024307</v>
      </c>
      <c r="H6" t="str">
        <f t="shared" ca="1" si="0"/>
        <v>180.127.121.23</v>
      </c>
    </row>
    <row r="7" spans="1:9" x14ac:dyDescent="0.25">
      <c r="A7">
        <v>5</v>
      </c>
      <c r="B7">
        <f ca="1">VLOOKUP(RANDBETWEEN(0,10),paciente_tabla[],2,FALSE)</f>
        <v>208549665</v>
      </c>
      <c r="C7" t="str">
        <f ca="1">VLOOKUP(RANDBETWEEN(0,9),Tests[],2,FALSE)</f>
        <v>trigliceridos</v>
      </c>
      <c r="D7">
        <f t="shared" ca="1" si="1"/>
        <v>390</v>
      </c>
      <c r="E7" t="str">
        <f ca="1">VLOOKUP(RANDBETWEEN(0,3),units[],2,FALSE)</f>
        <v>ug</v>
      </c>
      <c r="F7" s="9">
        <f t="shared" ca="1" si="2"/>
        <v>42462</v>
      </c>
      <c r="G7">
        <f ca="1">VLOOKUP(RANDBETWEEN(0,9),users[],2,FALSE)</f>
        <v>177764106</v>
      </c>
      <c r="H7" t="str">
        <f t="shared" ca="1" si="0"/>
        <v>234.106.232.19</v>
      </c>
    </row>
    <row r="8" spans="1:9" x14ac:dyDescent="0.25">
      <c r="A8">
        <v>6</v>
      </c>
      <c r="B8">
        <f ca="1">VLOOKUP(RANDBETWEEN(0,10),paciente_tabla[],2,FALSE)</f>
        <v>341776874</v>
      </c>
      <c r="C8" t="str">
        <f ca="1">VLOOKUP(RANDBETWEEN(0,9),Tests[],2,FALSE)</f>
        <v>oseo</v>
      </c>
      <c r="D8">
        <f t="shared" ca="1" si="1"/>
        <v>380</v>
      </c>
      <c r="E8" t="str">
        <f ca="1">VLOOKUP(RANDBETWEEN(0,3),units[],2,FALSE)</f>
        <v>kg</v>
      </c>
      <c r="F8" s="9">
        <f t="shared" ca="1" si="2"/>
        <v>42746</v>
      </c>
      <c r="G8">
        <f ca="1">VLOOKUP(RANDBETWEEN(0,9),users[],2,FALSE)</f>
        <v>649024307</v>
      </c>
      <c r="H8" t="str">
        <f t="shared" ca="1" si="0"/>
        <v>158.137.180.26</v>
      </c>
    </row>
    <row r="9" spans="1:9" x14ac:dyDescent="0.25">
      <c r="A9">
        <v>7</v>
      </c>
      <c r="B9">
        <f ca="1">VLOOKUP(RANDBETWEEN(0,10),paciente_tabla[],2,FALSE)</f>
        <v>735674972</v>
      </c>
      <c r="C9" t="str">
        <f ca="1">VLOOKUP(RANDBETWEEN(0,9),Tests[],2,FALSE)</f>
        <v>VIH</v>
      </c>
      <c r="D9">
        <f t="shared" ca="1" si="1"/>
        <v>289</v>
      </c>
      <c r="E9" t="str">
        <f ca="1">VLOOKUP(RANDBETWEEN(0,3),units[],2,FALSE)</f>
        <v>ug</v>
      </c>
      <c r="F9" s="9">
        <f t="shared" ca="1" si="2"/>
        <v>42964</v>
      </c>
      <c r="G9">
        <f ca="1">VLOOKUP(RANDBETWEEN(0,9),users[],2,FALSE)</f>
        <v>310867882</v>
      </c>
      <c r="H9" t="str">
        <f t="shared" ca="1" si="0"/>
        <v>164.142.118.5</v>
      </c>
    </row>
    <row r="10" spans="1:9" x14ac:dyDescent="0.25">
      <c r="A10">
        <v>8</v>
      </c>
      <c r="B10">
        <f ca="1">VLOOKUP(RANDBETWEEN(0,10),paciente_tabla[],2,FALSE)</f>
        <v>367374123</v>
      </c>
      <c r="C10" t="str">
        <f ca="1">VLOOKUP(RANDBETWEEN(0,9),Tests[],2,FALSE)</f>
        <v>oxigeno</v>
      </c>
      <c r="D10">
        <f t="shared" ca="1" si="1"/>
        <v>225</v>
      </c>
      <c r="E10" t="str">
        <f ca="1">VLOOKUP(RANDBETWEEN(0,3),units[],2,FALSE)</f>
        <v>ml</v>
      </c>
      <c r="F10" s="9">
        <f t="shared" ca="1" si="2"/>
        <v>42197</v>
      </c>
      <c r="G10">
        <f ca="1">VLOOKUP(RANDBETWEEN(0,9),users[],2,FALSE)</f>
        <v>310867882</v>
      </c>
      <c r="H10" t="str">
        <f t="shared" ca="1" si="0"/>
        <v>170.169.144.10</v>
      </c>
    </row>
    <row r="11" spans="1:9" x14ac:dyDescent="0.25">
      <c r="A11">
        <v>9</v>
      </c>
      <c r="B11">
        <f ca="1">VLOOKUP(RANDBETWEEN(0,10),paciente_tabla[],2,FALSE)</f>
        <v>753178079</v>
      </c>
      <c r="C11" t="str">
        <f ca="1">VLOOKUP(RANDBETWEEN(0,9),Tests[],2,FALSE)</f>
        <v>vista</v>
      </c>
      <c r="D11">
        <f t="shared" ca="1" si="1"/>
        <v>392</v>
      </c>
      <c r="E11" t="str">
        <f ca="1">VLOOKUP(RANDBETWEEN(0,3),units[],2,FALSE)</f>
        <v>ug</v>
      </c>
      <c r="F11" s="9">
        <f t="shared" ca="1" si="2"/>
        <v>42788</v>
      </c>
      <c r="G11">
        <f ca="1">VLOOKUP(RANDBETWEEN(0,9),users[],2,FALSE)</f>
        <v>914154203</v>
      </c>
      <c r="H11" t="str">
        <f t="shared" ca="1" si="0"/>
        <v>105.195.174.3</v>
      </c>
    </row>
    <row r="12" spans="1:9" x14ac:dyDescent="0.25">
      <c r="A12">
        <v>10</v>
      </c>
      <c r="B12">
        <f ca="1">VLOOKUP(RANDBETWEEN(0,10),paciente_tabla[],2,FALSE)</f>
        <v>696613118</v>
      </c>
      <c r="C12" t="str">
        <f ca="1">VLOOKUP(RANDBETWEEN(0,9),Tests[],2,FALSE)</f>
        <v>masa</v>
      </c>
      <c r="D12">
        <f t="shared" ca="1" si="1"/>
        <v>357</v>
      </c>
      <c r="E12" t="str">
        <f ca="1">VLOOKUP(RANDBETWEEN(0,3),units[],2,FALSE)</f>
        <v>kg</v>
      </c>
      <c r="F12" s="9">
        <f t="shared" ca="1" si="2"/>
        <v>42435</v>
      </c>
      <c r="G12">
        <f ca="1">VLOOKUP(RANDBETWEEN(0,9),users[],2,FALSE)</f>
        <v>788817128</v>
      </c>
      <c r="H12" t="str">
        <f t="shared" ca="1" si="0"/>
        <v>187.160.211.26</v>
      </c>
    </row>
    <row r="13" spans="1:9" x14ac:dyDescent="0.25">
      <c r="A13">
        <v>11</v>
      </c>
      <c r="B13">
        <f ca="1">VLOOKUP(RANDBETWEEN(0,10),paciente_tabla[],2,FALSE)</f>
        <v>269583850</v>
      </c>
      <c r="C13" t="str">
        <f ca="1">VLOOKUP(RANDBETWEEN(0,9),Tests[],2,FALSE)</f>
        <v>glucosa</v>
      </c>
      <c r="D13">
        <f t="shared" ca="1" si="1"/>
        <v>335</v>
      </c>
      <c r="E13" t="str">
        <f ca="1">VLOOKUP(RANDBETWEEN(0,3),units[],2,FALSE)</f>
        <v>ug</v>
      </c>
      <c r="F13" s="9">
        <f t="shared" ca="1" si="2"/>
        <v>42570</v>
      </c>
      <c r="G13">
        <f ca="1">VLOOKUP(RANDBETWEEN(0,9),users[],2,FALSE)</f>
        <v>631266128</v>
      </c>
      <c r="H13" t="str">
        <f t="shared" ca="1" si="0"/>
        <v>162.181.229.9</v>
      </c>
    </row>
    <row r="14" spans="1:9" x14ac:dyDescent="0.25">
      <c r="A14">
        <v>12</v>
      </c>
      <c r="B14">
        <f ca="1">VLOOKUP(RANDBETWEEN(0,10),paciente_tabla[],2,FALSE)</f>
        <v>743504007</v>
      </c>
      <c r="C14" t="str">
        <f ca="1">VLOOKUP(RANDBETWEEN(0,9),Tests[],2,FALSE)</f>
        <v>glucosa</v>
      </c>
      <c r="D14">
        <f t="shared" ca="1" si="1"/>
        <v>275</v>
      </c>
      <c r="E14" t="str">
        <f ca="1">VLOOKUP(RANDBETWEEN(0,3),units[],2,FALSE)</f>
        <v>mm</v>
      </c>
      <c r="F14" s="9">
        <f t="shared" ca="1" si="2"/>
        <v>42944</v>
      </c>
      <c r="G14">
        <f ca="1">VLOOKUP(RANDBETWEEN(0,9),users[],2,FALSE)</f>
        <v>967129571</v>
      </c>
      <c r="H14" t="str">
        <f t="shared" ca="1" si="0"/>
        <v>110.158.188.11</v>
      </c>
    </row>
    <row r="15" spans="1:9" x14ac:dyDescent="0.25">
      <c r="A15">
        <v>13</v>
      </c>
      <c r="B15">
        <f ca="1">VLOOKUP(RANDBETWEEN(0,10),paciente_tabla[],2,FALSE)</f>
        <v>269583850</v>
      </c>
      <c r="C15" t="str">
        <f ca="1">VLOOKUP(RANDBETWEEN(0,9),Tests[],2,FALSE)</f>
        <v>vista</v>
      </c>
      <c r="D15">
        <f t="shared" ca="1" si="1"/>
        <v>398</v>
      </c>
      <c r="E15" t="str">
        <f ca="1">VLOOKUP(RANDBETWEEN(0,3),units[],2,FALSE)</f>
        <v>mm</v>
      </c>
      <c r="F15" s="9">
        <f t="shared" ca="1" si="2"/>
        <v>43000</v>
      </c>
      <c r="G15">
        <f ca="1">VLOOKUP(RANDBETWEEN(0,9),users[],2,FALSE)</f>
        <v>177764106</v>
      </c>
      <c r="H15" t="str">
        <f t="shared" ca="1" si="0"/>
        <v>190.236.213.11</v>
      </c>
    </row>
    <row r="16" spans="1:9" x14ac:dyDescent="0.25">
      <c r="A16">
        <v>14</v>
      </c>
      <c r="B16">
        <f ca="1">VLOOKUP(RANDBETWEEN(0,10),paciente_tabla[],2,FALSE)</f>
        <v>743504007</v>
      </c>
      <c r="C16" t="str">
        <f ca="1">VLOOKUP(RANDBETWEEN(0,9),Tests[],2,FALSE)</f>
        <v>masa</v>
      </c>
      <c r="D16">
        <f t="shared" ca="1" si="1"/>
        <v>217</v>
      </c>
      <c r="E16" t="str">
        <f ca="1">VLOOKUP(RANDBETWEEN(0,3),units[],2,FALSE)</f>
        <v>mm</v>
      </c>
      <c r="F16" s="9">
        <f t="shared" ca="1" si="2"/>
        <v>42851</v>
      </c>
      <c r="G16">
        <f ca="1">VLOOKUP(RANDBETWEEN(0,9),users[],2,FALSE)</f>
        <v>630250293</v>
      </c>
      <c r="H16" t="str">
        <f t="shared" ca="1" si="0"/>
        <v>108.227.175.28</v>
      </c>
    </row>
    <row r="17" spans="1:8" x14ac:dyDescent="0.25">
      <c r="A17">
        <v>15</v>
      </c>
      <c r="B17">
        <f ca="1">VLOOKUP(RANDBETWEEN(0,10),paciente_tabla[],2,FALSE)</f>
        <v>696613118</v>
      </c>
      <c r="C17" t="str">
        <f ca="1">VLOOKUP(RANDBETWEEN(0,9),Tests[],2,FALSE)</f>
        <v>VIH</v>
      </c>
      <c r="D17">
        <f t="shared" ca="1" si="1"/>
        <v>284</v>
      </c>
      <c r="E17" t="str">
        <f ca="1">VLOOKUP(RANDBETWEEN(0,3),units[],2,FALSE)</f>
        <v>ml</v>
      </c>
      <c r="F17" s="9">
        <f t="shared" ca="1" si="2"/>
        <v>42792</v>
      </c>
      <c r="G17">
        <f ca="1">VLOOKUP(RANDBETWEEN(0,9),users[],2,FALSE)</f>
        <v>788817128</v>
      </c>
      <c r="H17" t="str">
        <f t="shared" ca="1" si="0"/>
        <v>133.112.114.7</v>
      </c>
    </row>
    <row r="18" spans="1:8" x14ac:dyDescent="0.25">
      <c r="A18">
        <v>16</v>
      </c>
      <c r="B18">
        <f ca="1">VLOOKUP(RANDBETWEEN(0,10),paciente_tabla[],2,FALSE)</f>
        <v>208549665</v>
      </c>
      <c r="C18" t="str">
        <f ca="1">VLOOKUP(RANDBETWEEN(0,9),Tests[],2,FALSE)</f>
        <v>trigliceridos</v>
      </c>
      <c r="D18">
        <f t="shared" ca="1" si="1"/>
        <v>280</v>
      </c>
      <c r="E18" t="str">
        <f ca="1">VLOOKUP(RANDBETWEEN(0,3),units[],2,FALSE)</f>
        <v>ml</v>
      </c>
      <c r="F18" s="9">
        <f t="shared" ca="1" si="2"/>
        <v>42577</v>
      </c>
      <c r="G18">
        <f ca="1">VLOOKUP(RANDBETWEEN(0,9),users[],2,FALSE)</f>
        <v>177764106</v>
      </c>
      <c r="H18" t="str">
        <f t="shared" ca="1" si="0"/>
        <v>243.234.145.30</v>
      </c>
    </row>
    <row r="19" spans="1:8" x14ac:dyDescent="0.25">
      <c r="A19">
        <v>17</v>
      </c>
      <c r="B19">
        <f ca="1">VLOOKUP(RANDBETWEEN(0,10),paciente_tabla[],2,FALSE)</f>
        <v>341776874</v>
      </c>
      <c r="C19" t="str">
        <f ca="1">VLOOKUP(RANDBETWEEN(0,9),Tests[],2,FALSE)</f>
        <v>trigliceridos</v>
      </c>
      <c r="D19">
        <f t="shared" ca="1" si="1"/>
        <v>211</v>
      </c>
      <c r="E19" t="str">
        <f ca="1">VLOOKUP(RANDBETWEEN(0,3),units[],2,FALSE)</f>
        <v>ml</v>
      </c>
      <c r="F19" s="9">
        <f t="shared" ca="1" si="2"/>
        <v>42868</v>
      </c>
      <c r="G19">
        <f ca="1">VLOOKUP(RANDBETWEEN(0,9),users[],2,FALSE)</f>
        <v>278471577</v>
      </c>
      <c r="H19" t="str">
        <f t="shared" ca="1" si="0"/>
        <v>232.226.227.30</v>
      </c>
    </row>
    <row r="20" spans="1:8" x14ac:dyDescent="0.25">
      <c r="A20">
        <v>18</v>
      </c>
      <c r="B20">
        <f ca="1">VLOOKUP(RANDBETWEEN(0,10),paciente_tabla[],2,FALSE)</f>
        <v>735674972</v>
      </c>
      <c r="C20" t="str">
        <f ca="1">VLOOKUP(RANDBETWEEN(0,9),Tests[],2,FALSE)</f>
        <v>colesterol</v>
      </c>
      <c r="D20">
        <f t="shared" ca="1" si="1"/>
        <v>305</v>
      </c>
      <c r="E20" t="str">
        <f ca="1">VLOOKUP(RANDBETWEEN(0,3),units[],2,FALSE)</f>
        <v>mm</v>
      </c>
      <c r="F20" s="9">
        <f t="shared" ca="1" si="2"/>
        <v>42699</v>
      </c>
      <c r="G20">
        <f ca="1">VLOOKUP(RANDBETWEEN(0,9),users[],2,FALSE)</f>
        <v>914154203</v>
      </c>
      <c r="H20" t="str">
        <f t="shared" ca="1" si="0"/>
        <v>118.177.155.29</v>
      </c>
    </row>
    <row r="21" spans="1:8" x14ac:dyDescent="0.25">
      <c r="A21">
        <v>19</v>
      </c>
      <c r="B21">
        <f ca="1">VLOOKUP(RANDBETWEEN(0,10),paciente_tabla[],2,FALSE)</f>
        <v>724114842</v>
      </c>
      <c r="C21" t="str">
        <f ca="1">VLOOKUP(RANDBETWEEN(0,9),Tests[],2,FALSE)</f>
        <v>plasma</v>
      </c>
      <c r="D21">
        <f t="shared" ca="1" si="1"/>
        <v>281</v>
      </c>
      <c r="E21" t="str">
        <f ca="1">VLOOKUP(RANDBETWEEN(0,3),units[],2,FALSE)</f>
        <v>kg</v>
      </c>
      <c r="F21" s="9">
        <f t="shared" ca="1" si="2"/>
        <v>42893</v>
      </c>
      <c r="G21">
        <f ca="1">VLOOKUP(RANDBETWEEN(0,9),users[],2,FALSE)</f>
        <v>442588119</v>
      </c>
      <c r="H21" t="str">
        <f t="shared" ca="1" si="0"/>
        <v>111.119.243.8</v>
      </c>
    </row>
    <row r="22" spans="1:8" x14ac:dyDescent="0.25">
      <c r="A22">
        <v>20</v>
      </c>
      <c r="B22">
        <f ca="1">VLOOKUP(RANDBETWEEN(0,10),paciente_tabla[],2,FALSE)</f>
        <v>208549665</v>
      </c>
      <c r="C22" t="str">
        <f ca="1">VLOOKUP(RANDBETWEEN(0,9),Tests[],2,FALSE)</f>
        <v>VIH</v>
      </c>
      <c r="D22">
        <f t="shared" ca="1" si="1"/>
        <v>396</v>
      </c>
      <c r="E22" t="str">
        <f ca="1">VLOOKUP(RANDBETWEEN(0,3),units[],2,FALSE)</f>
        <v>kg</v>
      </c>
      <c r="F22" s="9">
        <f t="shared" ca="1" si="2"/>
        <v>42907</v>
      </c>
      <c r="G22">
        <f ca="1">VLOOKUP(RANDBETWEEN(0,9),users[],2,FALSE)</f>
        <v>630250293</v>
      </c>
      <c r="H22" t="str">
        <f t="shared" ca="1" si="0"/>
        <v>135.190.221.9</v>
      </c>
    </row>
    <row r="23" spans="1:8" x14ac:dyDescent="0.25">
      <c r="A23">
        <v>21</v>
      </c>
      <c r="B23">
        <f ca="1">VLOOKUP(RANDBETWEEN(0,10),paciente_tabla[],2,FALSE)</f>
        <v>269583850</v>
      </c>
      <c r="C23" t="str">
        <f ca="1">VLOOKUP(RANDBETWEEN(0,9),Tests[],2,FALSE)</f>
        <v>vista</v>
      </c>
      <c r="D23">
        <f t="shared" ca="1" si="1"/>
        <v>215</v>
      </c>
      <c r="E23" t="str">
        <f ca="1">VLOOKUP(RANDBETWEEN(0,3),units[],2,FALSE)</f>
        <v>ml</v>
      </c>
      <c r="F23" s="9">
        <f t="shared" ca="1" si="2"/>
        <v>42638</v>
      </c>
      <c r="G23">
        <f ca="1">VLOOKUP(RANDBETWEEN(0,9),users[],2,FALSE)</f>
        <v>310867882</v>
      </c>
      <c r="H23" t="str">
        <f t="shared" ca="1" si="0"/>
        <v>117.103.166.10</v>
      </c>
    </row>
    <row r="24" spans="1:8" x14ac:dyDescent="0.25">
      <c r="A24">
        <v>22</v>
      </c>
      <c r="B24">
        <f ca="1">VLOOKUP(RANDBETWEEN(0,10),paciente_tabla[],2,FALSE)</f>
        <v>613239375</v>
      </c>
      <c r="C24" t="str">
        <f ca="1">VLOOKUP(RANDBETWEEN(0,9),Tests[],2,FALSE)</f>
        <v>masa</v>
      </c>
      <c r="D24">
        <f t="shared" ca="1" si="1"/>
        <v>225</v>
      </c>
      <c r="E24" t="str">
        <f ca="1">VLOOKUP(RANDBETWEEN(0,3),units[],2,FALSE)</f>
        <v>kg</v>
      </c>
      <c r="F24" s="9">
        <f t="shared" ca="1" si="2"/>
        <v>42277</v>
      </c>
      <c r="G24">
        <f ca="1">VLOOKUP(RANDBETWEEN(0,9),users[],2,FALSE)</f>
        <v>442588119</v>
      </c>
      <c r="H24" t="str">
        <f t="shared" ca="1" si="0"/>
        <v>250.196.182.1</v>
      </c>
    </row>
    <row r="25" spans="1:8" x14ac:dyDescent="0.25">
      <c r="A25">
        <v>23</v>
      </c>
      <c r="B25">
        <f ca="1">VLOOKUP(RANDBETWEEN(0,10),paciente_tabla[],2,FALSE)</f>
        <v>341776874</v>
      </c>
      <c r="C25" t="str">
        <f ca="1">VLOOKUP(RANDBETWEEN(0,9),Tests[],2,FALSE)</f>
        <v>hemoglobina</v>
      </c>
      <c r="D25">
        <f t="shared" ca="1" si="1"/>
        <v>349</v>
      </c>
      <c r="E25" t="str">
        <f ca="1">VLOOKUP(RANDBETWEEN(0,3),units[],2,FALSE)</f>
        <v>ug</v>
      </c>
      <c r="F25" s="9">
        <f t="shared" ca="1" si="2"/>
        <v>42945</v>
      </c>
      <c r="G25">
        <f ca="1">VLOOKUP(RANDBETWEEN(0,9),users[],2,FALSE)</f>
        <v>788817128</v>
      </c>
      <c r="H25" t="str">
        <f t="shared" ca="1" si="0"/>
        <v>159.185.241.30</v>
      </c>
    </row>
    <row r="26" spans="1:8" x14ac:dyDescent="0.25">
      <c r="A26">
        <v>24</v>
      </c>
      <c r="B26">
        <f ca="1">VLOOKUP(RANDBETWEEN(0,10),paciente_tabla[],2,FALSE)</f>
        <v>269583850</v>
      </c>
      <c r="C26" t="str">
        <f ca="1">VLOOKUP(RANDBETWEEN(0,9),Tests[],2,FALSE)</f>
        <v>VIH</v>
      </c>
      <c r="D26">
        <f t="shared" ca="1" si="1"/>
        <v>218</v>
      </c>
      <c r="E26" t="str">
        <f ca="1">VLOOKUP(RANDBETWEEN(0,3),units[],2,FALSE)</f>
        <v>kg</v>
      </c>
      <c r="F26" s="9">
        <f t="shared" ca="1" si="2"/>
        <v>42762</v>
      </c>
      <c r="G26">
        <f ca="1">VLOOKUP(RANDBETWEEN(0,9),users[],2,FALSE)</f>
        <v>631266128</v>
      </c>
      <c r="H26" t="str">
        <f t="shared" ca="1" si="0"/>
        <v>190.239.112.7</v>
      </c>
    </row>
    <row r="27" spans="1:8" x14ac:dyDescent="0.25">
      <c r="A27">
        <v>25</v>
      </c>
      <c r="B27">
        <f ca="1">VLOOKUP(RANDBETWEEN(0,10),paciente_tabla[],2,FALSE)</f>
        <v>269583850</v>
      </c>
      <c r="C27" t="str">
        <f ca="1">VLOOKUP(RANDBETWEEN(0,9),Tests[],2,FALSE)</f>
        <v>colesterol</v>
      </c>
      <c r="D27">
        <f t="shared" ca="1" si="1"/>
        <v>358</v>
      </c>
      <c r="E27" t="str">
        <f ca="1">VLOOKUP(RANDBETWEEN(0,3),units[],2,FALSE)</f>
        <v>kg</v>
      </c>
      <c r="F27" s="9">
        <f t="shared" ca="1" si="2"/>
        <v>42298</v>
      </c>
      <c r="G27">
        <f ca="1">VLOOKUP(RANDBETWEEN(0,9),users[],2,FALSE)</f>
        <v>631266128</v>
      </c>
      <c r="H27" t="str">
        <f t="shared" ca="1" si="0"/>
        <v>162.119.163.12</v>
      </c>
    </row>
    <row r="28" spans="1:8" x14ac:dyDescent="0.25">
      <c r="A28">
        <v>26</v>
      </c>
      <c r="B28">
        <f ca="1">VLOOKUP(RANDBETWEEN(0,10),paciente_tabla[],2,FALSE)</f>
        <v>743504007</v>
      </c>
      <c r="C28" t="str">
        <f ca="1">VLOOKUP(RANDBETWEEN(0,9),Tests[],2,FALSE)</f>
        <v>colesterol</v>
      </c>
      <c r="D28">
        <f t="shared" ca="1" si="1"/>
        <v>274</v>
      </c>
      <c r="E28" t="str">
        <f ca="1">VLOOKUP(RANDBETWEEN(0,3),units[],2,FALSE)</f>
        <v>mm</v>
      </c>
      <c r="F28" s="9">
        <f t="shared" ca="1" si="2"/>
        <v>42813</v>
      </c>
      <c r="G28">
        <f ca="1">VLOOKUP(RANDBETWEEN(0,9),users[],2,FALSE)</f>
        <v>278471577</v>
      </c>
      <c r="H28" t="str">
        <f t="shared" ca="1" si="0"/>
        <v>254.119.203.1</v>
      </c>
    </row>
    <row r="29" spans="1:8" x14ac:dyDescent="0.25">
      <c r="A29">
        <v>27</v>
      </c>
      <c r="B29">
        <f ca="1">VLOOKUP(RANDBETWEEN(0,10),paciente_tabla[],2,FALSE)</f>
        <v>696613118</v>
      </c>
      <c r="C29" t="str">
        <f ca="1">VLOOKUP(RANDBETWEEN(0,9),Tests[],2,FALSE)</f>
        <v>vista</v>
      </c>
      <c r="D29">
        <f t="shared" ca="1" si="1"/>
        <v>354</v>
      </c>
      <c r="E29" t="str">
        <f ca="1">VLOOKUP(RANDBETWEEN(0,3),units[],2,FALSE)</f>
        <v>mm</v>
      </c>
      <c r="F29" s="9">
        <f t="shared" ca="1" si="2"/>
        <v>42558</v>
      </c>
      <c r="G29">
        <f ca="1">VLOOKUP(RANDBETWEEN(0,9),users[],2,FALSE)</f>
        <v>630250293</v>
      </c>
      <c r="H29" t="str">
        <f t="shared" ca="1" si="0"/>
        <v>250.190.250.8</v>
      </c>
    </row>
    <row r="30" spans="1:8" x14ac:dyDescent="0.25">
      <c r="A30">
        <v>28</v>
      </c>
      <c r="B30">
        <f ca="1">VLOOKUP(RANDBETWEEN(0,10),paciente_tabla[],2,FALSE)</f>
        <v>735674972</v>
      </c>
      <c r="C30" t="str">
        <f ca="1">VLOOKUP(RANDBETWEEN(0,9),Tests[],2,FALSE)</f>
        <v>hemoglobina</v>
      </c>
      <c r="D30">
        <f t="shared" ca="1" si="1"/>
        <v>285</v>
      </c>
      <c r="E30" t="str">
        <f ca="1">VLOOKUP(RANDBETWEEN(0,3),units[],2,FALSE)</f>
        <v>ml</v>
      </c>
      <c r="F30" s="9">
        <f t="shared" ca="1" si="2"/>
        <v>42498</v>
      </c>
      <c r="G30">
        <f ca="1">VLOOKUP(RANDBETWEEN(0,9),users[],2,FALSE)</f>
        <v>631266128</v>
      </c>
      <c r="H30" t="str">
        <f t="shared" ca="1" si="0"/>
        <v>189.240.242.27</v>
      </c>
    </row>
    <row r="31" spans="1:8" x14ac:dyDescent="0.25">
      <c r="A31">
        <v>29</v>
      </c>
      <c r="B31">
        <f ca="1">VLOOKUP(RANDBETWEEN(0,10),paciente_tabla[],2,FALSE)</f>
        <v>613239375</v>
      </c>
      <c r="C31" t="str">
        <f ca="1">VLOOKUP(RANDBETWEEN(0,9),Tests[],2,FALSE)</f>
        <v>hemoglobina</v>
      </c>
      <c r="D31">
        <f t="shared" ca="1" si="1"/>
        <v>267</v>
      </c>
      <c r="E31" t="str">
        <f ca="1">VLOOKUP(RANDBETWEEN(0,3),units[],2,FALSE)</f>
        <v>ml</v>
      </c>
      <c r="F31" s="9">
        <f t="shared" ca="1" si="2"/>
        <v>42672</v>
      </c>
      <c r="G31">
        <f ca="1">VLOOKUP(RANDBETWEEN(0,9),users[],2,FALSE)</f>
        <v>967129571</v>
      </c>
      <c r="H31" t="str">
        <f t="shared" ca="1" si="0"/>
        <v>246.121.136.4</v>
      </c>
    </row>
    <row r="32" spans="1:8" x14ac:dyDescent="0.25">
      <c r="A32">
        <v>30</v>
      </c>
      <c r="B32">
        <f ca="1">VLOOKUP(RANDBETWEEN(0,10),paciente_tabla[],2,FALSE)</f>
        <v>341776874</v>
      </c>
      <c r="C32" t="str">
        <f ca="1">VLOOKUP(RANDBETWEEN(0,9),Tests[],2,FALSE)</f>
        <v>oxigeno</v>
      </c>
      <c r="D32">
        <f t="shared" ca="1" si="1"/>
        <v>219</v>
      </c>
      <c r="E32" t="str">
        <f ca="1">VLOOKUP(RANDBETWEEN(0,3),units[],2,FALSE)</f>
        <v>kg</v>
      </c>
      <c r="F32" s="9">
        <f t="shared" ca="1" si="2"/>
        <v>42357</v>
      </c>
      <c r="G32">
        <f ca="1">VLOOKUP(RANDBETWEEN(0,9),users[],2,FALSE)</f>
        <v>630250293</v>
      </c>
      <c r="H32" t="str">
        <f t="shared" ca="1" si="0"/>
        <v>165.157.221.17</v>
      </c>
    </row>
    <row r="33" spans="1:8" x14ac:dyDescent="0.25">
      <c r="A33">
        <v>31</v>
      </c>
      <c r="B33">
        <f ca="1">VLOOKUP(RANDBETWEEN(0,10),paciente_tabla[],2,FALSE)</f>
        <v>208549665</v>
      </c>
      <c r="C33" t="str">
        <f ca="1">VLOOKUP(RANDBETWEEN(0,9),Tests[],2,FALSE)</f>
        <v>masa</v>
      </c>
      <c r="D33">
        <f t="shared" ca="1" si="1"/>
        <v>208</v>
      </c>
      <c r="E33" t="str">
        <f ca="1">VLOOKUP(RANDBETWEEN(0,3),units[],2,FALSE)</f>
        <v>kg</v>
      </c>
      <c r="F33" s="9">
        <f t="shared" ca="1" si="2"/>
        <v>42151</v>
      </c>
      <c r="G33">
        <f ca="1">VLOOKUP(RANDBETWEEN(0,9),users[],2,FALSE)</f>
        <v>914154203</v>
      </c>
      <c r="H33" t="str">
        <f t="shared" ca="1" si="0"/>
        <v>162.183.206.8</v>
      </c>
    </row>
    <row r="34" spans="1:8" x14ac:dyDescent="0.25">
      <c r="A34">
        <v>32</v>
      </c>
      <c r="B34">
        <f ca="1">VLOOKUP(RANDBETWEEN(0,10),paciente_tabla[],2,FALSE)</f>
        <v>724114842</v>
      </c>
      <c r="C34" t="str">
        <f ca="1">VLOOKUP(RANDBETWEEN(0,9),Tests[],2,FALSE)</f>
        <v>glucosa</v>
      </c>
      <c r="D34">
        <f t="shared" ca="1" si="1"/>
        <v>311</v>
      </c>
      <c r="E34" t="str">
        <f ca="1">VLOOKUP(RANDBETWEEN(0,3),units[],2,FALSE)</f>
        <v>ml</v>
      </c>
      <c r="F34" s="9">
        <f t="shared" ca="1" si="2"/>
        <v>42220</v>
      </c>
      <c r="G34">
        <f ca="1">VLOOKUP(RANDBETWEEN(0,9),users[],2,FALSE)</f>
        <v>278471577</v>
      </c>
      <c r="H34" t="str">
        <f t="shared" ref="H34:H65" ca="1" si="3">RANDBETWEEN(100,255)&amp;"."&amp;RANDBETWEEN(100,255)&amp;"."&amp;RANDBETWEEN(100,255)&amp;"."&amp;RANDBETWEEN(1,30)</f>
        <v>210.177.244.4</v>
      </c>
    </row>
    <row r="35" spans="1:8" x14ac:dyDescent="0.25">
      <c r="A35">
        <v>33</v>
      </c>
      <c r="B35">
        <f ca="1">VLOOKUP(RANDBETWEEN(0,10),paciente_tabla[],2,FALSE)</f>
        <v>613239375</v>
      </c>
      <c r="C35" t="str">
        <f ca="1">VLOOKUP(RANDBETWEEN(0,9),Tests[],2,FALSE)</f>
        <v>VIH</v>
      </c>
      <c r="D35">
        <f t="shared" ca="1" si="1"/>
        <v>358</v>
      </c>
      <c r="E35" t="str">
        <f ca="1">VLOOKUP(RANDBETWEEN(0,3),units[],2,FALSE)</f>
        <v>ug</v>
      </c>
      <c r="F35" s="9">
        <f t="shared" ca="1" si="2"/>
        <v>42187</v>
      </c>
      <c r="G35">
        <f ca="1">VLOOKUP(RANDBETWEEN(0,9),users[],2,FALSE)</f>
        <v>967129571</v>
      </c>
      <c r="H35" t="str">
        <f t="shared" ca="1" si="3"/>
        <v>171.190.181.20</v>
      </c>
    </row>
    <row r="36" spans="1:8" x14ac:dyDescent="0.25">
      <c r="A36">
        <v>34</v>
      </c>
      <c r="B36">
        <f ca="1">VLOOKUP(RANDBETWEEN(0,10),paciente_tabla[],2,FALSE)</f>
        <v>743504007</v>
      </c>
      <c r="C36" t="str">
        <f ca="1">VLOOKUP(RANDBETWEEN(0,9),Tests[],2,FALSE)</f>
        <v>trigliceridos</v>
      </c>
      <c r="D36">
        <f t="shared" ca="1" si="1"/>
        <v>297</v>
      </c>
      <c r="E36" t="str">
        <f ca="1">VLOOKUP(RANDBETWEEN(0,3),units[],2,FALSE)</f>
        <v>kg</v>
      </c>
      <c r="F36" s="9">
        <f t="shared" ca="1" si="2"/>
        <v>42988</v>
      </c>
      <c r="G36">
        <f ca="1">VLOOKUP(RANDBETWEEN(0,9),users[],2,FALSE)</f>
        <v>177764106</v>
      </c>
      <c r="H36" t="str">
        <f t="shared" ca="1" si="3"/>
        <v>227.255.184.7</v>
      </c>
    </row>
    <row r="37" spans="1:8" x14ac:dyDescent="0.25">
      <c r="A37">
        <v>35</v>
      </c>
      <c r="B37">
        <f ca="1">VLOOKUP(RANDBETWEEN(0,10),paciente_tabla[],2,FALSE)</f>
        <v>753178079</v>
      </c>
      <c r="C37" t="str">
        <f ca="1">VLOOKUP(RANDBETWEEN(0,9),Tests[],2,FALSE)</f>
        <v>glucosa</v>
      </c>
      <c r="D37">
        <f t="shared" ca="1" si="1"/>
        <v>296</v>
      </c>
      <c r="E37" t="str">
        <f ca="1">VLOOKUP(RANDBETWEEN(0,3),units[],2,FALSE)</f>
        <v>ml</v>
      </c>
      <c r="F37" s="9">
        <f t="shared" ca="1" si="2"/>
        <v>42426</v>
      </c>
      <c r="G37">
        <f ca="1">VLOOKUP(RANDBETWEEN(0,9),users[],2,FALSE)</f>
        <v>649024307</v>
      </c>
      <c r="H37" t="str">
        <f t="shared" ca="1" si="3"/>
        <v>234.196.132.9</v>
      </c>
    </row>
    <row r="38" spans="1:8" x14ac:dyDescent="0.25">
      <c r="A38">
        <v>36</v>
      </c>
      <c r="B38">
        <f ca="1">VLOOKUP(RANDBETWEEN(0,10),paciente_tabla[],2,FALSE)</f>
        <v>367374123</v>
      </c>
      <c r="C38" t="str">
        <f ca="1">VLOOKUP(RANDBETWEEN(0,9),Tests[],2,FALSE)</f>
        <v>hemoglobina</v>
      </c>
      <c r="D38">
        <f t="shared" ca="1" si="1"/>
        <v>313</v>
      </c>
      <c r="E38" t="str">
        <f ca="1">VLOOKUP(RANDBETWEEN(0,3),units[],2,FALSE)</f>
        <v>mm</v>
      </c>
      <c r="F38" s="9">
        <f t="shared" ca="1" si="2"/>
        <v>42642</v>
      </c>
      <c r="G38">
        <f ca="1">VLOOKUP(RANDBETWEEN(0,9),users[],2,FALSE)</f>
        <v>649024307</v>
      </c>
      <c r="H38" t="str">
        <f t="shared" ca="1" si="3"/>
        <v>210.240.172.17</v>
      </c>
    </row>
    <row r="39" spans="1:8" x14ac:dyDescent="0.25">
      <c r="A39">
        <v>37</v>
      </c>
      <c r="B39">
        <f ca="1">VLOOKUP(RANDBETWEEN(0,10),paciente_tabla[],2,FALSE)</f>
        <v>735674972</v>
      </c>
      <c r="C39" t="str">
        <f ca="1">VLOOKUP(RANDBETWEEN(0,9),Tests[],2,FALSE)</f>
        <v>VIH</v>
      </c>
      <c r="D39">
        <f t="shared" ca="1" si="1"/>
        <v>234</v>
      </c>
      <c r="E39" t="str">
        <f ca="1">VLOOKUP(RANDBETWEEN(0,3),units[],2,FALSE)</f>
        <v>mm</v>
      </c>
      <c r="F39" s="9">
        <f t="shared" ca="1" si="2"/>
        <v>42041</v>
      </c>
      <c r="G39">
        <f ca="1">VLOOKUP(RANDBETWEEN(0,9),users[],2,FALSE)</f>
        <v>649024307</v>
      </c>
      <c r="H39" t="str">
        <f t="shared" ca="1" si="3"/>
        <v>102.140.155.8</v>
      </c>
    </row>
    <row r="40" spans="1:8" x14ac:dyDescent="0.25">
      <c r="A40">
        <v>38</v>
      </c>
      <c r="B40">
        <f ca="1">VLOOKUP(RANDBETWEEN(0,10),paciente_tabla[],2,FALSE)</f>
        <v>743504007</v>
      </c>
      <c r="C40" t="str">
        <f ca="1">VLOOKUP(RANDBETWEEN(0,9),Tests[],2,FALSE)</f>
        <v>masa</v>
      </c>
      <c r="D40">
        <f t="shared" ca="1" si="1"/>
        <v>261</v>
      </c>
      <c r="E40" t="str">
        <f ca="1">VLOOKUP(RANDBETWEEN(0,3),units[],2,FALSE)</f>
        <v>ug</v>
      </c>
      <c r="F40" s="9">
        <f t="shared" ca="1" si="2"/>
        <v>42130</v>
      </c>
      <c r="G40">
        <f ca="1">VLOOKUP(RANDBETWEEN(0,9),users[],2,FALSE)</f>
        <v>310867882</v>
      </c>
      <c r="H40" t="str">
        <f t="shared" ca="1" si="3"/>
        <v>236.106.149.16</v>
      </c>
    </row>
    <row r="41" spans="1:8" x14ac:dyDescent="0.25">
      <c r="A41">
        <v>39</v>
      </c>
      <c r="B41">
        <f ca="1">VLOOKUP(RANDBETWEEN(0,10),paciente_tabla[],2,FALSE)</f>
        <v>753178079</v>
      </c>
      <c r="C41" t="str">
        <f ca="1">VLOOKUP(RANDBETWEEN(0,9),Tests[],2,FALSE)</f>
        <v>oseo</v>
      </c>
      <c r="D41">
        <f t="shared" ca="1" si="1"/>
        <v>228</v>
      </c>
      <c r="E41" t="str">
        <f ca="1">VLOOKUP(RANDBETWEEN(0,3),units[],2,FALSE)</f>
        <v>kg</v>
      </c>
      <c r="F41" s="9">
        <f t="shared" ca="1" si="2"/>
        <v>42584</v>
      </c>
      <c r="G41">
        <f ca="1">VLOOKUP(RANDBETWEEN(0,9),users[],2,FALSE)</f>
        <v>788817128</v>
      </c>
      <c r="H41" t="str">
        <f t="shared" ca="1" si="3"/>
        <v>122.218.118.4</v>
      </c>
    </row>
    <row r="42" spans="1:8" x14ac:dyDescent="0.25">
      <c r="A42">
        <v>40</v>
      </c>
      <c r="B42">
        <f ca="1">VLOOKUP(RANDBETWEEN(0,10),paciente_tabla[],2,FALSE)</f>
        <v>269583850</v>
      </c>
      <c r="C42" t="str">
        <f ca="1">VLOOKUP(RANDBETWEEN(0,9),Tests[],2,FALSE)</f>
        <v>oseo</v>
      </c>
      <c r="D42">
        <f t="shared" ca="1" si="1"/>
        <v>262</v>
      </c>
      <c r="E42" t="str">
        <f ca="1">VLOOKUP(RANDBETWEEN(0,3),units[],2,FALSE)</f>
        <v>mm</v>
      </c>
      <c r="F42" s="9">
        <f t="shared" ca="1" si="2"/>
        <v>42240</v>
      </c>
      <c r="G42">
        <f ca="1">VLOOKUP(RANDBETWEEN(0,9),users[],2,FALSE)</f>
        <v>442588119</v>
      </c>
      <c r="H42" t="str">
        <f t="shared" ca="1" si="3"/>
        <v>170.233.181.1</v>
      </c>
    </row>
    <row r="43" spans="1:8" x14ac:dyDescent="0.25">
      <c r="A43">
        <v>41</v>
      </c>
      <c r="B43">
        <f ca="1">VLOOKUP(RANDBETWEEN(0,10),paciente_tabla[],2,FALSE)</f>
        <v>753178079</v>
      </c>
      <c r="C43" t="str">
        <f ca="1">VLOOKUP(RANDBETWEEN(0,9),Tests[],2,FALSE)</f>
        <v>glucosa</v>
      </c>
      <c r="D43">
        <f t="shared" ca="1" si="1"/>
        <v>204</v>
      </c>
      <c r="E43" t="str">
        <f ca="1">VLOOKUP(RANDBETWEEN(0,3),units[],2,FALSE)</f>
        <v>mm</v>
      </c>
      <c r="F43" s="9">
        <f t="shared" ca="1" si="2"/>
        <v>42420</v>
      </c>
      <c r="G43">
        <f ca="1">VLOOKUP(RANDBETWEEN(0,9),users[],2,FALSE)</f>
        <v>278471577</v>
      </c>
      <c r="H43" t="str">
        <f t="shared" ca="1" si="3"/>
        <v>135.123.174.23</v>
      </c>
    </row>
    <row r="44" spans="1:8" x14ac:dyDescent="0.25">
      <c r="A44">
        <v>42</v>
      </c>
      <c r="B44">
        <f ca="1">VLOOKUP(RANDBETWEEN(0,10),paciente_tabla[],2,FALSE)</f>
        <v>396871960</v>
      </c>
      <c r="C44" t="str">
        <f ca="1">VLOOKUP(RANDBETWEEN(0,9),Tests[],2,FALSE)</f>
        <v>glucosa</v>
      </c>
      <c r="D44">
        <f t="shared" ca="1" si="1"/>
        <v>387</v>
      </c>
      <c r="E44" t="str">
        <f ca="1">VLOOKUP(RANDBETWEEN(0,3),units[],2,FALSE)</f>
        <v>kg</v>
      </c>
      <c r="F44" s="9">
        <f t="shared" ca="1" si="2"/>
        <v>43096</v>
      </c>
      <c r="G44">
        <f ca="1">VLOOKUP(RANDBETWEEN(0,9),users[],2,FALSE)</f>
        <v>788817128</v>
      </c>
      <c r="H44" t="str">
        <f t="shared" ca="1" si="3"/>
        <v>111.250.122.4</v>
      </c>
    </row>
    <row r="45" spans="1:8" x14ac:dyDescent="0.25">
      <c r="A45">
        <v>43</v>
      </c>
      <c r="B45">
        <f ca="1">VLOOKUP(RANDBETWEEN(0,10),paciente_tabla[],2,FALSE)</f>
        <v>367374123</v>
      </c>
      <c r="C45" t="str">
        <f ca="1">VLOOKUP(RANDBETWEEN(0,9),Tests[],2,FALSE)</f>
        <v>trigliceridos</v>
      </c>
      <c r="D45">
        <f t="shared" ca="1" si="1"/>
        <v>270</v>
      </c>
      <c r="E45" t="str">
        <f ca="1">VLOOKUP(RANDBETWEEN(0,3),units[],2,FALSE)</f>
        <v>kg</v>
      </c>
      <c r="F45" s="9">
        <f t="shared" ca="1" si="2"/>
        <v>42824</v>
      </c>
      <c r="G45">
        <f ca="1">VLOOKUP(RANDBETWEEN(0,9),users[],2,FALSE)</f>
        <v>914154203</v>
      </c>
      <c r="H45" t="str">
        <f t="shared" ca="1" si="3"/>
        <v>174.232.209.3</v>
      </c>
    </row>
    <row r="46" spans="1:8" x14ac:dyDescent="0.25">
      <c r="A46">
        <v>44</v>
      </c>
      <c r="B46">
        <f ca="1">VLOOKUP(RANDBETWEEN(0,10),paciente_tabla[],2,FALSE)</f>
        <v>396871960</v>
      </c>
      <c r="C46" t="str">
        <f ca="1">VLOOKUP(RANDBETWEEN(0,9),Tests[],2,FALSE)</f>
        <v>oxigeno</v>
      </c>
      <c r="D46">
        <f t="shared" ca="1" si="1"/>
        <v>272</v>
      </c>
      <c r="E46" t="str">
        <f ca="1">VLOOKUP(RANDBETWEEN(0,3),units[],2,FALSE)</f>
        <v>ml</v>
      </c>
      <c r="F46" s="9">
        <f t="shared" ca="1" si="2"/>
        <v>42551</v>
      </c>
      <c r="G46">
        <f ca="1">VLOOKUP(RANDBETWEEN(0,9),users[],2,FALSE)</f>
        <v>630250293</v>
      </c>
      <c r="H46" t="str">
        <f t="shared" ca="1" si="3"/>
        <v>225.151.246.5</v>
      </c>
    </row>
    <row r="47" spans="1:8" x14ac:dyDescent="0.25">
      <c r="A47">
        <v>45</v>
      </c>
      <c r="B47">
        <f ca="1">VLOOKUP(RANDBETWEEN(0,10),paciente_tabla[],2,FALSE)</f>
        <v>743504007</v>
      </c>
      <c r="C47" t="str">
        <f ca="1">VLOOKUP(RANDBETWEEN(0,9),Tests[],2,FALSE)</f>
        <v>vista</v>
      </c>
      <c r="D47">
        <f t="shared" ca="1" si="1"/>
        <v>316</v>
      </c>
      <c r="E47" t="str">
        <f ca="1">VLOOKUP(RANDBETWEEN(0,3),units[],2,FALSE)</f>
        <v>kg</v>
      </c>
      <c r="F47" s="9">
        <f t="shared" ca="1" si="2"/>
        <v>42067</v>
      </c>
      <c r="G47">
        <f ca="1">VLOOKUP(RANDBETWEEN(0,9),users[],2,FALSE)</f>
        <v>631266128</v>
      </c>
      <c r="H47" t="str">
        <f t="shared" ca="1" si="3"/>
        <v>161.196.248.2</v>
      </c>
    </row>
    <row r="48" spans="1:8" x14ac:dyDescent="0.25">
      <c r="A48">
        <v>46</v>
      </c>
      <c r="B48">
        <f ca="1">VLOOKUP(RANDBETWEEN(0,10),paciente_tabla[],2,FALSE)</f>
        <v>269583850</v>
      </c>
      <c r="C48" t="str">
        <f ca="1">VLOOKUP(RANDBETWEEN(0,9),Tests[],2,FALSE)</f>
        <v>VIH</v>
      </c>
      <c r="D48">
        <f t="shared" ca="1" si="1"/>
        <v>382</v>
      </c>
      <c r="E48" t="str">
        <f ca="1">VLOOKUP(RANDBETWEEN(0,3),units[],2,FALSE)</f>
        <v>kg</v>
      </c>
      <c r="F48" s="9">
        <f t="shared" ca="1" si="2"/>
        <v>43054</v>
      </c>
      <c r="G48">
        <f ca="1">VLOOKUP(RANDBETWEEN(0,9),users[],2,FALSE)</f>
        <v>967129571</v>
      </c>
      <c r="H48" t="str">
        <f t="shared" ca="1" si="3"/>
        <v>133.200.186.30</v>
      </c>
    </row>
    <row r="49" spans="1:8" x14ac:dyDescent="0.25">
      <c r="A49">
        <v>47</v>
      </c>
      <c r="B49">
        <f ca="1">VLOOKUP(RANDBETWEEN(0,10),paciente_tabla[],2,FALSE)</f>
        <v>753178079</v>
      </c>
      <c r="C49" t="str">
        <f ca="1">VLOOKUP(RANDBETWEEN(0,9),Tests[],2,FALSE)</f>
        <v>oseo</v>
      </c>
      <c r="D49">
        <f t="shared" ca="1" si="1"/>
        <v>364</v>
      </c>
      <c r="E49" t="str">
        <f ca="1">VLOOKUP(RANDBETWEEN(0,3),units[],2,FALSE)</f>
        <v>kg</v>
      </c>
      <c r="F49" s="9">
        <f t="shared" ca="1" si="2"/>
        <v>42831</v>
      </c>
      <c r="G49">
        <f ca="1">VLOOKUP(RANDBETWEEN(0,9),users[],2,FALSE)</f>
        <v>278471577</v>
      </c>
      <c r="H49" t="str">
        <f t="shared" ca="1" si="3"/>
        <v>163.214.148.21</v>
      </c>
    </row>
    <row r="50" spans="1:8" x14ac:dyDescent="0.25">
      <c r="A50">
        <v>48</v>
      </c>
      <c r="B50">
        <f ca="1">VLOOKUP(RANDBETWEEN(0,10),paciente_tabla[],2,FALSE)</f>
        <v>743504007</v>
      </c>
      <c r="C50" t="str">
        <f ca="1">VLOOKUP(RANDBETWEEN(0,9),Tests[],2,FALSE)</f>
        <v>plasma</v>
      </c>
      <c r="D50">
        <f t="shared" ca="1" si="1"/>
        <v>267</v>
      </c>
      <c r="E50" t="str">
        <f ca="1">VLOOKUP(RANDBETWEEN(0,3),units[],2,FALSE)</f>
        <v>kg</v>
      </c>
      <c r="F50" s="9">
        <f t="shared" ca="1" si="2"/>
        <v>42897</v>
      </c>
      <c r="G50">
        <f ca="1">VLOOKUP(RANDBETWEEN(0,9),users[],2,FALSE)</f>
        <v>967129571</v>
      </c>
      <c r="H50" t="str">
        <f t="shared" ca="1" si="3"/>
        <v>244.103.150.11</v>
      </c>
    </row>
    <row r="51" spans="1:8" x14ac:dyDescent="0.25">
      <c r="A51">
        <v>49</v>
      </c>
      <c r="B51">
        <f ca="1">VLOOKUP(RANDBETWEEN(0,10),paciente_tabla[],2,FALSE)</f>
        <v>269583850</v>
      </c>
      <c r="C51" t="str">
        <f ca="1">VLOOKUP(RANDBETWEEN(0,9),Tests[],2,FALSE)</f>
        <v>oseo</v>
      </c>
      <c r="D51">
        <f t="shared" ca="1" si="1"/>
        <v>286</v>
      </c>
      <c r="E51" t="str">
        <f ca="1">VLOOKUP(RANDBETWEEN(0,3),units[],2,FALSE)</f>
        <v>ug</v>
      </c>
      <c r="F51" s="9">
        <f t="shared" ca="1" si="2"/>
        <v>42754</v>
      </c>
      <c r="G51">
        <f ca="1">VLOOKUP(RANDBETWEEN(0,9),users[],2,FALSE)</f>
        <v>914154203</v>
      </c>
      <c r="H51" t="str">
        <f t="shared" ca="1" si="3"/>
        <v>180.182.177.19</v>
      </c>
    </row>
    <row r="52" spans="1:8" x14ac:dyDescent="0.25">
      <c r="A52">
        <v>50</v>
      </c>
      <c r="B52">
        <f ca="1">VLOOKUP(RANDBETWEEN(0,10),paciente_tabla[],2,FALSE)</f>
        <v>724114842</v>
      </c>
      <c r="C52" t="str">
        <f ca="1">VLOOKUP(RANDBETWEEN(0,9),Tests[],2,FALSE)</f>
        <v>glucosa</v>
      </c>
      <c r="D52">
        <f t="shared" ca="1" si="1"/>
        <v>350</v>
      </c>
      <c r="E52" t="str">
        <f ca="1">VLOOKUP(RANDBETWEEN(0,3),units[],2,FALSE)</f>
        <v>ug</v>
      </c>
      <c r="F52" s="9">
        <f t="shared" ca="1" si="2"/>
        <v>43000</v>
      </c>
      <c r="G52">
        <f ca="1">VLOOKUP(RANDBETWEEN(0,9),users[],2,FALSE)</f>
        <v>967129571</v>
      </c>
      <c r="H52" t="str">
        <f t="shared" ca="1" si="3"/>
        <v>220.138.206.12</v>
      </c>
    </row>
    <row r="53" spans="1:8" x14ac:dyDescent="0.25">
      <c r="A53">
        <v>51</v>
      </c>
      <c r="B53">
        <f ca="1">VLOOKUP(RANDBETWEEN(0,10),paciente_tabla[],2,FALSE)</f>
        <v>208549665</v>
      </c>
      <c r="C53" t="str">
        <f ca="1">VLOOKUP(RANDBETWEEN(0,9),Tests[],2,FALSE)</f>
        <v>glucosa</v>
      </c>
      <c r="D53">
        <f t="shared" ca="1" si="1"/>
        <v>225</v>
      </c>
      <c r="E53" t="str">
        <f ca="1">VLOOKUP(RANDBETWEEN(0,3),units[],2,FALSE)</f>
        <v>mm</v>
      </c>
      <c r="F53" s="9">
        <f t="shared" ca="1" si="2"/>
        <v>42762</v>
      </c>
      <c r="G53">
        <f ca="1">VLOOKUP(RANDBETWEEN(0,9),users[],2,FALSE)</f>
        <v>630250293</v>
      </c>
      <c r="H53" t="str">
        <f t="shared" ca="1" si="3"/>
        <v>247.165.146.15</v>
      </c>
    </row>
    <row r="54" spans="1:8" x14ac:dyDescent="0.25">
      <c r="A54">
        <v>52</v>
      </c>
      <c r="B54">
        <f ca="1">VLOOKUP(RANDBETWEEN(0,10),paciente_tabla[],2,FALSE)</f>
        <v>735674972</v>
      </c>
      <c r="C54" t="str">
        <f ca="1">VLOOKUP(RANDBETWEEN(0,9),Tests[],2,FALSE)</f>
        <v>plasma</v>
      </c>
      <c r="D54">
        <f t="shared" ca="1" si="1"/>
        <v>295</v>
      </c>
      <c r="E54" t="str">
        <f ca="1">VLOOKUP(RANDBETWEEN(0,3),units[],2,FALSE)</f>
        <v>ml</v>
      </c>
      <c r="F54" s="9">
        <f t="shared" ca="1" si="2"/>
        <v>42721</v>
      </c>
      <c r="G54">
        <f ca="1">VLOOKUP(RANDBETWEEN(0,9),users[],2,FALSE)</f>
        <v>788817128</v>
      </c>
      <c r="H54" t="str">
        <f t="shared" ca="1" si="3"/>
        <v>127.121.250.9</v>
      </c>
    </row>
    <row r="55" spans="1:8" x14ac:dyDescent="0.25">
      <c r="A55">
        <v>53</v>
      </c>
      <c r="B55">
        <f ca="1">VLOOKUP(RANDBETWEEN(0,10),paciente_tabla[],2,FALSE)</f>
        <v>396871960</v>
      </c>
      <c r="C55" t="str">
        <f ca="1">VLOOKUP(RANDBETWEEN(0,9),Tests[],2,FALSE)</f>
        <v>trigliceridos</v>
      </c>
      <c r="D55">
        <f t="shared" ca="1" si="1"/>
        <v>201</v>
      </c>
      <c r="E55" t="str">
        <f ca="1">VLOOKUP(RANDBETWEEN(0,3),units[],2,FALSE)</f>
        <v>ml</v>
      </c>
      <c r="F55" s="9">
        <f t="shared" ca="1" si="2"/>
        <v>43050</v>
      </c>
      <c r="G55">
        <f ca="1">VLOOKUP(RANDBETWEEN(0,9),users[],2,FALSE)</f>
        <v>310867882</v>
      </c>
      <c r="H55" t="str">
        <f t="shared" ca="1" si="3"/>
        <v>202.250.154.23</v>
      </c>
    </row>
    <row r="56" spans="1:8" x14ac:dyDescent="0.25">
      <c r="A56">
        <v>54</v>
      </c>
      <c r="B56">
        <f ca="1">VLOOKUP(RANDBETWEEN(0,10),paciente_tabla[],2,FALSE)</f>
        <v>696613118</v>
      </c>
      <c r="C56" t="str">
        <f ca="1">VLOOKUP(RANDBETWEEN(0,9),Tests[],2,FALSE)</f>
        <v>trigliceridos</v>
      </c>
      <c r="D56">
        <f t="shared" ca="1" si="1"/>
        <v>213</v>
      </c>
      <c r="E56" t="str">
        <f ca="1">VLOOKUP(RANDBETWEEN(0,3),units[],2,FALSE)</f>
        <v>kg</v>
      </c>
      <c r="F56" s="9">
        <f t="shared" ca="1" si="2"/>
        <v>42798</v>
      </c>
      <c r="G56">
        <f ca="1">VLOOKUP(RANDBETWEEN(0,9),users[],2,FALSE)</f>
        <v>914154203</v>
      </c>
      <c r="H56" t="str">
        <f t="shared" ca="1" si="3"/>
        <v>192.178.178.25</v>
      </c>
    </row>
    <row r="57" spans="1:8" x14ac:dyDescent="0.25">
      <c r="A57">
        <v>55</v>
      </c>
      <c r="B57">
        <f ca="1">VLOOKUP(RANDBETWEEN(0,10),paciente_tabla[],2,FALSE)</f>
        <v>208549665</v>
      </c>
      <c r="C57" t="str">
        <f ca="1">VLOOKUP(RANDBETWEEN(0,9),Tests[],2,FALSE)</f>
        <v>VIH</v>
      </c>
      <c r="D57">
        <f t="shared" ca="1" si="1"/>
        <v>358</v>
      </c>
      <c r="E57" t="str">
        <f ca="1">VLOOKUP(RANDBETWEEN(0,3),units[],2,FALSE)</f>
        <v>mm</v>
      </c>
      <c r="F57" s="9">
        <f t="shared" ca="1" si="2"/>
        <v>43080</v>
      </c>
      <c r="G57">
        <f ca="1">VLOOKUP(RANDBETWEEN(0,9),users[],2,FALSE)</f>
        <v>278471577</v>
      </c>
      <c r="H57" t="str">
        <f t="shared" ca="1" si="3"/>
        <v>157.247.121.20</v>
      </c>
    </row>
    <row r="58" spans="1:8" x14ac:dyDescent="0.25">
      <c r="A58">
        <v>56</v>
      </c>
      <c r="B58">
        <f ca="1">VLOOKUP(RANDBETWEEN(0,10),paciente_tabla[],2,FALSE)</f>
        <v>613239375</v>
      </c>
      <c r="C58" t="str">
        <f ca="1">VLOOKUP(RANDBETWEEN(0,9),Tests[],2,FALSE)</f>
        <v>VIH</v>
      </c>
      <c r="D58">
        <f t="shared" ca="1" si="1"/>
        <v>278</v>
      </c>
      <c r="E58" t="str">
        <f ca="1">VLOOKUP(RANDBETWEEN(0,3),units[],2,FALSE)</f>
        <v>ug</v>
      </c>
      <c r="F58" s="9">
        <f t="shared" ca="1" si="2"/>
        <v>42062</v>
      </c>
      <c r="G58">
        <f ca="1">VLOOKUP(RANDBETWEEN(0,9),users[],2,FALSE)</f>
        <v>442588119</v>
      </c>
      <c r="H58" t="str">
        <f t="shared" ca="1" si="3"/>
        <v>138.102.233.4</v>
      </c>
    </row>
    <row r="59" spans="1:8" x14ac:dyDescent="0.25">
      <c r="A59">
        <v>57</v>
      </c>
      <c r="B59">
        <f ca="1">VLOOKUP(RANDBETWEEN(0,10),paciente_tabla[],2,FALSE)</f>
        <v>743504007</v>
      </c>
      <c r="C59" t="str">
        <f ca="1">VLOOKUP(RANDBETWEEN(0,9),Tests[],2,FALSE)</f>
        <v>vista</v>
      </c>
      <c r="D59">
        <f t="shared" ca="1" si="1"/>
        <v>284</v>
      </c>
      <c r="E59" t="str">
        <f ca="1">VLOOKUP(RANDBETWEEN(0,3),units[],2,FALSE)</f>
        <v>kg</v>
      </c>
      <c r="F59" s="9">
        <f t="shared" ca="1" si="2"/>
        <v>42321</v>
      </c>
      <c r="G59">
        <f ca="1">VLOOKUP(RANDBETWEEN(0,9),users[],2,FALSE)</f>
        <v>442588119</v>
      </c>
      <c r="H59" t="str">
        <f t="shared" ca="1" si="3"/>
        <v>251.113.170.26</v>
      </c>
    </row>
    <row r="60" spans="1:8" x14ac:dyDescent="0.25">
      <c r="A60">
        <v>58</v>
      </c>
      <c r="B60">
        <f ca="1">VLOOKUP(RANDBETWEEN(0,10),paciente_tabla[],2,FALSE)</f>
        <v>743504007</v>
      </c>
      <c r="C60" t="str">
        <f ca="1">VLOOKUP(RANDBETWEEN(0,9),Tests[],2,FALSE)</f>
        <v>VIH</v>
      </c>
      <c r="D60">
        <f t="shared" ca="1" si="1"/>
        <v>272</v>
      </c>
      <c r="E60" t="str">
        <f ca="1">VLOOKUP(RANDBETWEEN(0,3),units[],2,FALSE)</f>
        <v>ug</v>
      </c>
      <c r="F60" s="9">
        <f t="shared" ca="1" si="2"/>
        <v>42526</v>
      </c>
      <c r="G60">
        <f ca="1">VLOOKUP(RANDBETWEEN(0,9),users[],2,FALSE)</f>
        <v>442588119</v>
      </c>
      <c r="H60" t="str">
        <f t="shared" ca="1" si="3"/>
        <v>198.134.218.27</v>
      </c>
    </row>
    <row r="61" spans="1:8" x14ac:dyDescent="0.25">
      <c r="A61">
        <v>59</v>
      </c>
      <c r="B61">
        <f ca="1">VLOOKUP(RANDBETWEEN(0,10),paciente_tabla[],2,FALSE)</f>
        <v>269583850</v>
      </c>
      <c r="C61" t="str">
        <f ca="1">VLOOKUP(RANDBETWEEN(0,9),Tests[],2,FALSE)</f>
        <v>glucosa</v>
      </c>
      <c r="D61">
        <f t="shared" ca="1" si="1"/>
        <v>292</v>
      </c>
      <c r="E61" t="str">
        <f ca="1">VLOOKUP(RANDBETWEEN(0,3),units[],2,FALSE)</f>
        <v>ml</v>
      </c>
      <c r="F61" s="9">
        <f t="shared" ca="1" si="2"/>
        <v>42631</v>
      </c>
      <c r="G61">
        <f ca="1">VLOOKUP(RANDBETWEEN(0,9),users[],2,FALSE)</f>
        <v>788817128</v>
      </c>
      <c r="H61" t="str">
        <f t="shared" ca="1" si="3"/>
        <v>104.184.106.13</v>
      </c>
    </row>
    <row r="62" spans="1:8" x14ac:dyDescent="0.25">
      <c r="A62">
        <v>60</v>
      </c>
      <c r="B62">
        <f ca="1">VLOOKUP(RANDBETWEEN(0,10),paciente_tabla[],2,FALSE)</f>
        <v>724114842</v>
      </c>
      <c r="C62" t="str">
        <f ca="1">VLOOKUP(RANDBETWEEN(0,9),Tests[],2,FALSE)</f>
        <v>VIH</v>
      </c>
      <c r="D62">
        <f t="shared" ca="1" si="1"/>
        <v>331</v>
      </c>
      <c r="E62" t="str">
        <f ca="1">VLOOKUP(RANDBETWEEN(0,3),units[],2,FALSE)</f>
        <v>ug</v>
      </c>
      <c r="F62" s="9">
        <f t="shared" ca="1" si="2"/>
        <v>42455</v>
      </c>
      <c r="G62">
        <f ca="1">VLOOKUP(RANDBETWEEN(0,9),users[],2,FALSE)</f>
        <v>788817128</v>
      </c>
      <c r="H62" t="str">
        <f t="shared" ca="1" si="3"/>
        <v>115.128.141.15</v>
      </c>
    </row>
    <row r="63" spans="1:8" x14ac:dyDescent="0.25">
      <c r="A63">
        <v>61</v>
      </c>
      <c r="B63">
        <f ca="1">VLOOKUP(RANDBETWEEN(0,10),paciente_tabla[],2,FALSE)</f>
        <v>613239375</v>
      </c>
      <c r="C63" t="str">
        <f ca="1">VLOOKUP(RANDBETWEEN(0,9),Tests[],2,FALSE)</f>
        <v>colesterol</v>
      </c>
      <c r="D63">
        <f t="shared" ca="1" si="1"/>
        <v>347</v>
      </c>
      <c r="E63" t="str">
        <f ca="1">VLOOKUP(RANDBETWEEN(0,3),units[],2,FALSE)</f>
        <v>ml</v>
      </c>
      <c r="F63" s="9">
        <f t="shared" ca="1" si="2"/>
        <v>42822</v>
      </c>
      <c r="G63">
        <f ca="1">VLOOKUP(RANDBETWEEN(0,9),users[],2,FALSE)</f>
        <v>278471577</v>
      </c>
      <c r="H63" t="str">
        <f t="shared" ca="1" si="3"/>
        <v>202.219.226.1</v>
      </c>
    </row>
    <row r="64" spans="1:8" x14ac:dyDescent="0.25">
      <c r="A64">
        <v>62</v>
      </c>
      <c r="B64">
        <f ca="1">VLOOKUP(RANDBETWEEN(0,10),paciente_tabla[],2,FALSE)</f>
        <v>208549665</v>
      </c>
      <c r="C64" t="str">
        <f ca="1">VLOOKUP(RANDBETWEEN(0,9),Tests[],2,FALSE)</f>
        <v>masa</v>
      </c>
      <c r="D64">
        <f t="shared" ca="1" si="1"/>
        <v>302</v>
      </c>
      <c r="E64" t="str">
        <f ca="1">VLOOKUP(RANDBETWEEN(0,3),units[],2,FALSE)</f>
        <v>kg</v>
      </c>
      <c r="F64" s="9">
        <f t="shared" ca="1" si="2"/>
        <v>42338</v>
      </c>
      <c r="G64">
        <f ca="1">VLOOKUP(RANDBETWEEN(0,9),users[],2,FALSE)</f>
        <v>649024307</v>
      </c>
      <c r="H64" t="str">
        <f t="shared" ca="1" si="3"/>
        <v>146.169.177.23</v>
      </c>
    </row>
    <row r="65" spans="1:8" x14ac:dyDescent="0.25">
      <c r="A65">
        <v>63</v>
      </c>
      <c r="B65">
        <f ca="1">VLOOKUP(RANDBETWEEN(0,10),paciente_tabla[],2,FALSE)</f>
        <v>269583850</v>
      </c>
      <c r="C65" t="str">
        <f ca="1">VLOOKUP(RANDBETWEEN(0,9),Tests[],2,FALSE)</f>
        <v>oxigeno</v>
      </c>
      <c r="D65">
        <f t="shared" ca="1" si="1"/>
        <v>288</v>
      </c>
      <c r="E65" t="str">
        <f ca="1">VLOOKUP(RANDBETWEEN(0,3),units[],2,FALSE)</f>
        <v>kg</v>
      </c>
      <c r="F65" s="9">
        <f t="shared" ca="1" si="2"/>
        <v>42566</v>
      </c>
      <c r="G65">
        <f ca="1">VLOOKUP(RANDBETWEEN(0,9),users[],2,FALSE)</f>
        <v>649024307</v>
      </c>
      <c r="H65" t="str">
        <f t="shared" ca="1" si="3"/>
        <v>162.178.203.14</v>
      </c>
    </row>
    <row r="66" spans="1:8" x14ac:dyDescent="0.25">
      <c r="A66">
        <v>64</v>
      </c>
      <c r="B66">
        <f ca="1">VLOOKUP(RANDBETWEEN(0,10),paciente_tabla[],2,FALSE)</f>
        <v>696613118</v>
      </c>
      <c r="C66" t="str">
        <f ca="1">VLOOKUP(RANDBETWEEN(0,9),Tests[],2,FALSE)</f>
        <v>colesterol</v>
      </c>
      <c r="D66">
        <f t="shared" ca="1" si="1"/>
        <v>268</v>
      </c>
      <c r="E66" t="str">
        <f ca="1">VLOOKUP(RANDBETWEEN(0,3),units[],2,FALSE)</f>
        <v>ug</v>
      </c>
      <c r="F66" s="9">
        <f t="shared" ca="1" si="2"/>
        <v>43023</v>
      </c>
      <c r="G66">
        <f ca="1">VLOOKUP(RANDBETWEEN(0,9),users[],2,FALSE)</f>
        <v>630250293</v>
      </c>
      <c r="H66" t="str">
        <f t="shared" ref="H66:H100" ca="1" si="4">RANDBETWEEN(100,255)&amp;"."&amp;RANDBETWEEN(100,255)&amp;"."&amp;RANDBETWEEN(100,255)&amp;"."&amp;RANDBETWEEN(1,30)</f>
        <v>216.245.182.15</v>
      </c>
    </row>
    <row r="67" spans="1:8" x14ac:dyDescent="0.25">
      <c r="A67">
        <v>65</v>
      </c>
      <c r="B67">
        <f ca="1">VLOOKUP(RANDBETWEEN(0,10),paciente_tabla[],2,FALSE)</f>
        <v>753178079</v>
      </c>
      <c r="C67" t="str">
        <f ca="1">VLOOKUP(RANDBETWEEN(0,9),Tests[],2,FALSE)</f>
        <v>vista</v>
      </c>
      <c r="D67">
        <f t="shared" ref="D67:D100" ca="1" si="5">RANDBETWEEN(200,400)</f>
        <v>319</v>
      </c>
      <c r="E67" t="str">
        <f ca="1">VLOOKUP(RANDBETWEEN(0,3),units[],2,FALSE)</f>
        <v>kg</v>
      </c>
      <c r="F67" s="9">
        <f t="shared" ref="F67:F100" ca="1" si="6">DATE(RANDBETWEEN(2015,2017),RANDBETWEEN(1,12),RANDBETWEEN(1,30))</f>
        <v>42614</v>
      </c>
      <c r="G67">
        <f ca="1">VLOOKUP(RANDBETWEEN(0,9),users[],2,FALSE)</f>
        <v>967129571</v>
      </c>
      <c r="H67" t="str">
        <f t="shared" ca="1" si="4"/>
        <v>248.244.176.12</v>
      </c>
    </row>
    <row r="68" spans="1:8" x14ac:dyDescent="0.25">
      <c r="A68">
        <v>66</v>
      </c>
      <c r="B68">
        <f ca="1">VLOOKUP(RANDBETWEEN(0,10),paciente_tabla[],2,FALSE)</f>
        <v>613239375</v>
      </c>
      <c r="C68" t="str">
        <f ca="1">VLOOKUP(RANDBETWEEN(0,9),Tests[],2,FALSE)</f>
        <v>plasma</v>
      </c>
      <c r="D68">
        <f t="shared" ca="1" si="5"/>
        <v>391</v>
      </c>
      <c r="E68" t="str">
        <f ca="1">VLOOKUP(RANDBETWEEN(0,3),units[],2,FALSE)</f>
        <v>kg</v>
      </c>
      <c r="F68" s="9">
        <f t="shared" ca="1" si="6"/>
        <v>43055</v>
      </c>
      <c r="G68">
        <f ca="1">VLOOKUP(RANDBETWEEN(0,9),users[],2,FALSE)</f>
        <v>278471577</v>
      </c>
      <c r="H68" t="str">
        <f t="shared" ca="1" si="4"/>
        <v>143.222.254.7</v>
      </c>
    </row>
    <row r="69" spans="1:8" x14ac:dyDescent="0.25">
      <c r="A69">
        <v>67</v>
      </c>
      <c r="B69">
        <f ca="1">VLOOKUP(RANDBETWEEN(0,10),paciente_tabla[],2,FALSE)</f>
        <v>735674972</v>
      </c>
      <c r="C69" t="str">
        <f ca="1">VLOOKUP(RANDBETWEEN(0,9),Tests[],2,FALSE)</f>
        <v>masa</v>
      </c>
      <c r="D69">
        <f t="shared" ca="1" si="5"/>
        <v>263</v>
      </c>
      <c r="E69" t="str">
        <f ca="1">VLOOKUP(RANDBETWEEN(0,3),units[],2,FALSE)</f>
        <v>ml</v>
      </c>
      <c r="F69" s="9">
        <f t="shared" ca="1" si="6"/>
        <v>42698</v>
      </c>
      <c r="G69">
        <f ca="1">VLOOKUP(RANDBETWEEN(0,9),users[],2,FALSE)</f>
        <v>914154203</v>
      </c>
      <c r="H69" t="str">
        <f t="shared" ca="1" si="4"/>
        <v>152.177.147.10</v>
      </c>
    </row>
    <row r="70" spans="1:8" x14ac:dyDescent="0.25">
      <c r="A70">
        <v>68</v>
      </c>
      <c r="B70">
        <f ca="1">VLOOKUP(RANDBETWEEN(0,10),paciente_tabla[],2,FALSE)</f>
        <v>208549665</v>
      </c>
      <c r="C70" t="str">
        <f ca="1">VLOOKUP(RANDBETWEEN(0,9),Tests[],2,FALSE)</f>
        <v>oseo</v>
      </c>
      <c r="D70">
        <f t="shared" ca="1" si="5"/>
        <v>343</v>
      </c>
      <c r="E70" t="str">
        <f ca="1">VLOOKUP(RANDBETWEEN(0,3),units[],2,FALSE)</f>
        <v>mm</v>
      </c>
      <c r="F70" s="9">
        <f t="shared" ca="1" si="6"/>
        <v>42635</v>
      </c>
      <c r="G70">
        <f ca="1">VLOOKUP(RANDBETWEEN(0,9),users[],2,FALSE)</f>
        <v>649024307</v>
      </c>
      <c r="H70" t="str">
        <f t="shared" ca="1" si="4"/>
        <v>129.190.240.21</v>
      </c>
    </row>
    <row r="71" spans="1:8" x14ac:dyDescent="0.25">
      <c r="A71">
        <v>69</v>
      </c>
      <c r="B71">
        <f ca="1">VLOOKUP(RANDBETWEEN(0,10),paciente_tabla[],2,FALSE)</f>
        <v>341776874</v>
      </c>
      <c r="C71" t="str">
        <f ca="1">VLOOKUP(RANDBETWEEN(0,9),Tests[],2,FALSE)</f>
        <v>oseo</v>
      </c>
      <c r="D71">
        <f t="shared" ca="1" si="5"/>
        <v>223</v>
      </c>
      <c r="E71" t="str">
        <f ca="1">VLOOKUP(RANDBETWEEN(0,3),units[],2,FALSE)</f>
        <v>ml</v>
      </c>
      <c r="F71" s="9">
        <f t="shared" ca="1" si="6"/>
        <v>42736</v>
      </c>
      <c r="G71">
        <f ca="1">VLOOKUP(RANDBETWEEN(0,9),users[],2,FALSE)</f>
        <v>631266128</v>
      </c>
      <c r="H71" t="str">
        <f t="shared" ca="1" si="4"/>
        <v>152.106.239.22</v>
      </c>
    </row>
    <row r="72" spans="1:8" x14ac:dyDescent="0.25">
      <c r="A72">
        <v>70</v>
      </c>
      <c r="B72">
        <f ca="1">VLOOKUP(RANDBETWEEN(0,10),paciente_tabla[],2,FALSE)</f>
        <v>724114842</v>
      </c>
      <c r="C72" t="str">
        <f ca="1">VLOOKUP(RANDBETWEEN(0,9),Tests[],2,FALSE)</f>
        <v>VIH</v>
      </c>
      <c r="D72">
        <f t="shared" ca="1" si="5"/>
        <v>238</v>
      </c>
      <c r="E72" t="str">
        <f ca="1">VLOOKUP(RANDBETWEEN(0,3),units[],2,FALSE)</f>
        <v>kg</v>
      </c>
      <c r="F72" s="9">
        <f t="shared" ca="1" si="6"/>
        <v>42852</v>
      </c>
      <c r="G72">
        <f ca="1">VLOOKUP(RANDBETWEEN(0,9),users[],2,FALSE)</f>
        <v>631266128</v>
      </c>
      <c r="H72" t="str">
        <f t="shared" ca="1" si="4"/>
        <v>141.196.144.12</v>
      </c>
    </row>
    <row r="73" spans="1:8" x14ac:dyDescent="0.25">
      <c r="A73">
        <v>71</v>
      </c>
      <c r="B73">
        <f ca="1">VLOOKUP(RANDBETWEEN(0,10),paciente_tabla[],2,FALSE)</f>
        <v>396871960</v>
      </c>
      <c r="C73" t="str">
        <f ca="1">VLOOKUP(RANDBETWEEN(0,9),Tests[],2,FALSE)</f>
        <v>hemoglobina</v>
      </c>
      <c r="D73">
        <f t="shared" ca="1" si="5"/>
        <v>272</v>
      </c>
      <c r="E73" t="str">
        <f ca="1">VLOOKUP(RANDBETWEEN(0,3),units[],2,FALSE)</f>
        <v>ug</v>
      </c>
      <c r="F73" s="9">
        <f t="shared" ca="1" si="6"/>
        <v>42476</v>
      </c>
      <c r="G73">
        <f ca="1">VLOOKUP(RANDBETWEEN(0,9),users[],2,FALSE)</f>
        <v>788817128</v>
      </c>
      <c r="H73" t="str">
        <f t="shared" ca="1" si="4"/>
        <v>210.109.134.3</v>
      </c>
    </row>
    <row r="74" spans="1:8" x14ac:dyDescent="0.25">
      <c r="A74">
        <v>72</v>
      </c>
      <c r="B74">
        <f ca="1">VLOOKUP(RANDBETWEEN(0,10),paciente_tabla[],2,FALSE)</f>
        <v>396871960</v>
      </c>
      <c r="C74" t="str">
        <f ca="1">VLOOKUP(RANDBETWEEN(0,9),Tests[],2,FALSE)</f>
        <v>hemoglobina</v>
      </c>
      <c r="D74">
        <f t="shared" ca="1" si="5"/>
        <v>213</v>
      </c>
      <c r="E74" t="str">
        <f ca="1">VLOOKUP(RANDBETWEEN(0,3),units[],2,FALSE)</f>
        <v>kg</v>
      </c>
      <c r="F74" s="9">
        <f t="shared" ca="1" si="6"/>
        <v>42168</v>
      </c>
      <c r="G74">
        <f ca="1">VLOOKUP(RANDBETWEEN(0,9),users[],2,FALSE)</f>
        <v>442588119</v>
      </c>
      <c r="H74" t="str">
        <f t="shared" ca="1" si="4"/>
        <v>159.235.173.21</v>
      </c>
    </row>
    <row r="75" spans="1:8" x14ac:dyDescent="0.25">
      <c r="A75">
        <v>73</v>
      </c>
      <c r="B75">
        <f ca="1">VLOOKUP(RANDBETWEEN(0,10),paciente_tabla[],2,FALSE)</f>
        <v>753178079</v>
      </c>
      <c r="C75" t="str">
        <f ca="1">VLOOKUP(RANDBETWEEN(0,9),Tests[],2,FALSE)</f>
        <v>vista</v>
      </c>
      <c r="D75">
        <f t="shared" ca="1" si="5"/>
        <v>294</v>
      </c>
      <c r="E75" t="str">
        <f ca="1">VLOOKUP(RANDBETWEEN(0,3),units[],2,FALSE)</f>
        <v>ug</v>
      </c>
      <c r="F75" s="9">
        <f t="shared" ca="1" si="6"/>
        <v>42156</v>
      </c>
      <c r="G75">
        <f ca="1">VLOOKUP(RANDBETWEEN(0,9),users[],2,FALSE)</f>
        <v>442588119</v>
      </c>
      <c r="H75" t="str">
        <f t="shared" ca="1" si="4"/>
        <v>166.165.216.22</v>
      </c>
    </row>
    <row r="76" spans="1:8" x14ac:dyDescent="0.25">
      <c r="A76">
        <v>74</v>
      </c>
      <c r="B76">
        <f ca="1">VLOOKUP(RANDBETWEEN(0,10),paciente_tabla[],2,FALSE)</f>
        <v>743504007</v>
      </c>
      <c r="C76" t="str">
        <f ca="1">VLOOKUP(RANDBETWEEN(0,9),Tests[],2,FALSE)</f>
        <v>masa</v>
      </c>
      <c r="D76">
        <f t="shared" ca="1" si="5"/>
        <v>368</v>
      </c>
      <c r="E76" t="str">
        <f ca="1">VLOOKUP(RANDBETWEEN(0,3),units[],2,FALSE)</f>
        <v>mm</v>
      </c>
      <c r="F76" s="9">
        <f t="shared" ca="1" si="6"/>
        <v>42958</v>
      </c>
      <c r="G76">
        <f ca="1">VLOOKUP(RANDBETWEEN(0,9),users[],2,FALSE)</f>
        <v>914154203</v>
      </c>
      <c r="H76" t="str">
        <f t="shared" ca="1" si="4"/>
        <v>231.237.136.11</v>
      </c>
    </row>
    <row r="77" spans="1:8" x14ac:dyDescent="0.25">
      <c r="A77">
        <v>75</v>
      </c>
      <c r="B77">
        <f ca="1">VLOOKUP(RANDBETWEEN(0,10),paciente_tabla[],2,FALSE)</f>
        <v>269583850</v>
      </c>
      <c r="C77" t="str">
        <f ca="1">VLOOKUP(RANDBETWEEN(0,9),Tests[],2,FALSE)</f>
        <v>masa</v>
      </c>
      <c r="D77">
        <f t="shared" ca="1" si="5"/>
        <v>251</v>
      </c>
      <c r="E77" t="str">
        <f ca="1">VLOOKUP(RANDBETWEEN(0,3),units[],2,FALSE)</f>
        <v>ug</v>
      </c>
      <c r="F77" s="9">
        <f t="shared" ca="1" si="6"/>
        <v>42205</v>
      </c>
      <c r="G77">
        <f ca="1">VLOOKUP(RANDBETWEEN(0,9),users[],2,FALSE)</f>
        <v>914154203</v>
      </c>
      <c r="H77" t="str">
        <f t="shared" ca="1" si="4"/>
        <v>183.217.239.22</v>
      </c>
    </row>
    <row r="78" spans="1:8" x14ac:dyDescent="0.25">
      <c r="A78">
        <v>76</v>
      </c>
      <c r="B78">
        <f ca="1">VLOOKUP(RANDBETWEEN(0,10),paciente_tabla[],2,FALSE)</f>
        <v>743504007</v>
      </c>
      <c r="C78" t="str">
        <f ca="1">VLOOKUP(RANDBETWEEN(0,9),Tests[],2,FALSE)</f>
        <v>vista</v>
      </c>
      <c r="D78">
        <f t="shared" ca="1" si="5"/>
        <v>324</v>
      </c>
      <c r="E78" t="str">
        <f ca="1">VLOOKUP(RANDBETWEEN(0,3),units[],2,FALSE)</f>
        <v>ug</v>
      </c>
      <c r="F78" s="9">
        <f t="shared" ca="1" si="6"/>
        <v>43004</v>
      </c>
      <c r="G78">
        <f ca="1">VLOOKUP(RANDBETWEEN(0,9),users[],2,FALSE)</f>
        <v>177764106</v>
      </c>
      <c r="H78" t="str">
        <f t="shared" ca="1" si="4"/>
        <v>181.146.231.21</v>
      </c>
    </row>
    <row r="79" spans="1:8" x14ac:dyDescent="0.25">
      <c r="A79">
        <v>77</v>
      </c>
      <c r="B79">
        <f ca="1">VLOOKUP(RANDBETWEEN(0,10),paciente_tabla[],2,FALSE)</f>
        <v>396871960</v>
      </c>
      <c r="C79" t="str">
        <f ca="1">VLOOKUP(RANDBETWEEN(0,9),Tests[],2,FALSE)</f>
        <v>vista</v>
      </c>
      <c r="D79">
        <f t="shared" ca="1" si="5"/>
        <v>262</v>
      </c>
      <c r="E79" t="str">
        <f ca="1">VLOOKUP(RANDBETWEEN(0,3),units[],2,FALSE)</f>
        <v>ml</v>
      </c>
      <c r="F79" s="9">
        <f t="shared" ca="1" si="6"/>
        <v>42341</v>
      </c>
      <c r="G79">
        <f ca="1">VLOOKUP(RANDBETWEEN(0,9),users[],2,FALSE)</f>
        <v>177764106</v>
      </c>
      <c r="H79" t="str">
        <f t="shared" ca="1" si="4"/>
        <v>230.250.198.17</v>
      </c>
    </row>
    <row r="80" spans="1:8" x14ac:dyDescent="0.25">
      <c r="A80">
        <v>78</v>
      </c>
      <c r="B80">
        <f ca="1">VLOOKUP(RANDBETWEEN(0,10),paciente_tabla[],2,FALSE)</f>
        <v>341776874</v>
      </c>
      <c r="C80" t="str">
        <f ca="1">VLOOKUP(RANDBETWEEN(0,9),Tests[],2,FALSE)</f>
        <v>hemoglobina</v>
      </c>
      <c r="D80">
        <f t="shared" ca="1" si="5"/>
        <v>239</v>
      </c>
      <c r="E80" t="str">
        <f ca="1">VLOOKUP(RANDBETWEEN(0,3),units[],2,FALSE)</f>
        <v>kg</v>
      </c>
      <c r="F80" s="9">
        <f t="shared" ca="1" si="6"/>
        <v>42071</v>
      </c>
      <c r="G80">
        <f ca="1">VLOOKUP(RANDBETWEEN(0,9),users[],2,FALSE)</f>
        <v>649024307</v>
      </c>
      <c r="H80" t="str">
        <f t="shared" ca="1" si="4"/>
        <v>174.163.184.17</v>
      </c>
    </row>
    <row r="81" spans="1:8" x14ac:dyDescent="0.25">
      <c r="A81">
        <v>79</v>
      </c>
      <c r="B81">
        <f ca="1">VLOOKUP(RANDBETWEEN(0,10),paciente_tabla[],2,FALSE)</f>
        <v>341776874</v>
      </c>
      <c r="C81" t="str">
        <f ca="1">VLOOKUP(RANDBETWEEN(0,9),Tests[],2,FALSE)</f>
        <v>trigliceridos</v>
      </c>
      <c r="D81">
        <f t="shared" ca="1" si="5"/>
        <v>347</v>
      </c>
      <c r="E81" t="str">
        <f ca="1">VLOOKUP(RANDBETWEEN(0,3),units[],2,FALSE)</f>
        <v>mm</v>
      </c>
      <c r="F81" s="9">
        <f t="shared" ca="1" si="6"/>
        <v>43075</v>
      </c>
      <c r="G81">
        <f ca="1">VLOOKUP(RANDBETWEEN(0,9),users[],2,FALSE)</f>
        <v>914154203</v>
      </c>
      <c r="H81" t="str">
        <f t="shared" ca="1" si="4"/>
        <v>189.180.242.9</v>
      </c>
    </row>
    <row r="82" spans="1:8" x14ac:dyDescent="0.25">
      <c r="A82">
        <v>80</v>
      </c>
      <c r="B82">
        <f ca="1">VLOOKUP(RANDBETWEEN(0,10),paciente_tabla[],2,FALSE)</f>
        <v>613239375</v>
      </c>
      <c r="C82" t="str">
        <f ca="1">VLOOKUP(RANDBETWEEN(0,9),Tests[],2,FALSE)</f>
        <v>vista</v>
      </c>
      <c r="D82">
        <f t="shared" ca="1" si="5"/>
        <v>313</v>
      </c>
      <c r="E82" t="str">
        <f ca="1">VLOOKUP(RANDBETWEEN(0,3),units[],2,FALSE)</f>
        <v>kg</v>
      </c>
      <c r="F82" s="9">
        <f t="shared" ca="1" si="6"/>
        <v>42716</v>
      </c>
      <c r="G82">
        <f ca="1">VLOOKUP(RANDBETWEEN(0,9),users[],2,FALSE)</f>
        <v>630250293</v>
      </c>
      <c r="H82" t="str">
        <f t="shared" ca="1" si="4"/>
        <v>111.212.106.1</v>
      </c>
    </row>
    <row r="83" spans="1:8" x14ac:dyDescent="0.25">
      <c r="A83">
        <v>81</v>
      </c>
      <c r="B83">
        <f ca="1">VLOOKUP(RANDBETWEEN(0,10),paciente_tabla[],2,FALSE)</f>
        <v>735674972</v>
      </c>
      <c r="C83" t="str">
        <f ca="1">VLOOKUP(RANDBETWEEN(0,9),Tests[],2,FALSE)</f>
        <v>trigliceridos</v>
      </c>
      <c r="D83">
        <f t="shared" ca="1" si="5"/>
        <v>246</v>
      </c>
      <c r="E83" t="str">
        <f ca="1">VLOOKUP(RANDBETWEEN(0,3),units[],2,FALSE)</f>
        <v>ml</v>
      </c>
      <c r="F83" s="9">
        <f t="shared" ca="1" si="6"/>
        <v>42502</v>
      </c>
      <c r="G83">
        <f ca="1">VLOOKUP(RANDBETWEEN(0,9),users[],2,FALSE)</f>
        <v>310867882</v>
      </c>
      <c r="H83" t="str">
        <f t="shared" ca="1" si="4"/>
        <v>126.155.198.4</v>
      </c>
    </row>
    <row r="84" spans="1:8" x14ac:dyDescent="0.25">
      <c r="A84">
        <v>82</v>
      </c>
      <c r="B84">
        <f ca="1">VLOOKUP(RANDBETWEEN(0,10),paciente_tabla[],2,FALSE)</f>
        <v>269583850</v>
      </c>
      <c r="C84" t="str">
        <f ca="1">VLOOKUP(RANDBETWEEN(0,9),Tests[],2,FALSE)</f>
        <v>oseo</v>
      </c>
      <c r="D84">
        <f t="shared" ca="1" si="5"/>
        <v>349</v>
      </c>
      <c r="E84" t="str">
        <f ca="1">VLOOKUP(RANDBETWEEN(0,3),units[],2,FALSE)</f>
        <v>ml</v>
      </c>
      <c r="F84" s="9">
        <f t="shared" ca="1" si="6"/>
        <v>42908</v>
      </c>
      <c r="G84">
        <f ca="1">VLOOKUP(RANDBETWEEN(0,9),users[],2,FALSE)</f>
        <v>278471577</v>
      </c>
      <c r="H84" t="str">
        <f t="shared" ca="1" si="4"/>
        <v>155.175.111.10</v>
      </c>
    </row>
    <row r="85" spans="1:8" x14ac:dyDescent="0.25">
      <c r="A85">
        <v>83</v>
      </c>
      <c r="B85">
        <f ca="1">VLOOKUP(RANDBETWEEN(0,10),paciente_tabla[],2,FALSE)</f>
        <v>735674972</v>
      </c>
      <c r="C85" t="str">
        <f ca="1">VLOOKUP(RANDBETWEEN(0,9),Tests[],2,FALSE)</f>
        <v>colesterol</v>
      </c>
      <c r="D85">
        <f t="shared" ca="1" si="5"/>
        <v>245</v>
      </c>
      <c r="E85" t="str">
        <f ca="1">VLOOKUP(RANDBETWEEN(0,3),units[],2,FALSE)</f>
        <v>ml</v>
      </c>
      <c r="F85" s="9">
        <f t="shared" ca="1" si="6"/>
        <v>42384</v>
      </c>
      <c r="G85">
        <f ca="1">VLOOKUP(RANDBETWEEN(0,9),users[],2,FALSE)</f>
        <v>177764106</v>
      </c>
      <c r="H85" t="str">
        <f t="shared" ca="1" si="4"/>
        <v>231.208.202.3</v>
      </c>
    </row>
    <row r="86" spans="1:8" x14ac:dyDescent="0.25">
      <c r="A86">
        <v>84</v>
      </c>
      <c r="B86">
        <f ca="1">VLOOKUP(RANDBETWEEN(0,10),paciente_tabla[],2,FALSE)</f>
        <v>696613118</v>
      </c>
      <c r="C86" t="str">
        <f ca="1">VLOOKUP(RANDBETWEEN(0,9),Tests[],2,FALSE)</f>
        <v>oxigeno</v>
      </c>
      <c r="D86">
        <f t="shared" ca="1" si="5"/>
        <v>204</v>
      </c>
      <c r="E86" t="str">
        <f ca="1">VLOOKUP(RANDBETWEEN(0,3),units[],2,FALSE)</f>
        <v>ug</v>
      </c>
      <c r="F86" s="9">
        <f t="shared" ca="1" si="6"/>
        <v>42607</v>
      </c>
      <c r="G86">
        <f ca="1">VLOOKUP(RANDBETWEEN(0,9),users[],2,FALSE)</f>
        <v>649024307</v>
      </c>
      <c r="H86" t="str">
        <f t="shared" ca="1" si="4"/>
        <v>137.198.112.12</v>
      </c>
    </row>
    <row r="87" spans="1:8" x14ac:dyDescent="0.25">
      <c r="A87">
        <v>85</v>
      </c>
      <c r="B87">
        <f ca="1">VLOOKUP(RANDBETWEEN(0,10),paciente_tabla[],2,FALSE)</f>
        <v>724114842</v>
      </c>
      <c r="C87" t="str">
        <f ca="1">VLOOKUP(RANDBETWEEN(0,9),Tests[],2,FALSE)</f>
        <v>hemoglobina</v>
      </c>
      <c r="D87">
        <f t="shared" ca="1" si="5"/>
        <v>201</v>
      </c>
      <c r="E87" t="str">
        <f ca="1">VLOOKUP(RANDBETWEEN(0,3),units[],2,FALSE)</f>
        <v>ml</v>
      </c>
      <c r="F87" s="9">
        <f t="shared" ca="1" si="6"/>
        <v>42590</v>
      </c>
      <c r="G87">
        <f ca="1">VLOOKUP(RANDBETWEEN(0,9),users[],2,FALSE)</f>
        <v>631266128</v>
      </c>
      <c r="H87" t="str">
        <f t="shared" ca="1" si="4"/>
        <v>176.156.101.23</v>
      </c>
    </row>
    <row r="88" spans="1:8" x14ac:dyDescent="0.25">
      <c r="A88">
        <v>86</v>
      </c>
      <c r="B88">
        <f ca="1">VLOOKUP(RANDBETWEEN(0,10),paciente_tabla[],2,FALSE)</f>
        <v>367374123</v>
      </c>
      <c r="C88" t="str">
        <f ca="1">VLOOKUP(RANDBETWEEN(0,9),Tests[],2,FALSE)</f>
        <v>masa</v>
      </c>
      <c r="D88">
        <f t="shared" ca="1" si="5"/>
        <v>385</v>
      </c>
      <c r="E88" t="str">
        <f ca="1">VLOOKUP(RANDBETWEEN(0,3),units[],2,FALSE)</f>
        <v>mm</v>
      </c>
      <c r="F88" s="9">
        <f t="shared" ca="1" si="6"/>
        <v>42482</v>
      </c>
      <c r="G88">
        <f ca="1">VLOOKUP(RANDBETWEEN(0,9),users[],2,FALSE)</f>
        <v>914154203</v>
      </c>
      <c r="H88" t="str">
        <f t="shared" ca="1" si="4"/>
        <v>237.253.179.3</v>
      </c>
    </row>
    <row r="89" spans="1:8" x14ac:dyDescent="0.25">
      <c r="A89">
        <v>87</v>
      </c>
      <c r="B89">
        <f ca="1">VLOOKUP(RANDBETWEEN(0,10),paciente_tabla[],2,FALSE)</f>
        <v>396871960</v>
      </c>
      <c r="C89" t="str">
        <f ca="1">VLOOKUP(RANDBETWEEN(0,9),Tests[],2,FALSE)</f>
        <v>colesterol</v>
      </c>
      <c r="D89">
        <f t="shared" ca="1" si="5"/>
        <v>214</v>
      </c>
      <c r="E89" t="str">
        <f ca="1">VLOOKUP(RANDBETWEEN(0,3),units[],2,FALSE)</f>
        <v>mm</v>
      </c>
      <c r="F89" s="9">
        <f t="shared" ca="1" si="6"/>
        <v>42416</v>
      </c>
      <c r="G89">
        <f ca="1">VLOOKUP(RANDBETWEEN(0,9),users[],2,FALSE)</f>
        <v>278471577</v>
      </c>
      <c r="H89" t="str">
        <f t="shared" ca="1" si="4"/>
        <v>133.147.125.2</v>
      </c>
    </row>
    <row r="90" spans="1:8" x14ac:dyDescent="0.25">
      <c r="A90">
        <v>88</v>
      </c>
      <c r="B90">
        <f ca="1">VLOOKUP(RANDBETWEEN(0,10),paciente_tabla[],2,FALSE)</f>
        <v>724114842</v>
      </c>
      <c r="C90" t="str">
        <f ca="1">VLOOKUP(RANDBETWEEN(0,9),Tests[],2,FALSE)</f>
        <v>trigliceridos</v>
      </c>
      <c r="D90">
        <f t="shared" ca="1" si="5"/>
        <v>346</v>
      </c>
      <c r="E90" t="str">
        <f ca="1">VLOOKUP(RANDBETWEEN(0,3),units[],2,FALSE)</f>
        <v>ug</v>
      </c>
      <c r="F90" s="9">
        <f t="shared" ca="1" si="6"/>
        <v>42659</v>
      </c>
      <c r="G90">
        <f ca="1">VLOOKUP(RANDBETWEEN(0,9),users[],2,FALSE)</f>
        <v>278471577</v>
      </c>
      <c r="H90" t="str">
        <f t="shared" ca="1" si="4"/>
        <v>141.196.175.26</v>
      </c>
    </row>
    <row r="91" spans="1:8" x14ac:dyDescent="0.25">
      <c r="A91">
        <v>89</v>
      </c>
      <c r="B91">
        <f ca="1">VLOOKUP(RANDBETWEEN(0,10),paciente_tabla[],2,FALSE)</f>
        <v>753178079</v>
      </c>
      <c r="C91" t="str">
        <f ca="1">VLOOKUP(RANDBETWEEN(0,9),Tests[],2,FALSE)</f>
        <v>trigliceridos</v>
      </c>
      <c r="D91">
        <f t="shared" ca="1" si="5"/>
        <v>329</v>
      </c>
      <c r="E91" t="str">
        <f ca="1">VLOOKUP(RANDBETWEEN(0,3),units[],2,FALSE)</f>
        <v>mm</v>
      </c>
      <c r="F91" s="9">
        <f t="shared" ca="1" si="6"/>
        <v>42079</v>
      </c>
      <c r="G91">
        <f ca="1">VLOOKUP(RANDBETWEEN(0,9),users[],2,FALSE)</f>
        <v>278471577</v>
      </c>
      <c r="H91" t="str">
        <f t="shared" ca="1" si="4"/>
        <v>234.166.186.21</v>
      </c>
    </row>
    <row r="92" spans="1:8" x14ac:dyDescent="0.25">
      <c r="A92">
        <v>90</v>
      </c>
      <c r="B92">
        <f ca="1">VLOOKUP(RANDBETWEEN(0,10),paciente_tabla[],2,FALSE)</f>
        <v>367374123</v>
      </c>
      <c r="C92" t="str">
        <f ca="1">VLOOKUP(RANDBETWEEN(0,9),Tests[],2,FALSE)</f>
        <v>masa</v>
      </c>
      <c r="D92">
        <f t="shared" ca="1" si="5"/>
        <v>394</v>
      </c>
      <c r="E92" t="str">
        <f ca="1">VLOOKUP(RANDBETWEEN(0,3),units[],2,FALSE)</f>
        <v>ml</v>
      </c>
      <c r="F92" s="9">
        <f t="shared" ca="1" si="6"/>
        <v>42815</v>
      </c>
      <c r="G92">
        <f ca="1">VLOOKUP(RANDBETWEEN(0,9),users[],2,FALSE)</f>
        <v>442588119</v>
      </c>
      <c r="H92" t="str">
        <f t="shared" ca="1" si="4"/>
        <v>208.142.136.30</v>
      </c>
    </row>
    <row r="93" spans="1:8" x14ac:dyDescent="0.25">
      <c r="A93">
        <v>91</v>
      </c>
      <c r="B93">
        <f ca="1">VLOOKUP(RANDBETWEEN(0,10),paciente_tabla[],2,FALSE)</f>
        <v>208549665</v>
      </c>
      <c r="C93" t="str">
        <f ca="1">VLOOKUP(RANDBETWEEN(0,9),Tests[],2,FALSE)</f>
        <v>masa</v>
      </c>
      <c r="D93">
        <f t="shared" ca="1" si="5"/>
        <v>279</v>
      </c>
      <c r="E93" t="str">
        <f ca="1">VLOOKUP(RANDBETWEEN(0,3),units[],2,FALSE)</f>
        <v>kg</v>
      </c>
      <c r="F93" s="9">
        <f t="shared" ca="1" si="6"/>
        <v>42826</v>
      </c>
      <c r="G93">
        <f ca="1">VLOOKUP(RANDBETWEEN(0,9),users[],2,FALSE)</f>
        <v>631266128</v>
      </c>
      <c r="H93" t="str">
        <f t="shared" ca="1" si="4"/>
        <v>241.138.228.22</v>
      </c>
    </row>
    <row r="94" spans="1:8" x14ac:dyDescent="0.25">
      <c r="A94">
        <v>92</v>
      </c>
      <c r="B94">
        <f ca="1">VLOOKUP(RANDBETWEEN(0,10),paciente_tabla[],2,FALSE)</f>
        <v>613239375</v>
      </c>
      <c r="C94" t="str">
        <f ca="1">VLOOKUP(RANDBETWEEN(0,9),Tests[],2,FALSE)</f>
        <v>masa</v>
      </c>
      <c r="D94">
        <f t="shared" ca="1" si="5"/>
        <v>284</v>
      </c>
      <c r="E94" t="str">
        <f ca="1">VLOOKUP(RANDBETWEEN(0,3),units[],2,FALSE)</f>
        <v>kg</v>
      </c>
      <c r="F94" s="9">
        <f t="shared" ca="1" si="6"/>
        <v>42223</v>
      </c>
      <c r="G94">
        <f ca="1">VLOOKUP(RANDBETWEEN(0,9),users[],2,FALSE)</f>
        <v>630250293</v>
      </c>
      <c r="H94" t="str">
        <f t="shared" ca="1" si="4"/>
        <v>239.193.133.10</v>
      </c>
    </row>
    <row r="95" spans="1:8" x14ac:dyDescent="0.25">
      <c r="A95">
        <v>93</v>
      </c>
      <c r="B95">
        <f ca="1">VLOOKUP(RANDBETWEEN(0,10),paciente_tabla[],2,FALSE)</f>
        <v>696613118</v>
      </c>
      <c r="C95" t="str">
        <f ca="1">VLOOKUP(RANDBETWEEN(0,9),Tests[],2,FALSE)</f>
        <v>oseo</v>
      </c>
      <c r="D95">
        <f t="shared" ca="1" si="5"/>
        <v>220</v>
      </c>
      <c r="E95" t="str">
        <f ca="1">VLOOKUP(RANDBETWEEN(0,3),units[],2,FALSE)</f>
        <v>ug</v>
      </c>
      <c r="F95" s="9">
        <f t="shared" ca="1" si="6"/>
        <v>42714</v>
      </c>
      <c r="G95">
        <f ca="1">VLOOKUP(RANDBETWEEN(0,9),users[],2,FALSE)</f>
        <v>788817128</v>
      </c>
      <c r="H95" t="str">
        <f t="shared" ca="1" si="4"/>
        <v>146.157.208.21</v>
      </c>
    </row>
    <row r="96" spans="1:8" x14ac:dyDescent="0.25">
      <c r="A96">
        <v>94</v>
      </c>
      <c r="B96">
        <f ca="1">VLOOKUP(RANDBETWEEN(0,10),paciente_tabla[],2,FALSE)</f>
        <v>753178079</v>
      </c>
      <c r="C96" t="str">
        <f ca="1">VLOOKUP(RANDBETWEEN(0,9),Tests[],2,FALSE)</f>
        <v>trigliceridos</v>
      </c>
      <c r="D96">
        <f t="shared" ca="1" si="5"/>
        <v>330</v>
      </c>
      <c r="E96" t="str">
        <f ca="1">VLOOKUP(RANDBETWEEN(0,3),units[],2,FALSE)</f>
        <v>mm</v>
      </c>
      <c r="F96" s="9">
        <f t="shared" ca="1" si="6"/>
        <v>42362</v>
      </c>
      <c r="G96">
        <f ca="1">VLOOKUP(RANDBETWEEN(0,9),users[],2,FALSE)</f>
        <v>788817128</v>
      </c>
      <c r="H96" t="str">
        <f t="shared" ca="1" si="4"/>
        <v>155.100.178.27</v>
      </c>
    </row>
    <row r="97" spans="1:8" x14ac:dyDescent="0.25">
      <c r="A97">
        <v>95</v>
      </c>
      <c r="B97">
        <f ca="1">VLOOKUP(RANDBETWEEN(0,10),paciente_tabla[],2,FALSE)</f>
        <v>613239375</v>
      </c>
      <c r="C97" t="str">
        <f ca="1">VLOOKUP(RANDBETWEEN(0,9),Tests[],2,FALSE)</f>
        <v>VIH</v>
      </c>
      <c r="D97">
        <f t="shared" ca="1" si="5"/>
        <v>270</v>
      </c>
      <c r="E97" t="str">
        <f ca="1">VLOOKUP(RANDBETWEEN(0,3),units[],2,FALSE)</f>
        <v>ml</v>
      </c>
      <c r="F97" s="9">
        <f t="shared" ca="1" si="6"/>
        <v>43094</v>
      </c>
      <c r="G97">
        <f ca="1">VLOOKUP(RANDBETWEEN(0,9),users[],2,FALSE)</f>
        <v>788817128</v>
      </c>
      <c r="H97" t="str">
        <f t="shared" ca="1" si="4"/>
        <v>180.117.240.11</v>
      </c>
    </row>
    <row r="98" spans="1:8" x14ac:dyDescent="0.25">
      <c r="A98">
        <v>96</v>
      </c>
      <c r="B98">
        <f ca="1">VLOOKUP(RANDBETWEEN(0,10),paciente_tabla[],2,FALSE)</f>
        <v>269583850</v>
      </c>
      <c r="C98" t="str">
        <f ca="1">VLOOKUP(RANDBETWEEN(0,9),Tests[],2,FALSE)</f>
        <v>oxigeno</v>
      </c>
      <c r="D98">
        <f t="shared" ca="1" si="5"/>
        <v>372</v>
      </c>
      <c r="E98" t="str">
        <f ca="1">VLOOKUP(RANDBETWEEN(0,3),units[],2,FALSE)</f>
        <v>ml</v>
      </c>
      <c r="F98" s="9">
        <f t="shared" ca="1" si="6"/>
        <v>42169</v>
      </c>
      <c r="G98">
        <f ca="1">VLOOKUP(RANDBETWEEN(0,9),users[],2,FALSE)</f>
        <v>788817128</v>
      </c>
      <c r="H98" t="str">
        <f t="shared" ca="1" si="4"/>
        <v>237.185.112.26</v>
      </c>
    </row>
    <row r="99" spans="1:8" x14ac:dyDescent="0.25">
      <c r="A99">
        <v>97</v>
      </c>
      <c r="B99">
        <f ca="1">VLOOKUP(RANDBETWEEN(0,10),paciente_tabla[],2,FALSE)</f>
        <v>269583850</v>
      </c>
      <c r="C99" t="str">
        <f ca="1">VLOOKUP(RANDBETWEEN(0,9),Tests[],2,FALSE)</f>
        <v>oseo</v>
      </c>
      <c r="D99">
        <f t="shared" ca="1" si="5"/>
        <v>271</v>
      </c>
      <c r="E99" t="str">
        <f ca="1">VLOOKUP(RANDBETWEEN(0,3),units[],2,FALSE)</f>
        <v>mm</v>
      </c>
      <c r="F99" s="9">
        <f t="shared" ca="1" si="6"/>
        <v>42074</v>
      </c>
      <c r="G99">
        <f ca="1">VLOOKUP(RANDBETWEEN(0,9),users[],2,FALSE)</f>
        <v>649024307</v>
      </c>
      <c r="H99" t="str">
        <f t="shared" ca="1" si="4"/>
        <v>137.203.169.13</v>
      </c>
    </row>
    <row r="100" spans="1:8" x14ac:dyDescent="0.25">
      <c r="A100">
        <v>98</v>
      </c>
      <c r="B100">
        <f ca="1">VLOOKUP(RANDBETWEEN(0,10),paciente_tabla[],2,FALSE)</f>
        <v>696613118</v>
      </c>
      <c r="C100" t="str">
        <f ca="1">VLOOKUP(RANDBETWEEN(0,9),Tests[],2,FALSE)</f>
        <v>plasma</v>
      </c>
      <c r="D100">
        <f t="shared" ca="1" si="5"/>
        <v>358</v>
      </c>
      <c r="E100" t="str">
        <f ca="1">VLOOKUP(RANDBETWEEN(0,3),units[],2,FALSE)</f>
        <v>ml</v>
      </c>
      <c r="F100" s="9">
        <f t="shared" ca="1" si="6"/>
        <v>42710</v>
      </c>
      <c r="G100">
        <f ca="1">VLOOKUP(RANDBETWEEN(0,9),users[],2,FALSE)</f>
        <v>649024307</v>
      </c>
      <c r="H100" t="str">
        <f t="shared" ca="1" si="4"/>
        <v>198.221.237.5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1" sqref="A1:D1"/>
    </sheetView>
  </sheetViews>
  <sheetFormatPr baseColWidth="10" defaultRowHeight="15" x14ac:dyDescent="0.25"/>
  <sheetData>
    <row r="1" spans="1:4" x14ac:dyDescent="0.25">
      <c r="A1" t="s">
        <v>67</v>
      </c>
      <c r="B1" t="s">
        <v>136</v>
      </c>
      <c r="C1" t="s">
        <v>137</v>
      </c>
      <c r="D1" t="s">
        <v>112</v>
      </c>
    </row>
    <row r="2" spans="1:4" x14ac:dyDescent="0.25">
      <c r="A2">
        <v>0</v>
      </c>
      <c r="B2" s="14">
        <f ca="1">DATE(RANDBETWEEN(2015,2017),RANDBETWEEN(1,12),RANDBETWEEN(1,30))</f>
        <v>42921</v>
      </c>
      <c r="C2"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row>
    <row r="3" spans="1:4" x14ac:dyDescent="0.25">
      <c r="A3">
        <v>1</v>
      </c>
      <c r="B3" s="14">
        <f t="shared" ref="B3:B11" ca="1" si="0">DATE(RANDBETWEEN(2015,2017),RANDBETWEEN(1,12),RANDBETWEEN(1,30))</f>
        <v>42797</v>
      </c>
      <c r="C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row>
    <row r="4" spans="1:4" x14ac:dyDescent="0.25">
      <c r="A4">
        <v>2</v>
      </c>
      <c r="B4" s="14">
        <f t="shared" ca="1" si="0"/>
        <v>42587</v>
      </c>
      <c r="C4"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row>
    <row r="5" spans="1:4" x14ac:dyDescent="0.25">
      <c r="A5">
        <v>3</v>
      </c>
      <c r="B5" s="14">
        <f t="shared" ca="1" si="0"/>
        <v>42683</v>
      </c>
      <c r="C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row>
    <row r="6" spans="1:4" x14ac:dyDescent="0.25">
      <c r="A6">
        <v>4</v>
      </c>
      <c r="B6" s="14">
        <f t="shared" ca="1" si="0"/>
        <v>42472</v>
      </c>
      <c r="C6"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row>
    <row r="7" spans="1:4" x14ac:dyDescent="0.25">
      <c r="A7">
        <v>5</v>
      </c>
      <c r="B7" s="14">
        <f t="shared" ca="1" si="0"/>
        <v>42987</v>
      </c>
      <c r="C7"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row>
    <row r="8" spans="1:4" x14ac:dyDescent="0.25">
      <c r="A8">
        <v>6</v>
      </c>
      <c r="B8" s="14">
        <f t="shared" ca="1" si="0"/>
        <v>42877</v>
      </c>
      <c r="C8"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row>
    <row r="9" spans="1:4" x14ac:dyDescent="0.25">
      <c r="A9">
        <v>7</v>
      </c>
      <c r="B9" s="14">
        <f t="shared" ca="1" si="0"/>
        <v>42706</v>
      </c>
      <c r="C9"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row>
    <row r="10" spans="1:4" x14ac:dyDescent="0.25">
      <c r="A10">
        <v>8</v>
      </c>
      <c r="B10" s="14">
        <f t="shared" ca="1" si="0"/>
        <v>42700</v>
      </c>
      <c r="C10"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row>
    <row r="11" spans="1:4" x14ac:dyDescent="0.25">
      <c r="A11">
        <v>9</v>
      </c>
      <c r="B11" s="14">
        <f t="shared" ca="1" si="0"/>
        <v>42188</v>
      </c>
      <c r="C11"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data</vt:lpstr>
      <vt:lpstr>pacientes</vt:lpstr>
      <vt:lpstr>company</vt:lpstr>
      <vt:lpstr>users</vt:lpstr>
      <vt:lpstr>EvaluationConst</vt:lpstr>
      <vt:lpstr>Evaluationhistory</vt:lpstr>
      <vt:lpstr>PhysiologicalVars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Salas</dc:creator>
  <cp:keywords/>
  <dc:description/>
  <cp:lastModifiedBy>Eric Salas</cp:lastModifiedBy>
  <cp:revision/>
  <dcterms:created xsi:type="dcterms:W3CDTF">2017-04-03T01:29:18Z</dcterms:created>
  <dcterms:modified xsi:type="dcterms:W3CDTF">2017-04-11T23:05:41Z</dcterms:modified>
  <cp:category/>
  <cp:contentStatus/>
</cp:coreProperties>
</file>