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11" l="1"/>
  <c r="H8" i="11"/>
  <c r="BM4" i="11" l="1"/>
  <c r="H7" i="11"/>
  <c r="E21" i="11" l="1"/>
  <c r="F21" i="11" s="1"/>
  <c r="E22" i="11" s="1"/>
  <c r="F22" i="11" l="1"/>
  <c r="H22" i="11" s="1"/>
  <c r="E23" i="11"/>
  <c r="H33" i="11"/>
  <c r="H32" i="11"/>
  <c r="H31" i="11"/>
  <c r="H30" i="11"/>
  <c r="H29" i="11"/>
  <c r="H28" i="11"/>
  <c r="H26" i="11"/>
  <c r="H21" i="11"/>
  <c r="H20" i="11"/>
  <c r="H14" i="11"/>
  <c r="H9" i="11" l="1"/>
  <c r="F23" i="11"/>
  <c r="E25" i="11"/>
  <c r="E13" i="11"/>
  <c r="E15" i="11" s="1"/>
  <c r="E16" i="11" s="1"/>
  <c r="H27" i="11" l="1"/>
  <c r="F25" i="11"/>
  <c r="H25" i="11" s="1"/>
  <c r="H10" i="11"/>
  <c r="E24" i="11"/>
  <c r="H23" i="11"/>
  <c r="F16" i="11"/>
  <c r="F15" i="11"/>
  <c r="H15" i="11" s="1"/>
  <c r="F13" i="11"/>
  <c r="H13" i="11" s="1"/>
  <c r="E12" i="11"/>
  <c r="F24" i="11" l="1"/>
  <c r="H24" i="11" s="1"/>
  <c r="H16" i="11"/>
  <c r="E17" i="11"/>
  <c r="E18" i="11" s="1"/>
  <c r="E19" i="11" s="1"/>
  <c r="H11" i="11"/>
  <c r="F12" i="11"/>
  <c r="H12" i="11" s="1"/>
  <c r="F19" i="11" l="1"/>
  <c r="H19" i="11" s="1"/>
  <c r="F18" i="11"/>
  <c r="H18" i="11" s="1"/>
  <c r="F17" i="11"/>
  <c r="H17" i="11" s="1"/>
  <c r="AY5" i="11" l="1"/>
  <c r="AY6" i="11" l="1"/>
  <c r="AZ5" i="11"/>
  <c r="AY4" i="11"/>
  <c r="BA5" i="11" l="1"/>
  <c r="AZ6" i="11"/>
  <c r="BA6" i="11" l="1"/>
  <c r="BB5" i="11"/>
  <c r="BB6" i="11" l="1"/>
  <c r="BC5" i="11"/>
  <c r="BC6" i="11" l="1"/>
  <c r="BD5" i="11"/>
  <c r="BE5" i="11" l="1"/>
  <c r="BD6" i="11"/>
  <c r="BE6" i="11" l="1"/>
  <c r="BF5" i="11"/>
  <c r="BF6" i="11" l="1"/>
  <c r="BG5" i="11"/>
  <c r="BF4" i="11"/>
  <c r="BG6" i="11" l="1"/>
  <c r="BH5" i="11"/>
  <c r="BI5" i="11" l="1"/>
  <c r="BH6" i="11"/>
  <c r="BJ5" i="11" l="1"/>
  <c r="BI6" i="11"/>
  <c r="BK5" i="11" l="1"/>
  <c r="BJ6" i="11"/>
  <c r="BL5" i="11" l="1"/>
  <c r="BK6" i="11"/>
  <c r="BL6" i="11" l="1"/>
</calcChain>
</file>

<file path=xl/sharedStrings.xml><?xml version="1.0" encoding="utf-8"?>
<sst xmlns="http://schemas.openxmlformats.org/spreadsheetml/2006/main" count="106" uniqueCount="69">
  <si>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</si>
  <si>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</si>
  <si>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</si>
  <si>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</si>
  <si>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</si>
  <si>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</si>
  <si>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</si>
  <si>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</si>
  <si>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</si>
  <si>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</si>
  <si>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</si>
  <si>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</si>
  <si>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</si>
  <si>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</si>
  <si>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</si>
  <si>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</si>
  <si>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</si>
  <si>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</si>
  <si>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</si>
  <si>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</si>
  <si>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</si>
  <si>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</si>
  <si>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</si>
  <si>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</si>
  <si>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</si>
  <si>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</si>
  <si>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</si>
  <si>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</si>
  <si>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</si>
  <si>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</si>
  <si>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</si>
  <si>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</si>
  <si>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</si>
  <si>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</si>
  <si>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</si>
  <si>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</si>
  <si>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</si>
  <si>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</si>
  <si>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</si>
  <si>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</si>
  <si>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</si>
  <si>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</si>
  <si>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</si>
  <si>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</si>
  <si>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</si>
  <si>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Whistle Flashlight</t>
  </si>
  <si>
    <t>Group 3</t>
  </si>
  <si>
    <t>Tan, Calilung , Cagomoc</t>
  </si>
  <si>
    <t>Kitts &amp; Macatangay</t>
  </si>
  <si>
    <t>Item Planning</t>
  </si>
  <si>
    <t>All Members</t>
  </si>
  <si>
    <t>April, 20,2022</t>
  </si>
  <si>
    <t>April 20,2022</t>
  </si>
  <si>
    <t>M</t>
  </si>
  <si>
    <t>T</t>
  </si>
  <si>
    <t>W</t>
  </si>
  <si>
    <t>F</t>
  </si>
  <si>
    <t>TH</t>
  </si>
  <si>
    <t>SU</t>
  </si>
  <si>
    <t>SA</t>
  </si>
  <si>
    <t>April 27,2022</t>
  </si>
  <si>
    <t xml:space="preserve"> Group Disccusions on item to propose</t>
  </si>
  <si>
    <t>Brain Storming on Features of the product</t>
  </si>
  <si>
    <t>All members</t>
  </si>
  <si>
    <t>April, 27,2022</t>
  </si>
  <si>
    <t>May, 4 , 2022</t>
  </si>
  <si>
    <t>May, 4, 2022</t>
  </si>
  <si>
    <t>Created Initial Draft</t>
  </si>
  <si>
    <t>May 4,2022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</si>
</sst>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8"/>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10" fillId="0" borderId="0" xfId="0" applyFont="1"/>
    <xf numFmtId="0" fontId="0" fillId="0" borderId="0" xfId="0"/>
    <xf numFmtId="0" fontId="0" fillId="3" borderId="2" xfId="12" applyFont="1" applyFill="1">
      <alignment horizontal="left" vertical="center" indent="2"/>
    </xf>
    <xf numFmtId="0" fontId="0" fillId="3" borderId="2" xfId="11" applyFont="1" applyFill="1">
      <alignment horizontal="center" vertical="center"/>
    </xf>
    <xf numFmtId="165" fontId="26" fillId="3" borderId="2" xfId="10" applyFont="1" applyFill="1">
      <alignment horizontal="center" vertical="center"/>
    </xf>
    <xf numFmtId="0" fontId="0" fillId="0" borderId="9" xfId="0" applyBorder="1" applyAlignment="1">
      <alignment horizontal="center" vertical="center"/>
    </xf>
    <xf numFmtId="0" fontId="0" fillId="14" borderId="9" xfId="0" applyFill="1" applyBorder="1" applyAlignment="1">
      <alignment vertical="center"/>
    </xf>
    <xf numFmtId="0" fontId="25" fillId="14" borderId="9" xfId="0" applyFont="1" applyFill="1" applyBorder="1" applyAlignment="1">
      <alignment vertical="center"/>
    </xf>
    <xf numFmtId="0" fontId="25" fillId="14" borderId="9" xfId="0" applyFont="1" applyFill="1" applyBorder="1" applyAlignment="1">
      <alignment horizontal="righ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42">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S36"/>
  <sheetViews>
    <sheetView showGridLines="0" tabSelected="1" showRuler="0" zoomScale="85" zoomScaleNormal="85" zoomScalePageLayoutView="70" workbookViewId="0">
      <pane ySplit="6" topLeftCell="A7" activePane="bottomLeft" state="frozen"/>
      <selection pane="bottomLeft" activeCell="I2" sqref="I2"/>
    </sheetView>
  </sheetViews>
  <sheetFormatPr defaultColWidth="9.140625" defaultRowHeight="30" customHeight="1" x14ac:dyDescent="0.25"/>
  <cols>
    <col min="1" max="1" width="2.7109375" style="57" customWidth="1"/>
    <col min="2" max="2" width="41.85546875" customWidth="1"/>
    <col min="3" max="3" width="12.28515625" customWidth="1"/>
    <col min="4" max="4" width="10.7109375" customWidth="1"/>
    <col min="5" max="5" width="13.5703125" style="5" customWidth="1"/>
    <col min="6" max="6" width="10.42578125" customWidth="1"/>
    <col min="7" max="7" width="2.7109375" customWidth="1"/>
    <col min="8" max="8" width="6.140625" hidden="1" customWidth="1"/>
    <col min="9" max="64" width="2.5703125" customWidth="1"/>
    <col min="65" max="71" width="8.28515625" customWidth="1"/>
  </cols>
  <sheetData>
    <row r="1" spans="1:71" ht="30" customHeight="1" x14ac:dyDescent="0.45">
      <c r="A1" s="58" t="s">
        <v>0</v>
      </c>
      <c r="B1" s="61" t="s">
        <v>45</v>
      </c>
      <c r="C1" s="1"/>
      <c r="D1" s="2"/>
      <c r="E1" s="4"/>
      <c r="F1" s="46"/>
      <c r="H1" s="2"/>
      <c r="I1" s="84"/>
    </row>
    <row r="2" spans="1:71" ht="30" customHeight="1" x14ac:dyDescent="0.3">
      <c r="A2" s="57" t="s">
        <v>2</v>
      </c>
      <c r="B2" s="62" t="s">
        <v>46</v>
      </c>
      <c r="I2" s="85"/>
    </row>
    <row r="3" spans="1:71" ht="30" customHeight="1" x14ac:dyDescent="0.25">
      <c r="A3" s="57" t="s">
        <v>4</v>
      </c>
      <c r="B3" s="63" t="s">
        <v>47</v>
      </c>
      <c r="C3" s="91"/>
      <c r="D3" s="91"/>
      <c r="E3" s="91"/>
      <c r="F3" s="91"/>
    </row>
    <row r="4" spans="1:71" ht="30" customHeight="1" x14ac:dyDescent="0.3">
      <c r="A4" s="58" t="s">
        <v>5</v>
      </c>
      <c r="B4" s="90" t="s">
        <v>48</v>
      </c>
      <c r="C4" s="91"/>
      <c r="D4" s="91"/>
      <c r="E4"/>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87">
        <f>AY5</f>
        <v>1</v>
      </c>
      <c r="AZ4" s="88"/>
      <c r="BA4" s="88"/>
      <c r="BB4" s="88"/>
      <c r="BC4" s="88"/>
      <c r="BD4" s="88"/>
      <c r="BE4" s="89"/>
      <c r="BF4" s="87">
        <f>BF5</f>
        <v>8</v>
      </c>
      <c r="BG4" s="88"/>
      <c r="BH4" s="88"/>
      <c r="BI4" s="88"/>
      <c r="BJ4" s="88"/>
      <c r="BK4" s="88"/>
      <c r="BL4" s="89"/>
      <c r="BM4" s="87">
        <f>BM5</f>
        <v>0</v>
      </c>
      <c r="BN4" s="88"/>
      <c r="BO4" s="88"/>
      <c r="BP4" s="88"/>
      <c r="BQ4" s="88"/>
      <c r="BR4" s="88"/>
      <c r="BS4" s="89"/>
    </row>
    <row r="5" spans="1:71" ht="15" customHeight="1" x14ac:dyDescent="0.25">
      <c r="A5" s="58" t="s">
        <v>6</v>
      </c>
      <c r="B5" s="83"/>
      <c r="C5" s="83"/>
      <c r="D5" s="83"/>
      <c r="E5" s="83"/>
      <c r="F5" s="83"/>
      <c r="G5" s="83"/>
      <c r="AY5" s="10">
        <f>AX5+1</f>
        <v>1</v>
      </c>
      <c r="AZ5" s="9">
        <f>AY5+1</f>
        <v>2</v>
      </c>
      <c r="BA5" s="9">
        <f t="shared" ref="BA5:BE5" si="0">AZ5+1</f>
        <v>3</v>
      </c>
      <c r="BB5" s="9">
        <f t="shared" si="0"/>
        <v>4</v>
      </c>
      <c r="BC5" s="9">
        <f t="shared" si="0"/>
        <v>5</v>
      </c>
      <c r="BD5" s="9">
        <f t="shared" si="0"/>
        <v>6</v>
      </c>
      <c r="BE5" s="11">
        <f t="shared" si="0"/>
        <v>7</v>
      </c>
      <c r="BF5" s="10">
        <f>BE5+1</f>
        <v>8</v>
      </c>
      <c r="BG5" s="9">
        <f>BF5+1</f>
        <v>9</v>
      </c>
      <c r="BH5" s="9">
        <f t="shared" ref="BH5:BL5" si="1">BG5+1</f>
        <v>10</v>
      </c>
      <c r="BI5" s="9">
        <f t="shared" si="1"/>
        <v>11</v>
      </c>
      <c r="BJ5" s="9">
        <f t="shared" si="1"/>
        <v>12</v>
      </c>
      <c r="BK5" s="9">
        <f t="shared" si="1"/>
        <v>13</v>
      </c>
      <c r="BL5" s="11">
        <f t="shared" si="1"/>
        <v>14</v>
      </c>
    </row>
    <row r="6" spans="1:71" ht="30" customHeight="1" thickBot="1" x14ac:dyDescent="0.3">
      <c r="A6" s="58" t="s">
        <v>7</v>
      </c>
      <c r="B6" s="7" t="s">
        <v>8</v>
      </c>
      <c r="C6" s="8" t="s">
        <v>9</v>
      </c>
      <c r="D6" s="8" t="s">
        <v>10</v>
      </c>
      <c r="E6" s="8" t="s">
        <v>11</v>
      </c>
      <c r="F6" s="8" t="s">
        <v>12</v>
      </c>
      <c r="G6" s="8"/>
      <c r="H6" s="8" t="s">
        <v>13</v>
      </c>
      <c r="I6" s="87" t="s">
        <v>52</v>
      </c>
      <c r="J6" s="88"/>
      <c r="K6" s="88"/>
      <c r="L6" s="88"/>
      <c r="M6" s="88"/>
      <c r="N6" s="88"/>
      <c r="O6" s="89"/>
      <c r="P6" s="87" t="s">
        <v>60</v>
      </c>
      <c r="Q6" s="88"/>
      <c r="R6" s="88"/>
      <c r="S6" s="88"/>
      <c r="T6" s="88"/>
      <c r="U6" s="88"/>
      <c r="V6" s="89"/>
      <c r="W6" s="87" t="s">
        <v>66</v>
      </c>
      <c r="X6" s="88"/>
      <c r="Y6" s="88"/>
      <c r="Z6" s="88"/>
      <c r="AA6" s="88"/>
      <c r="AB6" s="88"/>
      <c r="AC6" s="89"/>
      <c r="AY6" s="12" t="str">
        <f t="shared" ref="AS6:BL6" si="2">LEFT(TEXT(AY5,"ddd"),1)</f>
        <v>S</v>
      </c>
      <c r="AZ6" s="12" t="str">
        <f t="shared" si="2"/>
        <v>M</v>
      </c>
      <c r="BA6" s="12" t="str">
        <f t="shared" si="2"/>
        <v>T</v>
      </c>
      <c r="BB6" s="12" t="str">
        <f t="shared" si="2"/>
        <v>W</v>
      </c>
      <c r="BC6" s="12" t="str">
        <f t="shared" si="2"/>
        <v>T</v>
      </c>
      <c r="BD6" s="12" t="str">
        <f t="shared" si="2"/>
        <v>F</v>
      </c>
      <c r="BE6" s="12" t="str">
        <f t="shared" si="2"/>
        <v>S</v>
      </c>
      <c r="BF6" s="12" t="str">
        <f t="shared" si="2"/>
        <v>S</v>
      </c>
      <c r="BG6" s="12" t="str">
        <f t="shared" si="2"/>
        <v>M</v>
      </c>
      <c r="BH6" s="12" t="str">
        <f t="shared" si="2"/>
        <v>T</v>
      </c>
      <c r="BI6" s="12" t="str">
        <f t="shared" si="2"/>
        <v>W</v>
      </c>
      <c r="BJ6" s="12" t="str">
        <f t="shared" si="2"/>
        <v>T</v>
      </c>
      <c r="BK6" s="12" t="str">
        <f t="shared" si="2"/>
        <v>F</v>
      </c>
      <c r="BL6" s="12" t="str">
        <f t="shared" si="2"/>
        <v>S</v>
      </c>
    </row>
    <row r="7" spans="1:71" ht="30" hidden="1" customHeight="1" thickBot="1" x14ac:dyDescent="0.3">
      <c r="A7" s="57" t="s">
        <v>14</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71" s="3" customFormat="1" ht="30" customHeight="1" thickBot="1" x14ac:dyDescent="0.3">
      <c r="A8" s="58" t="s">
        <v>15</v>
      </c>
      <c r="B8" s="17" t="s">
        <v>49</v>
      </c>
      <c r="C8" s="69"/>
      <c r="D8" s="18"/>
      <c r="E8" s="19"/>
      <c r="F8" s="20"/>
      <c r="G8" s="16"/>
      <c r="H8" s="16" t="str">
        <f t="shared" ref="H8:H33" si="3">IF(OR(ISBLANK(task_start),ISBLANK(task_end)),"",task_end-task_start+1)</f>
        <v/>
      </c>
      <c r="I8" s="95" t="s">
        <v>59</v>
      </c>
      <c r="J8" s="95" t="s">
        <v>53</v>
      </c>
      <c r="K8" s="95" t="s">
        <v>54</v>
      </c>
      <c r="L8" s="95" t="s">
        <v>55</v>
      </c>
      <c r="M8" s="95" t="s">
        <v>57</v>
      </c>
      <c r="N8" s="95" t="s">
        <v>56</v>
      </c>
      <c r="O8" s="95" t="s">
        <v>58</v>
      </c>
      <c r="P8" s="95" t="s">
        <v>59</v>
      </c>
      <c r="Q8" s="95" t="s">
        <v>53</v>
      </c>
      <c r="R8" s="95" t="s">
        <v>54</v>
      </c>
      <c r="S8" s="95" t="s">
        <v>55</v>
      </c>
      <c r="T8" s="95" t="s">
        <v>57</v>
      </c>
      <c r="U8" s="95" t="s">
        <v>56</v>
      </c>
      <c r="V8" s="95" t="s">
        <v>58</v>
      </c>
      <c r="W8" s="95" t="s">
        <v>59</v>
      </c>
      <c r="X8" s="95" t="s">
        <v>53</v>
      </c>
      <c r="Y8" s="95" t="s">
        <v>54</v>
      </c>
      <c r="Z8" s="95" t="s">
        <v>55</v>
      </c>
      <c r="AA8" s="95" t="s">
        <v>57</v>
      </c>
      <c r="AB8" s="95" t="s">
        <v>56</v>
      </c>
      <c r="AC8" s="95" t="s">
        <v>58</v>
      </c>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71" s="3" customFormat="1" ht="30" customHeight="1" thickBot="1" x14ac:dyDescent="0.3">
      <c r="A9" s="58" t="s">
        <v>16</v>
      </c>
      <c r="B9" s="92" t="s">
        <v>61</v>
      </c>
      <c r="C9" s="93" t="s">
        <v>50</v>
      </c>
      <c r="D9" s="21">
        <v>1</v>
      </c>
      <c r="E9" s="94" t="s">
        <v>51</v>
      </c>
      <c r="F9" s="94" t="s">
        <v>51</v>
      </c>
      <c r="G9" s="16"/>
      <c r="H9" s="16" t="e">
        <f t="shared" si="3"/>
        <v>#VALUE!</v>
      </c>
      <c r="I9" s="43"/>
      <c r="J9" s="43"/>
      <c r="K9" s="43"/>
      <c r="L9" s="43"/>
      <c r="M9" s="43"/>
      <c r="N9" s="97"/>
      <c r="O9" s="97"/>
      <c r="P9" s="97"/>
      <c r="Q9" s="97"/>
      <c r="R9" s="97"/>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71" s="3" customFormat="1" ht="30" customHeight="1" thickBot="1" x14ac:dyDescent="0.3">
      <c r="A10" s="58" t="s">
        <v>18</v>
      </c>
      <c r="B10" s="92" t="s">
        <v>62</v>
      </c>
      <c r="C10" s="93" t="s">
        <v>63</v>
      </c>
      <c r="D10" s="21">
        <v>1</v>
      </c>
      <c r="E10" s="94" t="s">
        <v>64</v>
      </c>
      <c r="F10" s="94" t="s">
        <v>65</v>
      </c>
      <c r="G10" s="16"/>
      <c r="H10" s="16" t="e">
        <f t="shared" si="3"/>
        <v>#VALUE!</v>
      </c>
      <c r="I10" s="43"/>
      <c r="J10" s="43"/>
      <c r="K10" s="43"/>
      <c r="L10" s="43"/>
      <c r="M10" s="43"/>
      <c r="N10" s="43"/>
      <c r="O10" s="43"/>
      <c r="P10" s="43"/>
      <c r="Q10" s="43"/>
      <c r="R10" s="43"/>
      <c r="S10" s="97"/>
      <c r="T10" s="97"/>
      <c r="U10" s="98"/>
      <c r="V10" s="98"/>
      <c r="W10" s="97"/>
      <c r="X10" s="97"/>
      <c r="Y10" s="97"/>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71" s="3" customFormat="1" ht="30" customHeight="1" thickBot="1" x14ac:dyDescent="0.3">
      <c r="A11" s="57"/>
      <c r="B11" s="92" t="s">
        <v>67</v>
      </c>
      <c r="C11" s="70"/>
      <c r="D11" s="21">
        <v>1</v>
      </c>
      <c r="E11" s="94" t="str">
        <f>F10</f>
        <v>May, 4 , 2022</v>
      </c>
      <c r="F11" s="94" t="s">
        <v>68</v>
      </c>
      <c r="G11" s="16"/>
      <c r="H11" s="16" t="e">
        <f t="shared" si="3"/>
        <v>#VALUE!</v>
      </c>
      <c r="I11" s="43"/>
      <c r="J11" s="43"/>
      <c r="K11" s="43"/>
      <c r="L11" s="43"/>
      <c r="M11" s="43"/>
      <c r="N11" s="43"/>
      <c r="O11" s="43"/>
      <c r="P11" s="43"/>
      <c r="Q11" s="43"/>
      <c r="R11" s="43"/>
      <c r="S11" s="43"/>
      <c r="T11" s="43"/>
      <c r="U11" s="43"/>
      <c r="V11" s="43"/>
      <c r="W11" s="43"/>
      <c r="X11" s="43"/>
      <c r="Y11" s="43"/>
      <c r="Z11" s="96"/>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71" s="3" customFormat="1" ht="30" customHeight="1" thickBot="1" x14ac:dyDescent="0.3">
      <c r="A12" s="57"/>
      <c r="B12" s="78" t="s">
        <v>21</v>
      </c>
      <c r="C12" s="70"/>
      <c r="D12" s="21">
        <v>0.25</v>
      </c>
      <c r="E12" s="64" t="str">
        <f>F11</f>
        <v>May 4,2022</v>
      </c>
      <c r="F12" s="64" t="e">
        <f>E12+5</f>
        <v>#VALUE!</v>
      </c>
      <c r="G12" s="16"/>
      <c r="H12" s="16" t="e">
        <f t="shared" si="3"/>
        <v>#VALUE!</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71" s="3" customFormat="1" ht="30" customHeight="1" thickBot="1" x14ac:dyDescent="0.3">
      <c r="A13" s="57"/>
      <c r="B13" s="78" t="s">
        <v>22</v>
      </c>
      <c r="C13" s="70"/>
      <c r="D13" s="21"/>
      <c r="E13" s="64" t="e">
        <f>E10+1</f>
        <v>#VALUE!</v>
      </c>
      <c r="F13" s="64" t="e">
        <f>E13+2</f>
        <v>#VALUE!</v>
      </c>
      <c r="G13" s="16"/>
      <c r="H13" s="16" t="e">
        <f t="shared" si="3"/>
        <v>#VALUE!</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71" s="3" customFormat="1" ht="30" customHeight="1" thickBot="1" x14ac:dyDescent="0.3">
      <c r="A14" s="58" t="s">
        <v>23</v>
      </c>
      <c r="B14" s="22" t="s">
        <v>24</v>
      </c>
      <c r="C14" s="71"/>
      <c r="D14" s="23"/>
      <c r="E14" s="24"/>
      <c r="F14" s="25"/>
      <c r="G14" s="16"/>
      <c r="H14" s="16" t="str">
        <f t="shared" si="3"/>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71" s="3" customFormat="1" ht="30" customHeight="1" thickBot="1" x14ac:dyDescent="0.3">
      <c r="A15" s="58"/>
      <c r="B15" s="79" t="s">
        <v>17</v>
      </c>
      <c r="C15" s="72"/>
      <c r="D15" s="26">
        <v>0.5</v>
      </c>
      <c r="E15" s="65" t="e">
        <f>E13+1</f>
        <v>#VALUE!</v>
      </c>
      <c r="F15" s="65" t="e">
        <f>E15+4</f>
        <v>#VALUE!</v>
      </c>
      <c r="G15" s="16"/>
      <c r="H15" s="16" t="e">
        <f t="shared" si="3"/>
        <v>#VALUE!</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71" s="3" customFormat="1" ht="30" customHeight="1" thickBot="1" x14ac:dyDescent="0.3">
      <c r="A16" s="57"/>
      <c r="B16" s="79" t="s">
        <v>19</v>
      </c>
      <c r="C16" s="72"/>
      <c r="D16" s="26">
        <v>0.5</v>
      </c>
      <c r="E16" s="65" t="e">
        <f>E15+2</f>
        <v>#VALUE!</v>
      </c>
      <c r="F16" s="65" t="e">
        <f>E16+5</f>
        <v>#VALUE!</v>
      </c>
      <c r="G16" s="16"/>
      <c r="H16" s="16" t="e">
        <f t="shared" si="3"/>
        <v>#VALUE!</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9" t="s">
        <v>20</v>
      </c>
      <c r="C17" s="72"/>
      <c r="D17" s="26"/>
      <c r="E17" s="65" t="e">
        <f>F16</f>
        <v>#VALUE!</v>
      </c>
      <c r="F17" s="65" t="e">
        <f>E17+3</f>
        <v>#VALUE!</v>
      </c>
      <c r="G17" s="16"/>
      <c r="H17" s="16" t="e">
        <f t="shared" si="3"/>
        <v>#VALUE!</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79" t="s">
        <v>21</v>
      </c>
      <c r="C18" s="72"/>
      <c r="D18" s="26"/>
      <c r="E18" s="65" t="e">
        <f>E17</f>
        <v>#VALUE!</v>
      </c>
      <c r="F18" s="65" t="e">
        <f>E18+2</f>
        <v>#VALUE!</v>
      </c>
      <c r="G18" s="16"/>
      <c r="H18" s="16" t="e">
        <f t="shared" si="3"/>
        <v>#VALUE!</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9" t="s">
        <v>22</v>
      </c>
      <c r="C19" s="72"/>
      <c r="D19" s="26"/>
      <c r="E19" s="65" t="e">
        <f>E18</f>
        <v>#VALUE!</v>
      </c>
      <c r="F19" s="65" t="e">
        <f>E19+3</f>
        <v>#VALUE!</v>
      </c>
      <c r="G19" s="16"/>
      <c r="H19" s="16" t="e">
        <f t="shared" si="3"/>
        <v>#VALUE!</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t="s">
        <v>25</v>
      </c>
      <c r="B20" s="27" t="s">
        <v>26</v>
      </c>
      <c r="C20" s="73"/>
      <c r="D20" s="28"/>
      <c r="E20" s="29"/>
      <c r="F20" s="30"/>
      <c r="G20" s="16"/>
      <c r="H20" s="16" t="str">
        <f t="shared" si="3"/>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80" t="s">
        <v>17</v>
      </c>
      <c r="C21" s="74"/>
      <c r="D21" s="31"/>
      <c r="E21" s="66" t="e">
        <f>E9+15</f>
        <v>#VALUE!</v>
      </c>
      <c r="F21" s="66" t="e">
        <f>E21+5</f>
        <v>#VALUE!</v>
      </c>
      <c r="G21" s="16"/>
      <c r="H21" s="16" t="e">
        <f t="shared" si="3"/>
        <v>#VALUE!</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80" t="s">
        <v>19</v>
      </c>
      <c r="C22" s="74"/>
      <c r="D22" s="31"/>
      <c r="E22" s="66" t="e">
        <f>F21+1</f>
        <v>#VALUE!</v>
      </c>
      <c r="F22" s="66" t="e">
        <f>E22+4</f>
        <v>#VALUE!</v>
      </c>
      <c r="G22" s="16"/>
      <c r="H22" s="16" t="e">
        <f t="shared" si="3"/>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c r="B23" s="80" t="s">
        <v>20</v>
      </c>
      <c r="C23" s="74"/>
      <c r="D23" s="31"/>
      <c r="E23" s="66" t="e">
        <f>E22+5</f>
        <v>#VALUE!</v>
      </c>
      <c r="F23" s="66" t="e">
        <f>E23+5</f>
        <v>#VALUE!</v>
      </c>
      <c r="G23" s="16"/>
      <c r="H23" s="16" t="e">
        <f t="shared" si="3"/>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80" t="s">
        <v>21</v>
      </c>
      <c r="C24" s="74"/>
      <c r="D24" s="31"/>
      <c r="E24" s="66" t="e">
        <f>F23+1</f>
        <v>#VALUE!</v>
      </c>
      <c r="F24" s="66" t="e">
        <f>E24+4</f>
        <v>#VALUE!</v>
      </c>
      <c r="G24" s="16"/>
      <c r="H24" s="16" t="e">
        <f t="shared" si="3"/>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80" t="s">
        <v>22</v>
      </c>
      <c r="C25" s="74"/>
      <c r="D25" s="31"/>
      <c r="E25" s="66" t="e">
        <f>E23</f>
        <v>#VALUE!</v>
      </c>
      <c r="F25" s="66" t="e">
        <f>E25+4</f>
        <v>#VALUE!</v>
      </c>
      <c r="G25" s="16"/>
      <c r="H25" s="16" t="e">
        <f t="shared" si="3"/>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t="s">
        <v>25</v>
      </c>
      <c r="B26" s="32" t="s">
        <v>27</v>
      </c>
      <c r="C26" s="75"/>
      <c r="D26" s="33"/>
      <c r="E26" s="34"/>
      <c r="F26" s="35"/>
      <c r="G26" s="16"/>
      <c r="H26" s="16" t="str">
        <f t="shared" si="3"/>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81" t="s">
        <v>17</v>
      </c>
      <c r="C27" s="76"/>
      <c r="D27" s="36"/>
      <c r="E27" s="67" t="s">
        <v>28</v>
      </c>
      <c r="F27" s="67" t="s">
        <v>28</v>
      </c>
      <c r="G27" s="16"/>
      <c r="H27" s="16" t="e">
        <f t="shared" si="3"/>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7"/>
      <c r="B28" s="81" t="s">
        <v>19</v>
      </c>
      <c r="C28" s="76"/>
      <c r="D28" s="36"/>
      <c r="E28" s="67" t="s">
        <v>28</v>
      </c>
      <c r="F28" s="67" t="s">
        <v>28</v>
      </c>
      <c r="G28" s="16"/>
      <c r="H28" s="16" t="e">
        <f t="shared" si="3"/>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7"/>
      <c r="B29" s="81" t="s">
        <v>20</v>
      </c>
      <c r="C29" s="76"/>
      <c r="D29" s="36"/>
      <c r="E29" s="67" t="s">
        <v>28</v>
      </c>
      <c r="F29" s="67" t="s">
        <v>28</v>
      </c>
      <c r="G29" s="16"/>
      <c r="H29" s="16" t="e">
        <f t="shared" si="3"/>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7"/>
      <c r="B30" s="81" t="s">
        <v>21</v>
      </c>
      <c r="C30" s="76"/>
      <c r="D30" s="36"/>
      <c r="E30" s="67" t="s">
        <v>28</v>
      </c>
      <c r="F30" s="67" t="s">
        <v>28</v>
      </c>
      <c r="G30" s="16"/>
      <c r="H30" s="16" t="e">
        <f t="shared" si="3"/>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81" t="s">
        <v>22</v>
      </c>
      <c r="C31" s="76"/>
      <c r="D31" s="36"/>
      <c r="E31" s="67" t="s">
        <v>28</v>
      </c>
      <c r="F31" s="67" t="s">
        <v>28</v>
      </c>
      <c r="G31" s="16"/>
      <c r="H31" s="16" t="e">
        <f t="shared" si="3"/>
        <v>#VALUE!</v>
      </c>
      <c r="I31" s="45"/>
      <c r="J31" s="45"/>
      <c r="K31" s="45"/>
      <c r="L31" s="45"/>
      <c r="M31" s="45"/>
      <c r="N31" s="45"/>
      <c r="O31" s="45"/>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t="s">
        <v>29</v>
      </c>
      <c r="B32" s="82"/>
      <c r="C32" s="77"/>
      <c r="D32" s="15"/>
      <c r="E32" s="68"/>
      <c r="F32" s="68"/>
      <c r="G32" s="16"/>
      <c r="H32" s="16" t="str">
        <f t="shared" si="3"/>
        <v/>
      </c>
      <c r="I32"/>
      <c r="J32"/>
      <c r="K32"/>
      <c r="L32"/>
      <c r="M32"/>
      <c r="N32"/>
      <c r="O32"/>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30</v>
      </c>
      <c r="B33" s="37" t="s">
        <v>31</v>
      </c>
      <c r="C33" s="38"/>
      <c r="D33" s="39"/>
      <c r="E33" s="40"/>
      <c r="F33" s="41"/>
      <c r="G33" s="42"/>
      <c r="H33" s="42" t="str">
        <f t="shared" si="3"/>
        <v/>
      </c>
      <c r="I33"/>
      <c r="J33"/>
      <c r="K33"/>
      <c r="L33"/>
      <c r="M33"/>
      <c r="N33"/>
      <c r="O33"/>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ht="30" customHeight="1" x14ac:dyDescent="0.25">
      <c r="G34" s="6"/>
    </row>
    <row r="35" spans="1:64" ht="30" customHeight="1" x14ac:dyDescent="0.25">
      <c r="C35" s="13"/>
      <c r="F35" s="59"/>
    </row>
    <row r="36" spans="1:64" ht="30" customHeight="1" x14ac:dyDescent="0.25">
      <c r="C36" s="14"/>
    </row>
  </sheetData>
  <mergeCells count="15">
    <mergeCell ref="I6:O6"/>
    <mergeCell ref="P6:V6"/>
    <mergeCell ref="W6:AC6"/>
    <mergeCell ref="BM4:BS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5:BL5 P7:BL7 AD6:BL6 P9:BL33 AD8:BL8">
    <cfRule type="expression" dxfId="32" priority="45">
      <formula>AND(TODAY()&gt;=P$5,TODAY()&lt;Q$5)</formula>
    </cfRule>
  </conditionalFormatting>
  <conditionalFormatting sqref="P7:BL7 P9:BL33 AD8:BL8">
    <cfRule type="expression" dxfId="31" priority="39">
      <formula>AND(task_start&lt;=P$5,ROUNDDOWN((task_end-task_start+1)*task_progress,0)+task_start-1&gt;=P$5)</formula>
    </cfRule>
    <cfRule type="expression" dxfId="30" priority="40" stopIfTrue="1">
      <formula>AND(task_end&gt;=P$5,task_start&lt;Q$5)</formula>
    </cfRule>
  </conditionalFormatting>
  <conditionalFormatting sqref="O5 O7:O31">
    <cfRule type="expression" dxfId="29" priority="47">
      <formula>AND(TODAY()&gt;=#REF!,TODAY()&lt;P$5)</formula>
    </cfRule>
  </conditionalFormatting>
  <conditionalFormatting sqref="O5 O7:O31">
    <cfRule type="expression" dxfId="28" priority="50">
      <formula>AND(task_start&lt;=#REF!,ROUNDDOWN((task_end-task_start+1)*task_progress,0)+task_start-1&gt;=#REF!)</formula>
    </cfRule>
    <cfRule type="expression" dxfId="27" priority="51" stopIfTrue="1">
      <formula>AND(task_end&gt;=#REF!,task_start&lt;P$5)</formula>
    </cfRule>
  </conditionalFormatting>
  <conditionalFormatting sqref="I5:N5 I7:N31">
    <cfRule type="expression" dxfId="26" priority="54">
      <formula>AND(TODAY()&gt;=#REF!,TODAY()&lt;#REF!)</formula>
    </cfRule>
  </conditionalFormatting>
  <conditionalFormatting sqref="I5:N5 I7:N31">
    <cfRule type="expression" dxfId="25" priority="59">
      <formula>AND(task_start&lt;=#REF!,ROUNDDOWN((task_end-task_start+1)*task_progress,0)+task_start-1&gt;=#REF!)</formula>
    </cfRule>
    <cfRule type="expression" dxfId="24" priority="60" stopIfTrue="1">
      <formula>AND(task_end&gt;=#REF!,task_start&lt;#REF!)</formula>
    </cfRule>
  </conditionalFormatting>
  <conditionalFormatting sqref="V8">
    <cfRule type="expression" dxfId="23" priority="7">
      <formula>AND(TODAY()&gt;=#REF!,TODAY()&lt;W$5)</formula>
    </cfRule>
  </conditionalFormatting>
  <conditionalFormatting sqref="V8">
    <cfRule type="expression" dxfId="21" priority="8">
      <formula>AND(task_start&lt;=#REF!,ROUNDDOWN((task_end-task_start+1)*task_progress,0)+task_start-1&gt;=#REF!)</formula>
    </cfRule>
    <cfRule type="expression" dxfId="20" priority="9" stopIfTrue="1">
      <formula>AND(task_end&gt;=#REF!,task_start&lt;W$5)</formula>
    </cfRule>
  </conditionalFormatting>
  <conditionalFormatting sqref="P8:U8">
    <cfRule type="expression" dxfId="17" priority="10">
      <formula>AND(TODAY()&gt;=#REF!,TODAY()&lt;#REF!)</formula>
    </cfRule>
  </conditionalFormatting>
  <conditionalFormatting sqref="P8:U8">
    <cfRule type="expression" dxfId="15" priority="11">
      <formula>AND(task_start&lt;=#REF!,ROUNDDOWN((task_end-task_start+1)*task_progress,0)+task_start-1&gt;=#REF!)</formula>
    </cfRule>
    <cfRule type="expression" dxfId="14" priority="12" stopIfTrue="1">
      <formula>AND(task_end&gt;=#REF!,task_start&lt;#REF!)</formula>
    </cfRule>
  </conditionalFormatting>
  <conditionalFormatting sqref="AC8">
    <cfRule type="expression" dxfId="11" priority="1">
      <formula>AND(TODAY()&gt;=#REF!,TODAY()&lt;AD$5)</formula>
    </cfRule>
  </conditionalFormatting>
  <conditionalFormatting sqref="AC8">
    <cfRule type="expression" dxfId="9" priority="2">
      <formula>AND(task_start&lt;=#REF!,ROUNDDOWN((task_end-task_start+1)*task_progress,0)+task_start-1&gt;=#REF!)</formula>
    </cfRule>
    <cfRule type="expression" dxfId="8" priority="3" stopIfTrue="1">
      <formula>AND(task_end&gt;=#REF!,task_start&lt;AD$5)</formula>
    </cfRule>
  </conditionalFormatting>
  <conditionalFormatting sqref="W8:AB8">
    <cfRule type="expression" dxfId="5" priority="4">
      <formula>AND(TODAY()&gt;=#REF!,TODAY()&lt;#REF!)</formula>
    </cfRule>
  </conditionalFormatting>
  <conditionalFormatting sqref="W8:AB8">
    <cfRule type="expression" dxfId="3" priority="5">
      <formula>AND(task_start&lt;=#REF!,ROUNDDOWN((task_end-task_start+1)*task_progress,0)+task_start-1&gt;=#REF!)</formula>
    </cfRule>
    <cfRule type="expression" dxfId="2" priority="6" stopIfTrue="1">
      <formula>AND(task_end&gt;=#REF!,task_start&lt;#REF!)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v>
      </c>
      <c r="B2" s="48"/>
    </row>
    <row r="3" spans="1:2" s="53" customFormat="1" ht="27" customHeight="1" x14ac:dyDescent="0.25">
      <c r="A3" s="86" t="s">
        <v>3</v>
      </c>
      <c r="B3" s="54"/>
    </row>
    <row r="4" spans="1:2" s="50" customFormat="1" ht="26.25" x14ac:dyDescent="0.4">
      <c r="A4" s="51" t="s">
        <v>32</v>
      </c>
    </row>
    <row r="5" spans="1:2" ht="74.099999999999994" customHeight="1" x14ac:dyDescent="0.2">
      <c r="A5" s="52" t="s">
        <v>33</v>
      </c>
    </row>
    <row r="6" spans="1:2" ht="26.25" customHeight="1" x14ac:dyDescent="0.2">
      <c r="A6" s="51" t="s">
        <v>34</v>
      </c>
    </row>
    <row r="7" spans="1:2" s="47" customFormat="1" ht="204.95" customHeight="1" x14ac:dyDescent="0.25">
      <c r="A7" s="56" t="s">
        <v>35</v>
      </c>
    </row>
    <row r="8" spans="1:2" s="50" customFormat="1" ht="26.25" x14ac:dyDescent="0.4">
      <c r="A8" s="51" t="s">
        <v>36</v>
      </c>
    </row>
    <row r="9" spans="1:2" ht="60" x14ac:dyDescent="0.2">
      <c r="A9" s="52" t="s">
        <v>37</v>
      </c>
    </row>
    <row r="10" spans="1:2" s="47" customFormat="1" ht="27.95" customHeight="1" x14ac:dyDescent="0.25">
      <c r="A10" s="55" t="s">
        <v>38</v>
      </c>
    </row>
    <row r="11" spans="1:2" s="50" customFormat="1" ht="26.25" x14ac:dyDescent="0.4">
      <c r="A11" s="51" t="s">
        <v>39</v>
      </c>
    </row>
    <row r="12" spans="1:2" ht="30" x14ac:dyDescent="0.2">
      <c r="A12" s="52" t="s">
        <v>40</v>
      </c>
    </row>
    <row r="13" spans="1:2" s="47" customFormat="1" ht="27.95" customHeight="1" x14ac:dyDescent="0.25">
      <c r="A13" s="55" t="s">
        <v>41</v>
      </c>
    </row>
    <row r="14" spans="1:2" s="50" customFormat="1" ht="26.25" x14ac:dyDescent="0.4">
      <c r="A14" s="51" t="s">
        <v>42</v>
      </c>
    </row>
    <row r="15" spans="1:2" ht="75" customHeight="1" x14ac:dyDescent="0.2">
      <c r="A15" s="52" t="s">
        <v>43</v>
      </c>
    </row>
    <row r="16" spans="1:2" ht="75" x14ac:dyDescent="0.2">
      <c r="A16" s="52" t="s">
        <v>44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2022-05-11T06:54:16Z</dcterms:created>
  <dcterms:modified xsi:type="dcterms:W3CDTF">2022-05-11T07:26:37Z</dcterms:modified>
</cp:coreProperties>
</file>