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45" yWindow="-21705" windowWidth="20730" windowHeight="1176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1" i="11" l="1"/>
  <c r="H8" i="11"/>
  <c r="H7" i="11" l="1"/>
  <c r="E21" i="11" l="1"/>
  <c r="F21" i="11" s="1"/>
  <c r="E22" i="11" s="1"/>
  <c r="F22" i="11" l="1"/>
  <c r="H22" i="11" s="1"/>
  <c r="E23" i="11"/>
  <c r="H33" i="11"/>
  <c r="H32" i="11"/>
  <c r="H31" i="11"/>
  <c r="H30" i="11"/>
  <c r="H29" i="11"/>
  <c r="H28" i="11"/>
  <c r="H26" i="11"/>
  <c r="H21" i="11"/>
  <c r="H20" i="11"/>
  <c r="H14" i="11"/>
  <c r="H9" i="11" l="1"/>
  <c r="F23" i="11"/>
  <c r="E25" i="11"/>
  <c r="E13" i="11"/>
  <c r="E15" i="11" s="1"/>
  <c r="H27" i="11" l="1"/>
  <c r="F25" i="11"/>
  <c r="H25" i="11" s="1"/>
  <c r="H10" i="11"/>
  <c r="E24" i="11"/>
  <c r="H23" i="11"/>
  <c r="F16" i="11"/>
  <c r="F15" i="11"/>
  <c r="H15" i="11" s="1"/>
  <c r="F13" i="11"/>
  <c r="H13" i="11" s="1"/>
  <c r="E12" i="11"/>
  <c r="F24" i="11" l="1"/>
  <c r="H24" i="11" s="1"/>
  <c r="H16" i="11"/>
  <c r="E17" i="11"/>
  <c r="E18" i="11" s="1"/>
  <c r="E19" i="11" s="1"/>
  <c r="H11" i="11"/>
  <c r="F12" i="11"/>
  <c r="H12" i="11" s="1"/>
  <c r="F19" i="11" l="1"/>
  <c r="H19" i="11" s="1"/>
  <c r="F18" i="11"/>
  <c r="H18" i="11" s="1"/>
  <c r="F17" i="11"/>
  <c r="H17" i="11" s="1"/>
  <c r="AZ5" i="11" l="1"/>
  <c r="BA5" i="11" l="1"/>
  <c r="BB5" i="11" l="1"/>
  <c r="BC5" i="11" l="1"/>
  <c r="BD5" i="11" l="1"/>
  <c r="BE5" i="11" l="1"/>
  <c r="BF5" i="11" l="1"/>
  <c r="BG5" i="11" l="1"/>
  <c r="BH5" i="11" l="1"/>
  <c r="BI5" i="11" l="1"/>
  <c r="BJ5" i="11" l="1"/>
  <c r="BK5" i="11" l="1"/>
  <c r="BL5" i="11" l="1"/>
</calcChain>
</file>

<file path=xl/sharedStrings.xml><?xml version="1.0" encoding="utf-8"?>
<sst xmlns="http://schemas.openxmlformats.org/spreadsheetml/2006/main" count="146" uniqueCount="78">
  <si>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</si>
  <si>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</si>
  <si>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</si>
  <si>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</si>
  <si>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</si>
  <si>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</si>
  <si>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</si>
  <si>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</si>
  <si>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</si>
  <si>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</si>
  <si>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</si>
  <si>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</si>
  <si>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</si>
  <si>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</si>
  <si>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</si>
  <si>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</si>
  <si>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</si>
  <si>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</si>
  <si>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</si>
  <si>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</si>
  <si>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</si>
  <si>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</si>
  <si>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</si>
  <si>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</si>
  <si>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</si>
  <si>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</si>
  <si>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</si>
  <si>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</si>
  <si>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</si>
  <si>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</si>
  <si>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</si>
  <si>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</si>
  <si>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</si>
  <si>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</si>
  <si>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</si>
  <si>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</si>
  <si>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</si>
  <si>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</si>
  <si>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</si>
  <si>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</si>
  <si>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</si>
  <si>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</si>
  <si>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</si>
  <si>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</si>
  <si>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Whistle Flashlight</t>
  </si>
  <si>
    <t>Group 3</t>
  </si>
  <si>
    <t>Tan, Calilung , Cagomoc</t>
  </si>
  <si>
    <t>Kitts &amp; Macatangay</t>
  </si>
  <si>
    <t>Item Planning</t>
  </si>
  <si>
    <t>All Members</t>
  </si>
  <si>
    <t>April, 20,2022</t>
  </si>
  <si>
    <t>April 20,2022</t>
  </si>
  <si>
    <t>M</t>
  </si>
  <si>
    <t>T</t>
  </si>
  <si>
    <t>W</t>
  </si>
  <si>
    <t>F</t>
  </si>
  <si>
    <t>TH</t>
  </si>
  <si>
    <t>SU</t>
  </si>
  <si>
    <t>SA</t>
  </si>
  <si>
    <t>April 27,2022</t>
  </si>
  <si>
    <t xml:space="preserve"> Group Disccusions on item to propose</t>
  </si>
  <si>
    <t>Brain Storming on Features of the product</t>
  </si>
  <si>
    <t>All members</t>
  </si>
  <si>
    <t>April, 27,2022</t>
  </si>
  <si>
    <t>May, 4 , 2022</t>
  </si>
  <si>
    <t>May, 4, 2022</t>
  </si>
  <si>
    <t>Created Initial Draft</t>
  </si>
  <si>
    <t>May 4,2022</t>
  </si>
  <si>
    <t>May, 14, 2022</t>
  </si>
  <si>
    <t>May, 21, 2022</t>
  </si>
  <si>
    <t>May, 28, 2022</t>
  </si>
  <si>
    <t>Gant Chart Creation</t>
  </si>
  <si>
    <t>Management and Production</t>
  </si>
  <si>
    <t>Budgetting</t>
  </si>
  <si>
    <t>Step by Step Production</t>
  </si>
  <si>
    <t xml:space="preserve">Marketing </t>
  </si>
  <si>
    <t>June, 8, 2022</t>
  </si>
  <si>
    <t>May 31,2022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</si>
</sst>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m/d/yy;@"/>
    <numFmt numFmtId="166" formatCode="ddd\,\ m/d/yyyy"/>
    <numFmt numFmtId="167" formatCode="mmm\ d\,\ yyyy"/>
    <numFmt numFmtId="168"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
      <sz val="8"/>
      <color theme="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FF0000"/>
        <bgColor indexed="64"/>
      </patternFill>
    </fill>
    <fill>
      <patternFill patternType="solid">
        <fgColor theme="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medium">
        <color theme="0" tint="-0.14996795556505021"/>
      </bottom>
      <diagonal/>
    </border>
    <border>
      <left/>
      <right/>
      <top style="thin">
        <color theme="0" tint="-0.34998626667073579"/>
      </top>
      <bottom style="medium">
        <color theme="0" tint="-0.14996795556505021"/>
      </bottom>
      <diagonal/>
    </border>
    <border>
      <left/>
      <right style="thin">
        <color theme="0" tint="-0.34998626667073579"/>
      </right>
      <top style="thin">
        <color theme="0" tint="-0.34998626667073579"/>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1" fillId="0" borderId="0"/>
    <xf numFmtId="164"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9" xfId="0" applyBorder="1"/>
    <xf numFmtId="0" fontId="22" fillId="0" borderId="0" xfId="0" applyFont="1"/>
    <xf numFmtId="0" fontId="23" fillId="0" borderId="0" xfId="1" applyFont="1" applyProtection="1">
      <alignment vertical="top"/>
    </xf>
    <xf numFmtId="0" fontId="5" fillId="0" borderId="0" xfId="0" applyFont="1" applyAlignment="1">
      <alignment vertical="top"/>
    </xf>
    <xf numFmtId="0" fontId="10" fillId="0" borderId="0" xfId="0" applyFont="1"/>
    <xf numFmtId="0" fontId="0" fillId="3" borderId="2" xfId="12" applyFont="1" applyFill="1">
      <alignment horizontal="left" vertical="center" indent="2"/>
    </xf>
    <xf numFmtId="0" fontId="0" fillId="3" borderId="2" xfId="11" applyFont="1" applyFill="1">
      <alignment horizontal="center" vertical="center"/>
    </xf>
    <xf numFmtId="165" fontId="25" fillId="3" borderId="2" xfId="10" applyFont="1" applyFill="1">
      <alignment horizontal="center" vertical="center"/>
    </xf>
    <xf numFmtId="0" fontId="0" fillId="0" borderId="8" xfId="0" applyBorder="1" applyAlignment="1">
      <alignment horizontal="center" vertical="center"/>
    </xf>
    <xf numFmtId="0" fontId="0" fillId="13" borderId="8" xfId="0" applyFill="1" applyBorder="1" applyAlignment="1">
      <alignment vertical="center"/>
    </xf>
    <xf numFmtId="0" fontId="24" fillId="13" borderId="8" xfId="0" applyFont="1" applyFill="1" applyBorder="1" applyAlignment="1">
      <alignment vertical="center"/>
    </xf>
    <xf numFmtId="0" fontId="24" fillId="13" borderId="8" xfId="0" applyFont="1" applyFill="1" applyBorder="1" applyAlignment="1">
      <alignment horizontal="right"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0" fillId="0" borderId="0" xfId="0"/>
    <xf numFmtId="167" fontId="0" fillId="7" borderId="10" xfId="0" applyNumberFormat="1" applyFill="1" applyBorder="1" applyAlignment="1">
      <alignment horizontal="left" vertical="center" wrapText="1" indent="1"/>
    </xf>
    <xf numFmtId="167" fontId="0" fillId="7" borderId="11" xfId="0" applyNumberFormat="1" applyFill="1" applyBorder="1" applyAlignment="1">
      <alignment horizontal="left" vertical="center" wrapText="1" indent="1"/>
    </xf>
    <xf numFmtId="167" fontId="0" fillId="7" borderId="12" xfId="0" applyNumberFormat="1" applyFill="1" applyBorder="1" applyAlignment="1">
      <alignment horizontal="left" vertical="center" wrapText="1" indent="1"/>
    </xf>
    <xf numFmtId="0" fontId="0" fillId="4" borderId="2" xfId="12" applyFont="1" applyFill="1">
      <alignment horizontal="left" vertical="center" indent="2"/>
    </xf>
    <xf numFmtId="0" fontId="0" fillId="14" borderId="8" xfId="0" applyFill="1" applyBorder="1" applyAlignment="1">
      <alignment vertical="center"/>
    </xf>
    <xf numFmtId="165" fontId="0" fillId="4" borderId="2" xfId="10" applyFont="1" applyFill="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9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92"/>
      <tableStyleElement type="headerRow" dxfId="91"/>
      <tableStyleElement type="totalRow" dxfId="90"/>
      <tableStyleElement type="firstColumn" dxfId="89"/>
      <tableStyleElement type="lastColumn" dxfId="88"/>
      <tableStyleElement type="firstRowStripe" dxfId="87"/>
      <tableStyleElement type="secondRowStripe" dxfId="86"/>
      <tableStyleElement type="firstColumnStripe" dxfId="85"/>
      <tableStyleElement type="secondColumnStripe" dxfId="8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S36"/>
  <sheetViews>
    <sheetView showGridLines="0" tabSelected="1" showRuler="0" zoomScale="85" zoomScaleNormal="85" zoomScalePageLayoutView="70" workbookViewId="0">
      <pane ySplit="6" topLeftCell="A16" activePane="bottomLeft" state="frozen"/>
      <selection pane="bottomLeft" activeCell="D17" sqref="D17"/>
    </sheetView>
  </sheetViews>
  <sheetFormatPr defaultColWidth="9.140625" defaultRowHeight="30" customHeight="1" x14ac:dyDescent="0.25"/>
  <cols>
    <col min="1" max="1" width="2.7109375" style="56" customWidth="1"/>
    <col min="2" max="2" width="41.85546875" customWidth="1"/>
    <col min="3" max="3" width="12.28515625" customWidth="1"/>
    <col min="4" max="4" width="10.7109375" customWidth="1"/>
    <col min="5" max="5" width="13.5703125" style="5" customWidth="1"/>
    <col min="6" max="6" width="10.42578125" customWidth="1"/>
    <col min="7" max="7" width="2.7109375" customWidth="1"/>
    <col min="8" max="8" width="6.140625" hidden="1" customWidth="1"/>
    <col min="9" max="64" width="2.5703125" customWidth="1"/>
    <col min="65" max="71" width="8.28515625" customWidth="1"/>
  </cols>
  <sheetData>
    <row r="1" spans="1:71" ht="30" customHeight="1" x14ac:dyDescent="0.45">
      <c r="A1" s="57" t="s">
        <v>0</v>
      </c>
      <c r="B1" s="60" t="s">
        <v>44</v>
      </c>
      <c r="C1" s="1"/>
      <c r="D1" s="2"/>
      <c r="E1" s="4"/>
      <c r="F1" s="45"/>
      <c r="H1" s="2"/>
      <c r="I1" s="82"/>
    </row>
    <row r="2" spans="1:71" ht="30" customHeight="1" x14ac:dyDescent="0.3">
      <c r="A2" s="56" t="s">
        <v>2</v>
      </c>
      <c r="B2" s="61" t="s">
        <v>45</v>
      </c>
      <c r="I2" s="83"/>
    </row>
    <row r="3" spans="1:71" ht="30" customHeight="1" x14ac:dyDescent="0.25">
      <c r="A3" s="56" t="s">
        <v>4</v>
      </c>
      <c r="B3" s="62" t="s">
        <v>46</v>
      </c>
      <c r="C3" s="96"/>
      <c r="D3" s="96"/>
      <c r="E3" s="96"/>
      <c r="F3" s="96"/>
    </row>
    <row r="4" spans="1:71" ht="30" customHeight="1" x14ac:dyDescent="0.3">
      <c r="A4" s="57" t="s">
        <v>5</v>
      </c>
      <c r="B4" s="85" t="s">
        <v>47</v>
      </c>
      <c r="C4" s="96"/>
      <c r="D4" s="96"/>
      <c r="E4"/>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3"/>
      <c r="AZ4" s="94"/>
      <c r="BA4" s="94"/>
      <c r="BB4" s="94"/>
      <c r="BC4" s="94"/>
      <c r="BD4" s="94"/>
      <c r="BE4" s="95"/>
      <c r="BF4" s="93"/>
      <c r="BG4" s="94"/>
      <c r="BH4" s="94"/>
      <c r="BI4" s="94"/>
      <c r="BJ4" s="94"/>
      <c r="BK4" s="94"/>
      <c r="BL4" s="95"/>
      <c r="BM4" s="93"/>
      <c r="BN4" s="94"/>
      <c r="BO4" s="94"/>
      <c r="BP4" s="94"/>
      <c r="BQ4" s="94"/>
      <c r="BR4" s="94"/>
      <c r="BS4" s="95"/>
    </row>
    <row r="5" spans="1:71" ht="15" customHeight="1" x14ac:dyDescent="0.25">
      <c r="A5" s="57" t="s">
        <v>6</v>
      </c>
      <c r="B5" s="81"/>
      <c r="C5" s="81"/>
      <c r="D5" s="81"/>
      <c r="E5" s="81"/>
      <c r="F5" s="81"/>
      <c r="G5" s="81"/>
      <c r="AY5" s="10"/>
      <c r="AZ5" s="9">
        <f>AY5+1</f>
        <v>1</v>
      </c>
      <c r="BA5" s="9">
        <f t="shared" ref="BA5:BE5" si="0">AZ5+1</f>
        <v>2</v>
      </c>
      <c r="BB5" s="9">
        <f t="shared" si="0"/>
        <v>3</v>
      </c>
      <c r="BC5" s="9">
        <f t="shared" si="0"/>
        <v>4</v>
      </c>
      <c r="BD5" s="9">
        <f t="shared" si="0"/>
        <v>5</v>
      </c>
      <c r="BE5" s="11">
        <f t="shared" si="0"/>
        <v>6</v>
      </c>
      <c r="BF5" s="10">
        <f>BE5+1</f>
        <v>7</v>
      </c>
      <c r="BG5" s="9">
        <f>BF5+1</f>
        <v>8</v>
      </c>
      <c r="BH5" s="9">
        <f t="shared" ref="BH5:BL5" si="1">BG5+1</f>
        <v>9</v>
      </c>
      <c r="BI5" s="9">
        <f t="shared" si="1"/>
        <v>10</v>
      </c>
      <c r="BJ5" s="9">
        <f t="shared" si="1"/>
        <v>11</v>
      </c>
      <c r="BK5" s="9">
        <f t="shared" si="1"/>
        <v>12</v>
      </c>
      <c r="BL5" s="11">
        <f t="shared" si="1"/>
        <v>13</v>
      </c>
    </row>
    <row r="6" spans="1:71" ht="30" customHeight="1" thickBot="1" x14ac:dyDescent="0.3">
      <c r="A6" s="57" t="s">
        <v>7</v>
      </c>
      <c r="B6" s="7" t="s">
        <v>8</v>
      </c>
      <c r="C6" s="8" t="s">
        <v>9</v>
      </c>
      <c r="D6" s="8" t="s">
        <v>10</v>
      </c>
      <c r="E6" s="8" t="s">
        <v>11</v>
      </c>
      <c r="F6" s="8" t="s">
        <v>12</v>
      </c>
      <c r="G6" s="8"/>
      <c r="H6" s="8" t="s">
        <v>13</v>
      </c>
      <c r="I6" s="93" t="s">
        <v>51</v>
      </c>
      <c r="J6" s="94"/>
      <c r="K6" s="94"/>
      <c r="L6" s="94"/>
      <c r="M6" s="94"/>
      <c r="N6" s="94"/>
      <c r="O6" s="95"/>
      <c r="P6" s="93" t="s">
        <v>59</v>
      </c>
      <c r="Q6" s="94"/>
      <c r="R6" s="94"/>
      <c r="S6" s="94"/>
      <c r="T6" s="94"/>
      <c r="U6" s="94"/>
      <c r="V6" s="95"/>
      <c r="W6" s="97" t="s">
        <v>65</v>
      </c>
      <c r="X6" s="98"/>
      <c r="Y6" s="98"/>
      <c r="Z6" s="98"/>
      <c r="AA6" s="98"/>
      <c r="AB6" s="98"/>
      <c r="AC6" s="99"/>
      <c r="AD6" s="97" t="s">
        <v>68</v>
      </c>
      <c r="AE6" s="98"/>
      <c r="AF6" s="98"/>
      <c r="AG6" s="98"/>
      <c r="AH6" s="98"/>
      <c r="AI6" s="98"/>
      <c r="AJ6" s="99"/>
      <c r="AK6" s="97" t="s">
        <v>69</v>
      </c>
      <c r="AL6" s="98"/>
      <c r="AM6" s="98"/>
      <c r="AN6" s="98"/>
      <c r="AO6" s="98"/>
      <c r="AP6" s="98"/>
      <c r="AQ6" s="99"/>
      <c r="AR6" s="97" t="s">
        <v>70</v>
      </c>
      <c r="AS6" s="98"/>
      <c r="AT6" s="98"/>
      <c r="AU6" s="98"/>
      <c r="AV6" s="98"/>
      <c r="AW6" s="98"/>
      <c r="AX6" s="99"/>
      <c r="AY6" s="97" t="s">
        <v>76</v>
      </c>
      <c r="AZ6" s="98"/>
      <c r="BA6" s="98"/>
      <c r="BB6" s="98"/>
      <c r="BC6" s="98"/>
      <c r="BD6" s="98"/>
      <c r="BE6" s="99"/>
      <c r="BF6" s="97" t="s">
        <v>70</v>
      </c>
      <c r="BG6" s="98"/>
      <c r="BH6" s="98"/>
      <c r="BI6" s="98"/>
      <c r="BJ6" s="98"/>
      <c r="BK6" s="98"/>
      <c r="BL6" s="99"/>
    </row>
    <row r="7" spans="1:71" ht="30" hidden="1" customHeight="1" thickBot="1" x14ac:dyDescent="0.3">
      <c r="A7" s="56" t="s">
        <v>14</v>
      </c>
      <c r="C7" s="59"/>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71" s="3" customFormat="1" ht="30" customHeight="1" thickBot="1" x14ac:dyDescent="0.3">
      <c r="A8" s="57" t="s">
        <v>15</v>
      </c>
      <c r="B8" s="16" t="s">
        <v>48</v>
      </c>
      <c r="C8" s="68"/>
      <c r="D8" s="17"/>
      <c r="E8" s="18"/>
      <c r="F8" s="19"/>
      <c r="G8" s="15"/>
      <c r="H8" s="15" t="str">
        <f t="shared" ref="H8:H33" si="2">IF(OR(ISBLANK(task_start),ISBLANK(task_end)),"",task_end-task_start+1)</f>
        <v/>
      </c>
      <c r="I8" s="89" t="s">
        <v>58</v>
      </c>
      <c r="J8" s="89" t="s">
        <v>52</v>
      </c>
      <c r="K8" s="89" t="s">
        <v>53</v>
      </c>
      <c r="L8" s="89" t="s">
        <v>54</v>
      </c>
      <c r="M8" s="89" t="s">
        <v>56</v>
      </c>
      <c r="N8" s="89" t="s">
        <v>55</v>
      </c>
      <c r="O8" s="89" t="s">
        <v>57</v>
      </c>
      <c r="P8" s="89" t="s">
        <v>58</v>
      </c>
      <c r="Q8" s="89" t="s">
        <v>52</v>
      </c>
      <c r="R8" s="89" t="s">
        <v>53</v>
      </c>
      <c r="S8" s="89" t="s">
        <v>54</v>
      </c>
      <c r="T8" s="89" t="s">
        <v>56</v>
      </c>
      <c r="U8" s="89" t="s">
        <v>55</v>
      </c>
      <c r="V8" s="89" t="s">
        <v>57</v>
      </c>
      <c r="W8" s="89" t="s">
        <v>58</v>
      </c>
      <c r="X8" s="89" t="s">
        <v>52</v>
      </c>
      <c r="Y8" s="89" t="s">
        <v>53</v>
      </c>
      <c r="Z8" s="89" t="s">
        <v>54</v>
      </c>
      <c r="AA8" s="89" t="s">
        <v>56</v>
      </c>
      <c r="AB8" s="89" t="s">
        <v>55</v>
      </c>
      <c r="AC8" s="89" t="s">
        <v>57</v>
      </c>
      <c r="AD8" s="89" t="s">
        <v>58</v>
      </c>
      <c r="AE8" s="89" t="s">
        <v>52</v>
      </c>
      <c r="AF8" s="89" t="s">
        <v>53</v>
      </c>
      <c r="AG8" s="89" t="s">
        <v>54</v>
      </c>
      <c r="AH8" s="89" t="s">
        <v>56</v>
      </c>
      <c r="AI8" s="89" t="s">
        <v>55</v>
      </c>
      <c r="AJ8" s="89" t="s">
        <v>57</v>
      </c>
      <c r="AK8" s="89" t="s">
        <v>58</v>
      </c>
      <c r="AL8" s="89" t="s">
        <v>52</v>
      </c>
      <c r="AM8" s="89" t="s">
        <v>53</v>
      </c>
      <c r="AN8" s="89" t="s">
        <v>54</v>
      </c>
      <c r="AO8" s="89" t="s">
        <v>56</v>
      </c>
      <c r="AP8" s="89" t="s">
        <v>55</v>
      </c>
      <c r="AQ8" s="89" t="s">
        <v>57</v>
      </c>
      <c r="AR8" s="89" t="s">
        <v>58</v>
      </c>
      <c r="AS8" s="89" t="s">
        <v>52</v>
      </c>
      <c r="AT8" s="89" t="s">
        <v>53</v>
      </c>
      <c r="AU8" s="89" t="s">
        <v>54</v>
      </c>
      <c r="AV8" s="89" t="s">
        <v>56</v>
      </c>
      <c r="AW8" s="89" t="s">
        <v>55</v>
      </c>
      <c r="AX8" s="89" t="s">
        <v>57</v>
      </c>
      <c r="AY8" s="89" t="s">
        <v>58</v>
      </c>
      <c r="AZ8" s="89" t="s">
        <v>52</v>
      </c>
      <c r="BA8" s="89" t="s">
        <v>53</v>
      </c>
      <c r="BB8" s="89" t="s">
        <v>54</v>
      </c>
      <c r="BC8" s="89" t="s">
        <v>56</v>
      </c>
      <c r="BD8" s="89" t="s">
        <v>55</v>
      </c>
      <c r="BE8" s="89" t="s">
        <v>57</v>
      </c>
      <c r="BF8" s="89" t="s">
        <v>58</v>
      </c>
      <c r="BG8" s="89" t="s">
        <v>52</v>
      </c>
      <c r="BH8" s="89" t="s">
        <v>53</v>
      </c>
      <c r="BI8" s="89" t="s">
        <v>54</v>
      </c>
      <c r="BJ8" s="89" t="s">
        <v>56</v>
      </c>
      <c r="BK8" s="89" t="s">
        <v>55</v>
      </c>
      <c r="BL8" s="89" t="s">
        <v>57</v>
      </c>
    </row>
    <row r="9" spans="1:71" s="3" customFormat="1" ht="30" customHeight="1" thickBot="1" x14ac:dyDescent="0.3">
      <c r="A9" s="57" t="s">
        <v>16</v>
      </c>
      <c r="B9" s="86" t="s">
        <v>60</v>
      </c>
      <c r="C9" s="87" t="s">
        <v>49</v>
      </c>
      <c r="D9" s="20">
        <v>1</v>
      </c>
      <c r="E9" s="88" t="s">
        <v>50</v>
      </c>
      <c r="F9" s="88" t="s">
        <v>50</v>
      </c>
      <c r="G9" s="15"/>
      <c r="H9" s="15" t="e">
        <f t="shared" si="2"/>
        <v>#VALUE!</v>
      </c>
      <c r="I9" s="42"/>
      <c r="J9" s="42"/>
      <c r="K9" s="42"/>
      <c r="L9" s="42"/>
      <c r="M9" s="42"/>
      <c r="N9" s="91"/>
      <c r="O9" s="91"/>
      <c r="P9" s="91"/>
      <c r="Q9" s="91"/>
      <c r="R9" s="91"/>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71" s="3" customFormat="1" ht="30" customHeight="1" thickBot="1" x14ac:dyDescent="0.3">
      <c r="A10" s="57" t="s">
        <v>18</v>
      </c>
      <c r="B10" s="86" t="s">
        <v>61</v>
      </c>
      <c r="C10" s="87" t="s">
        <v>62</v>
      </c>
      <c r="D10" s="20">
        <v>1</v>
      </c>
      <c r="E10" s="88" t="s">
        <v>63</v>
      </c>
      <c r="F10" s="88" t="s">
        <v>64</v>
      </c>
      <c r="G10" s="15"/>
      <c r="H10" s="15" t="e">
        <f t="shared" si="2"/>
        <v>#VALUE!</v>
      </c>
      <c r="I10" s="42"/>
      <c r="J10" s="42"/>
      <c r="K10" s="42"/>
      <c r="L10" s="42"/>
      <c r="M10" s="42"/>
      <c r="N10" s="42"/>
      <c r="O10" s="42"/>
      <c r="P10" s="42"/>
      <c r="Q10" s="42"/>
      <c r="R10" s="42"/>
      <c r="S10" s="91"/>
      <c r="T10" s="91"/>
      <c r="U10" s="92"/>
      <c r="V10" s="92"/>
      <c r="W10" s="91"/>
      <c r="X10" s="91"/>
      <c r="Y10" s="91"/>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71" s="3" customFormat="1" ht="30" customHeight="1" thickBot="1" x14ac:dyDescent="0.3">
      <c r="A11" s="56"/>
      <c r="B11" s="86" t="s">
        <v>66</v>
      </c>
      <c r="C11" s="69"/>
      <c r="D11" s="20">
        <v>1</v>
      </c>
      <c r="E11" s="88" t="str">
        <f>F10</f>
        <v>May, 4 , 2022</v>
      </c>
      <c r="F11" s="88" t="s">
        <v>67</v>
      </c>
      <c r="G11" s="15"/>
      <c r="H11" s="15" t="e">
        <f t="shared" si="2"/>
        <v>#VALUE!</v>
      </c>
      <c r="I11" s="42"/>
      <c r="J11" s="42"/>
      <c r="K11" s="42"/>
      <c r="L11" s="42"/>
      <c r="M11" s="42"/>
      <c r="N11" s="42"/>
      <c r="O11" s="42"/>
      <c r="P11" s="42"/>
      <c r="Q11" s="42"/>
      <c r="R11" s="42"/>
      <c r="S11" s="42"/>
      <c r="T11" s="42"/>
      <c r="U11" s="42"/>
      <c r="V11" s="42"/>
      <c r="W11" s="42"/>
      <c r="X11" s="42"/>
      <c r="Y11" s="42"/>
      <c r="Z11" s="90"/>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71" s="3" customFormat="1" ht="30" customHeight="1" thickBot="1" x14ac:dyDescent="0.3">
      <c r="A12" s="56"/>
      <c r="B12" s="86" t="s">
        <v>71</v>
      </c>
      <c r="C12" s="69"/>
      <c r="D12" s="20">
        <v>0.3</v>
      </c>
      <c r="E12" s="63" t="str">
        <f>F11</f>
        <v>May 4,2022</v>
      </c>
      <c r="F12" s="63" t="e">
        <f>E12+5</f>
        <v>#VALUE!</v>
      </c>
      <c r="G12" s="15"/>
      <c r="H12" s="15" t="e">
        <f t="shared" si="2"/>
        <v>#VALUE!</v>
      </c>
      <c r="I12" s="42"/>
      <c r="J12" s="42"/>
      <c r="K12" s="42"/>
      <c r="L12" s="42"/>
      <c r="M12" s="42"/>
      <c r="N12" s="42"/>
      <c r="O12" s="42"/>
      <c r="P12" s="42"/>
      <c r="Q12" s="42"/>
      <c r="R12" s="42"/>
      <c r="S12" s="42"/>
      <c r="T12" s="42"/>
      <c r="U12" s="42"/>
      <c r="V12" s="42"/>
      <c r="W12" s="42"/>
      <c r="X12" s="42"/>
      <c r="Y12" s="43"/>
      <c r="Z12" s="91"/>
      <c r="AA12" s="91"/>
      <c r="AB12" s="91"/>
      <c r="AC12" s="91"/>
      <c r="AD12" s="91"/>
      <c r="AE12" s="91"/>
      <c r="AF12" s="91"/>
      <c r="AG12" s="91"/>
      <c r="AH12" s="91"/>
      <c r="AI12" s="91"/>
      <c r="AJ12" s="91"/>
      <c r="AK12" s="91"/>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71" s="3" customFormat="1" ht="30" customHeight="1" thickBot="1" x14ac:dyDescent="0.3">
      <c r="A13" s="56"/>
      <c r="B13" s="86"/>
      <c r="C13" s="69"/>
      <c r="D13" s="20"/>
      <c r="E13" s="63" t="e">
        <f>E10+1</f>
        <v>#VALUE!</v>
      </c>
      <c r="F13" s="63" t="e">
        <f>E13+2</f>
        <v>#VALUE!</v>
      </c>
      <c r="G13" s="15"/>
      <c r="H13" s="15" t="e">
        <f t="shared" si="2"/>
        <v>#VALUE!</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101"/>
      <c r="AU13" s="42"/>
      <c r="AV13" s="42"/>
      <c r="AW13" s="42"/>
      <c r="AX13" s="42"/>
      <c r="AY13" s="42"/>
      <c r="AZ13" s="42"/>
      <c r="BA13" s="42"/>
      <c r="BB13" s="42"/>
      <c r="BC13" s="42"/>
      <c r="BD13" s="42"/>
      <c r="BE13" s="42"/>
      <c r="BF13" s="42"/>
      <c r="BG13" s="42"/>
      <c r="BH13" s="42"/>
      <c r="BI13" s="42"/>
      <c r="BJ13" s="42"/>
      <c r="BK13" s="42"/>
      <c r="BL13" s="42"/>
    </row>
    <row r="14" spans="1:71" s="3" customFormat="1" ht="30" customHeight="1" thickBot="1" x14ac:dyDescent="0.3">
      <c r="A14" s="57" t="s">
        <v>23</v>
      </c>
      <c r="B14" s="21" t="s">
        <v>72</v>
      </c>
      <c r="C14" s="70"/>
      <c r="D14" s="22"/>
      <c r="E14" s="23"/>
      <c r="F14" s="24"/>
      <c r="G14" s="15"/>
      <c r="H14" s="15" t="str">
        <f t="shared" si="2"/>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101"/>
      <c r="AU14" s="42"/>
      <c r="AV14" s="42"/>
      <c r="AW14" s="42"/>
      <c r="AX14" s="42"/>
      <c r="AY14" s="101"/>
      <c r="AZ14" s="42"/>
      <c r="BA14" s="42"/>
      <c r="BB14" s="42"/>
      <c r="BC14" s="42"/>
      <c r="BD14" s="42"/>
      <c r="BE14" s="42"/>
      <c r="BF14" s="42"/>
      <c r="BG14" s="42"/>
      <c r="BH14" s="42"/>
      <c r="BI14" s="42"/>
      <c r="BJ14" s="42"/>
      <c r="BK14" s="42"/>
      <c r="BL14" s="42"/>
    </row>
    <row r="15" spans="1:71" s="3" customFormat="1" ht="30" customHeight="1" thickBot="1" x14ac:dyDescent="0.3">
      <c r="A15" s="57"/>
      <c r="B15" s="100" t="s">
        <v>73</v>
      </c>
      <c r="C15" s="71"/>
      <c r="D15" s="25">
        <v>0.5</v>
      </c>
      <c r="E15" s="64" t="e">
        <f>E13+1</f>
        <v>#VALUE!</v>
      </c>
      <c r="F15" s="64" t="e">
        <f>E15+4</f>
        <v>#VALUE!</v>
      </c>
      <c r="G15" s="15"/>
      <c r="H15" s="15" t="e">
        <f t="shared" si="2"/>
        <v>#VALUE!</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90"/>
      <c r="AU15" s="42"/>
      <c r="AV15" s="42"/>
      <c r="AW15" s="42"/>
      <c r="AX15" s="42"/>
      <c r="AY15" s="42"/>
      <c r="AZ15" s="42"/>
      <c r="BA15" s="42"/>
      <c r="BB15" s="42"/>
      <c r="BC15" s="42"/>
      <c r="BD15" s="42"/>
      <c r="BE15" s="42"/>
      <c r="BF15" s="42"/>
      <c r="BG15" s="42"/>
      <c r="BH15" s="42"/>
      <c r="BI15" s="42"/>
      <c r="BJ15" s="42"/>
      <c r="BK15" s="42"/>
      <c r="BL15" s="42"/>
    </row>
    <row r="16" spans="1:71" s="3" customFormat="1" ht="30" customHeight="1" thickBot="1" x14ac:dyDescent="0.3">
      <c r="A16" s="56"/>
      <c r="B16" s="100" t="s">
        <v>74</v>
      </c>
      <c r="C16" s="71"/>
      <c r="D16" s="25">
        <v>0.7</v>
      </c>
      <c r="E16" s="102" t="s">
        <v>77</v>
      </c>
      <c r="F16" s="64" t="e">
        <f>E16+5</f>
        <v>#VALUE!</v>
      </c>
      <c r="G16" s="15"/>
      <c r="H16" s="15" t="e">
        <f t="shared" si="2"/>
        <v>#VALUE!</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90"/>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3">
      <c r="A17" s="56"/>
      <c r="B17" s="100" t="s">
        <v>75</v>
      </c>
      <c r="C17" s="71"/>
      <c r="D17" s="25"/>
      <c r="E17" s="64" t="e">
        <f>F16</f>
        <v>#VALUE!</v>
      </c>
      <c r="F17" s="64" t="e">
        <f>E17+3</f>
        <v>#VALUE!</v>
      </c>
      <c r="G17" s="15"/>
      <c r="H17" s="15" t="e">
        <f t="shared" si="2"/>
        <v>#VALUE!</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90"/>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3">
      <c r="A18" s="56"/>
      <c r="B18" s="77" t="s">
        <v>21</v>
      </c>
      <c r="C18" s="71"/>
      <c r="D18" s="25"/>
      <c r="E18" s="64" t="e">
        <f>E17</f>
        <v>#VALUE!</v>
      </c>
      <c r="F18" s="64" t="e">
        <f>E18+2</f>
        <v>#VALUE!</v>
      </c>
      <c r="G18" s="15"/>
      <c r="H18" s="15" t="e">
        <f t="shared" si="2"/>
        <v>#VALUE!</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3">
      <c r="A19" s="56"/>
      <c r="B19" s="77" t="s">
        <v>22</v>
      </c>
      <c r="C19" s="71"/>
      <c r="D19" s="25"/>
      <c r="E19" s="64" t="e">
        <f>E18</f>
        <v>#VALUE!</v>
      </c>
      <c r="F19" s="64" t="e">
        <f>E19+3</f>
        <v>#VALUE!</v>
      </c>
      <c r="G19" s="15"/>
      <c r="H19" s="15" t="e">
        <f t="shared" si="2"/>
        <v>#VALUE!</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3">
      <c r="A20" s="56" t="s">
        <v>24</v>
      </c>
      <c r="B20" s="26" t="s">
        <v>25</v>
      </c>
      <c r="C20" s="72"/>
      <c r="D20" s="27"/>
      <c r="E20" s="28"/>
      <c r="F20" s="29"/>
      <c r="G20" s="15"/>
      <c r="H20" s="15" t="str">
        <f t="shared" si="2"/>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3">
      <c r="A21" s="56"/>
      <c r="B21" s="78" t="s">
        <v>17</v>
      </c>
      <c r="C21" s="73"/>
      <c r="D21" s="30"/>
      <c r="E21" s="65" t="e">
        <f>E9+15</f>
        <v>#VALUE!</v>
      </c>
      <c r="F21" s="65" t="e">
        <f>E21+5</f>
        <v>#VALUE!</v>
      </c>
      <c r="G21" s="15"/>
      <c r="H21" s="15" t="e">
        <f t="shared" si="2"/>
        <v>#VALUE!</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3">
      <c r="A22" s="56"/>
      <c r="B22" s="78" t="s">
        <v>19</v>
      </c>
      <c r="C22" s="73"/>
      <c r="D22" s="30"/>
      <c r="E22" s="65" t="e">
        <f>F21+1</f>
        <v>#VALUE!</v>
      </c>
      <c r="F22" s="65" t="e">
        <f>E22+4</f>
        <v>#VALUE!</v>
      </c>
      <c r="G22" s="15"/>
      <c r="H22" s="15" t="e">
        <f t="shared" si="2"/>
        <v>#VALUE!</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3">
      <c r="A23" s="56"/>
      <c r="B23" s="78" t="s">
        <v>20</v>
      </c>
      <c r="C23" s="73"/>
      <c r="D23" s="30"/>
      <c r="E23" s="65" t="e">
        <f>E22+5</f>
        <v>#VALUE!</v>
      </c>
      <c r="F23" s="65" t="e">
        <f>E23+5</f>
        <v>#VALUE!</v>
      </c>
      <c r="G23" s="15"/>
      <c r="H23" s="15" t="e">
        <f t="shared" si="2"/>
        <v>#VALUE!</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3">
      <c r="A24" s="56"/>
      <c r="B24" s="78" t="s">
        <v>21</v>
      </c>
      <c r="C24" s="73"/>
      <c r="D24" s="30"/>
      <c r="E24" s="65" t="e">
        <f>F23+1</f>
        <v>#VALUE!</v>
      </c>
      <c r="F24" s="65" t="e">
        <f>E24+4</f>
        <v>#VALUE!</v>
      </c>
      <c r="G24" s="15"/>
      <c r="H24" s="15" t="e">
        <f t="shared" si="2"/>
        <v>#VALUE!</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3">
      <c r="A25" s="56"/>
      <c r="B25" s="78" t="s">
        <v>22</v>
      </c>
      <c r="C25" s="73"/>
      <c r="D25" s="30"/>
      <c r="E25" s="65" t="e">
        <f>E23</f>
        <v>#VALUE!</v>
      </c>
      <c r="F25" s="65" t="e">
        <f>E25+4</f>
        <v>#VALUE!</v>
      </c>
      <c r="G25" s="15"/>
      <c r="H25" s="15" t="e">
        <f t="shared" si="2"/>
        <v>#VALUE!</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3">
      <c r="A26" s="56" t="s">
        <v>24</v>
      </c>
      <c r="B26" s="31" t="s">
        <v>26</v>
      </c>
      <c r="C26" s="74"/>
      <c r="D26" s="32"/>
      <c r="E26" s="33"/>
      <c r="F26" s="34"/>
      <c r="G26" s="15"/>
      <c r="H26" s="15" t="str">
        <f t="shared" si="2"/>
        <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3">
      <c r="A27" s="56"/>
      <c r="B27" s="79" t="s">
        <v>17</v>
      </c>
      <c r="C27" s="75"/>
      <c r="D27" s="35"/>
      <c r="E27" s="66" t="s">
        <v>27</v>
      </c>
      <c r="F27" s="66" t="s">
        <v>27</v>
      </c>
      <c r="G27" s="15"/>
      <c r="H27" s="15" t="e">
        <f t="shared" si="2"/>
        <v>#VALUE!</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3">
      <c r="A28" s="56"/>
      <c r="B28" s="79" t="s">
        <v>19</v>
      </c>
      <c r="C28" s="75"/>
      <c r="D28" s="35"/>
      <c r="E28" s="66" t="s">
        <v>27</v>
      </c>
      <c r="F28" s="66" t="s">
        <v>27</v>
      </c>
      <c r="G28" s="15"/>
      <c r="H28" s="15" t="e">
        <f t="shared" si="2"/>
        <v>#VALUE!</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3">
      <c r="A29" s="56"/>
      <c r="B29" s="79" t="s">
        <v>20</v>
      </c>
      <c r="C29" s="75"/>
      <c r="D29" s="35"/>
      <c r="E29" s="66" t="s">
        <v>27</v>
      </c>
      <c r="F29" s="66" t="s">
        <v>27</v>
      </c>
      <c r="G29" s="15"/>
      <c r="H29" s="15" t="e">
        <f t="shared" si="2"/>
        <v>#VALUE!</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3">
      <c r="A30" s="56"/>
      <c r="B30" s="79" t="s">
        <v>21</v>
      </c>
      <c r="C30" s="75"/>
      <c r="D30" s="35"/>
      <c r="E30" s="66" t="s">
        <v>27</v>
      </c>
      <c r="F30" s="66" t="s">
        <v>27</v>
      </c>
      <c r="G30" s="15"/>
      <c r="H30" s="15" t="e">
        <f t="shared" si="2"/>
        <v>#VALUE!</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3">
      <c r="A31" s="56"/>
      <c r="B31" s="79" t="s">
        <v>22</v>
      </c>
      <c r="C31" s="75"/>
      <c r="D31" s="35"/>
      <c r="E31" s="66" t="s">
        <v>27</v>
      </c>
      <c r="F31" s="66" t="s">
        <v>27</v>
      </c>
      <c r="G31" s="15"/>
      <c r="H31" s="15" t="e">
        <f t="shared" si="2"/>
        <v>#VALUE!</v>
      </c>
      <c r="I31" s="44"/>
      <c r="J31" s="44"/>
      <c r="K31" s="44"/>
      <c r="L31" s="44"/>
      <c r="M31" s="44"/>
      <c r="N31" s="44"/>
      <c r="O31" s="44"/>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3">
      <c r="A32" s="56" t="s">
        <v>28</v>
      </c>
      <c r="B32" s="80"/>
      <c r="C32" s="76"/>
      <c r="D32" s="14"/>
      <c r="E32" s="67"/>
      <c r="F32" s="67"/>
      <c r="G32" s="15"/>
      <c r="H32" s="15" t="str">
        <f t="shared" si="2"/>
        <v/>
      </c>
      <c r="I32"/>
      <c r="J32"/>
      <c r="K32"/>
      <c r="L32"/>
      <c r="M32"/>
      <c r="N32"/>
      <c r="O3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3">
      <c r="A33" s="57" t="s">
        <v>29</v>
      </c>
      <c r="B33" s="36" t="s">
        <v>30</v>
      </c>
      <c r="C33" s="37"/>
      <c r="D33" s="38"/>
      <c r="E33" s="39"/>
      <c r="F33" s="40"/>
      <c r="G33" s="41"/>
      <c r="H33" s="41" t="str">
        <f t="shared" si="2"/>
        <v/>
      </c>
      <c r="I33"/>
      <c r="J33"/>
      <c r="K33"/>
      <c r="L33"/>
      <c r="M33"/>
      <c r="N33"/>
      <c r="O33"/>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ht="30" customHeight="1" x14ac:dyDescent="0.25">
      <c r="G34" s="6"/>
    </row>
    <row r="35" spans="1:64" ht="30" customHeight="1" x14ac:dyDescent="0.25">
      <c r="C35" s="12"/>
      <c r="F35" s="58"/>
    </row>
    <row r="36" spans="1:64" ht="30" customHeight="1" x14ac:dyDescent="0.25">
      <c r="C36" s="13"/>
    </row>
  </sheetData>
  <mergeCells count="20">
    <mergeCell ref="AK6:AQ6"/>
    <mergeCell ref="AR6:AX6"/>
    <mergeCell ref="AY6:BE6"/>
    <mergeCell ref="BF6:BL6"/>
    <mergeCell ref="I6:O6"/>
    <mergeCell ref="P6:V6"/>
    <mergeCell ref="W6:AC6"/>
    <mergeCell ref="BM4:BS4"/>
    <mergeCell ref="C3:D3"/>
    <mergeCell ref="C4:D4"/>
    <mergeCell ref="AK4:AQ4"/>
    <mergeCell ref="AR4:AX4"/>
    <mergeCell ref="AY4:BE4"/>
    <mergeCell ref="BF4:BL4"/>
    <mergeCell ref="E3:F3"/>
    <mergeCell ref="I4:O4"/>
    <mergeCell ref="P4:V4"/>
    <mergeCell ref="W4:AC4"/>
    <mergeCell ref="AD4:AJ4"/>
    <mergeCell ref="AD6:AJ6"/>
  </mergeCells>
  <conditionalFormatting sqref="D7:D33">
    <cfRule type="dataBar" priority="5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P5:BL5 P7:BL7 P9:BL33">
    <cfRule type="expression" dxfId="83" priority="75">
      <formula>AND(TODAY()&gt;=P$5,TODAY()&lt;Q$5)</formula>
    </cfRule>
  </conditionalFormatting>
  <conditionalFormatting sqref="P7:BL7 P9:BL33">
    <cfRule type="expression" dxfId="82" priority="69">
      <formula>AND(task_start&lt;=P$5,ROUNDDOWN((task_end-task_start+1)*task_progress,0)+task_start-1&gt;=P$5)</formula>
    </cfRule>
    <cfRule type="expression" dxfId="81" priority="70" stopIfTrue="1">
      <formula>AND(task_end&gt;=P$5,task_start&lt;Q$5)</formula>
    </cfRule>
  </conditionalFormatting>
  <conditionalFormatting sqref="O5 O7:O31">
    <cfRule type="expression" dxfId="80" priority="77">
      <formula>AND(TODAY()&gt;=#REF!,TODAY()&lt;P$5)</formula>
    </cfRule>
  </conditionalFormatting>
  <conditionalFormatting sqref="O5 O7:O31">
    <cfRule type="expression" dxfId="79" priority="80">
      <formula>AND(task_start&lt;=#REF!,ROUNDDOWN((task_end-task_start+1)*task_progress,0)+task_start-1&gt;=#REF!)</formula>
    </cfRule>
    <cfRule type="expression" dxfId="78" priority="81" stopIfTrue="1">
      <formula>AND(task_end&gt;=#REF!,task_start&lt;P$5)</formula>
    </cfRule>
  </conditionalFormatting>
  <conditionalFormatting sqref="I5:N5 I7:N31">
    <cfRule type="expression" dxfId="77" priority="84">
      <formula>AND(TODAY()&gt;=#REF!,TODAY()&lt;#REF!)</formula>
    </cfRule>
  </conditionalFormatting>
  <conditionalFormatting sqref="I5:N5 I7:N31">
    <cfRule type="expression" dxfId="76" priority="89">
      <formula>AND(task_start&lt;=#REF!,ROUNDDOWN((task_end-task_start+1)*task_progress,0)+task_start-1&gt;=#REF!)</formula>
    </cfRule>
    <cfRule type="expression" dxfId="75" priority="90" stopIfTrue="1">
      <formula>AND(task_end&gt;=#REF!,task_start&lt;#REF!)</formula>
    </cfRule>
  </conditionalFormatting>
  <conditionalFormatting sqref="V8">
    <cfRule type="expression" dxfId="74" priority="37">
      <formula>AND(TODAY()&gt;=#REF!,TODAY()&lt;W$5)</formula>
    </cfRule>
  </conditionalFormatting>
  <conditionalFormatting sqref="V8">
    <cfRule type="expression" dxfId="73" priority="38">
      <formula>AND(task_start&lt;=#REF!,ROUNDDOWN((task_end-task_start+1)*task_progress,0)+task_start-1&gt;=#REF!)</formula>
    </cfRule>
    <cfRule type="expression" dxfId="72" priority="39" stopIfTrue="1">
      <formula>AND(task_end&gt;=#REF!,task_start&lt;W$5)</formula>
    </cfRule>
  </conditionalFormatting>
  <conditionalFormatting sqref="P8:U8">
    <cfRule type="expression" dxfId="71" priority="40">
      <formula>AND(TODAY()&gt;=#REF!,TODAY()&lt;#REF!)</formula>
    </cfRule>
  </conditionalFormatting>
  <conditionalFormatting sqref="P8:U8">
    <cfRule type="expression" dxfId="70" priority="41">
      <formula>AND(task_start&lt;=#REF!,ROUNDDOWN((task_end-task_start+1)*task_progress,0)+task_start-1&gt;=#REF!)</formula>
    </cfRule>
    <cfRule type="expression" dxfId="69" priority="42" stopIfTrue="1">
      <formula>AND(task_end&gt;=#REF!,task_start&lt;#REF!)</formula>
    </cfRule>
  </conditionalFormatting>
  <conditionalFormatting sqref="AC8">
    <cfRule type="expression" dxfId="68" priority="31">
      <formula>AND(TODAY()&gt;=#REF!,TODAY()&lt;AD$5)</formula>
    </cfRule>
  </conditionalFormatting>
  <conditionalFormatting sqref="AC8">
    <cfRule type="expression" dxfId="67" priority="32">
      <formula>AND(task_start&lt;=#REF!,ROUNDDOWN((task_end-task_start+1)*task_progress,0)+task_start-1&gt;=#REF!)</formula>
    </cfRule>
    <cfRule type="expression" dxfId="66" priority="33" stopIfTrue="1">
      <formula>AND(task_end&gt;=#REF!,task_start&lt;AD$5)</formula>
    </cfRule>
  </conditionalFormatting>
  <conditionalFormatting sqref="W8:AB8">
    <cfRule type="expression" dxfId="65" priority="34">
      <formula>AND(TODAY()&gt;=#REF!,TODAY()&lt;#REF!)</formula>
    </cfRule>
  </conditionalFormatting>
  <conditionalFormatting sqref="W8:AB8">
    <cfRule type="expression" dxfId="64" priority="35">
      <formula>AND(task_start&lt;=#REF!,ROUNDDOWN((task_end-task_start+1)*task_progress,0)+task_start-1&gt;=#REF!)</formula>
    </cfRule>
    <cfRule type="expression" dxfId="63" priority="36" stopIfTrue="1">
      <formula>AND(task_end&gt;=#REF!,task_start&lt;#REF!)</formula>
    </cfRule>
  </conditionalFormatting>
  <conditionalFormatting sqref="AJ8">
    <cfRule type="expression" dxfId="62" priority="25">
      <formula>AND(TODAY()&gt;=#REF!,TODAY()&lt;AK$5)</formula>
    </cfRule>
  </conditionalFormatting>
  <conditionalFormatting sqref="AJ8">
    <cfRule type="expression" dxfId="60" priority="26">
      <formula>AND(task_start&lt;=#REF!,ROUNDDOWN((task_end-task_start+1)*task_progress,0)+task_start-1&gt;=#REF!)</formula>
    </cfRule>
    <cfRule type="expression" dxfId="59" priority="27" stopIfTrue="1">
      <formula>AND(task_end&gt;=#REF!,task_start&lt;AK$5)</formula>
    </cfRule>
  </conditionalFormatting>
  <conditionalFormatting sqref="AD8:AI8">
    <cfRule type="expression" dxfId="56" priority="28">
      <formula>AND(TODAY()&gt;=#REF!,TODAY()&lt;#REF!)</formula>
    </cfRule>
  </conditionalFormatting>
  <conditionalFormatting sqref="AD8:AI8">
    <cfRule type="expression" dxfId="54" priority="29">
      <formula>AND(task_start&lt;=#REF!,ROUNDDOWN((task_end-task_start+1)*task_progress,0)+task_start-1&gt;=#REF!)</formula>
    </cfRule>
    <cfRule type="expression" dxfId="53" priority="30" stopIfTrue="1">
      <formula>AND(task_end&gt;=#REF!,task_start&lt;#REF!)</formula>
    </cfRule>
  </conditionalFormatting>
  <conditionalFormatting sqref="AQ8">
    <cfRule type="expression" dxfId="50" priority="19">
      <formula>AND(TODAY()&gt;=#REF!,TODAY()&lt;AR$5)</formula>
    </cfRule>
  </conditionalFormatting>
  <conditionalFormatting sqref="AQ8">
    <cfRule type="expression" dxfId="48" priority="20">
      <formula>AND(task_start&lt;=#REF!,ROUNDDOWN((task_end-task_start+1)*task_progress,0)+task_start-1&gt;=#REF!)</formula>
    </cfRule>
    <cfRule type="expression" dxfId="47" priority="21" stopIfTrue="1">
      <formula>AND(task_end&gt;=#REF!,task_start&lt;AR$5)</formula>
    </cfRule>
  </conditionalFormatting>
  <conditionalFormatting sqref="AK8:AP8">
    <cfRule type="expression" dxfId="44" priority="22">
      <formula>AND(TODAY()&gt;=#REF!,TODAY()&lt;#REF!)</formula>
    </cfRule>
  </conditionalFormatting>
  <conditionalFormatting sqref="AK8:AP8">
    <cfRule type="expression" dxfId="42" priority="23">
      <formula>AND(task_start&lt;=#REF!,ROUNDDOWN((task_end-task_start+1)*task_progress,0)+task_start-1&gt;=#REF!)</formula>
    </cfRule>
    <cfRule type="expression" dxfId="41" priority="24" stopIfTrue="1">
      <formula>AND(task_end&gt;=#REF!,task_start&lt;#REF!)</formula>
    </cfRule>
  </conditionalFormatting>
  <conditionalFormatting sqref="AX8">
    <cfRule type="expression" dxfId="38" priority="13">
      <formula>AND(TODAY()&gt;=#REF!,TODAY()&lt;AY$5)</formula>
    </cfRule>
  </conditionalFormatting>
  <conditionalFormatting sqref="AX8">
    <cfRule type="expression" dxfId="36" priority="14">
      <formula>AND(task_start&lt;=#REF!,ROUNDDOWN((task_end-task_start+1)*task_progress,0)+task_start-1&gt;=#REF!)</formula>
    </cfRule>
    <cfRule type="expression" dxfId="35" priority="15" stopIfTrue="1">
      <formula>AND(task_end&gt;=#REF!,task_start&lt;AY$5)</formula>
    </cfRule>
  </conditionalFormatting>
  <conditionalFormatting sqref="AR8:AW8">
    <cfRule type="expression" dxfId="32" priority="16">
      <formula>AND(TODAY()&gt;=#REF!,TODAY()&lt;#REF!)</formula>
    </cfRule>
  </conditionalFormatting>
  <conditionalFormatting sqref="AR8:AW8">
    <cfRule type="expression" dxfId="30" priority="17">
      <formula>AND(task_start&lt;=#REF!,ROUNDDOWN((task_end-task_start+1)*task_progress,0)+task_start-1&gt;=#REF!)</formula>
    </cfRule>
    <cfRule type="expression" dxfId="29" priority="18" stopIfTrue="1">
      <formula>AND(task_end&gt;=#REF!,task_start&lt;#REF!)</formula>
    </cfRule>
  </conditionalFormatting>
  <conditionalFormatting sqref="BE8">
    <cfRule type="expression" dxfId="26" priority="7">
      <formula>AND(TODAY()&gt;=#REF!,TODAY()&lt;BF$5)</formula>
    </cfRule>
  </conditionalFormatting>
  <conditionalFormatting sqref="BE8">
    <cfRule type="expression" dxfId="24" priority="8">
      <formula>AND(task_start&lt;=#REF!,ROUNDDOWN((task_end-task_start+1)*task_progress,0)+task_start-1&gt;=#REF!)</formula>
    </cfRule>
    <cfRule type="expression" dxfId="23" priority="9" stopIfTrue="1">
      <formula>AND(task_end&gt;=#REF!,task_start&lt;BF$5)</formula>
    </cfRule>
  </conditionalFormatting>
  <conditionalFormatting sqref="AY8:BD8">
    <cfRule type="expression" dxfId="20" priority="10">
      <formula>AND(TODAY()&gt;=#REF!,TODAY()&lt;#REF!)</formula>
    </cfRule>
  </conditionalFormatting>
  <conditionalFormatting sqref="AY8:BD8">
    <cfRule type="expression" dxfId="18" priority="11">
      <formula>AND(task_start&lt;=#REF!,ROUNDDOWN((task_end-task_start+1)*task_progress,0)+task_start-1&gt;=#REF!)</formula>
    </cfRule>
    <cfRule type="expression" dxfId="17" priority="12" stopIfTrue="1">
      <formula>AND(task_end&gt;=#REF!,task_start&lt;#REF!)</formula>
    </cfRule>
  </conditionalFormatting>
  <conditionalFormatting sqref="BL8">
    <cfRule type="expression" dxfId="14" priority="1">
      <formula>AND(TODAY()&gt;=#REF!,TODAY()&lt;BM$5)</formula>
    </cfRule>
  </conditionalFormatting>
  <conditionalFormatting sqref="BL8">
    <cfRule type="expression" dxfId="12" priority="2">
      <formula>AND(task_start&lt;=#REF!,ROUNDDOWN((task_end-task_start+1)*task_progress,0)+task_start-1&gt;=#REF!)</formula>
    </cfRule>
    <cfRule type="expression" dxfId="11" priority="3" stopIfTrue="1">
      <formula>AND(task_end&gt;=#REF!,task_start&lt;BM$5)</formula>
    </cfRule>
  </conditionalFormatting>
  <conditionalFormatting sqref="BF8:BK8">
    <cfRule type="expression" dxfId="8" priority="4">
      <formula>AND(TODAY()&gt;=#REF!,TODAY()&lt;#REF!)</formula>
    </cfRule>
  </conditionalFormatting>
  <conditionalFormatting sqref="BF8:BK8">
    <cfRule type="expression" dxfId="6" priority="5">
      <formula>AND(task_start&lt;=#REF!,ROUNDDOWN((task_end-task_start+1)*task_progress,0)+task_start-1&gt;=#REF!)</formula>
    </cfRule>
    <cfRule type="expression" dxfId="5" priority="6" stopIfTrue="1">
      <formula>AND(task_end&gt;=#REF!,task_start&lt;#REF!)</formula>
    </cfRule>
  </conditionalFormatting>
  <dataValidations disablePrompts="1"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40625" defaultRowHeight="12.75" x14ac:dyDescent="0.2"/>
  <cols>
    <col min="1" max="1" width="87.140625" style="46" customWidth="1"/>
    <col min="2" max="16384" width="9.140625" style="2"/>
  </cols>
  <sheetData>
    <row r="1" spans="1:2" ht="46.5" customHeight="1" x14ac:dyDescent="0.2"/>
    <row r="2" spans="1:2" s="48" customFormat="1" ht="15.75" x14ac:dyDescent="0.25">
      <c r="A2" s="47" t="s">
        <v>1</v>
      </c>
      <c r="B2" s="47"/>
    </row>
    <row r="3" spans="1:2" s="52" customFormat="1" ht="27" customHeight="1" x14ac:dyDescent="0.25">
      <c r="A3" s="84" t="s">
        <v>3</v>
      </c>
      <c r="B3" s="53"/>
    </row>
    <row r="4" spans="1:2" s="49" customFormat="1" ht="26.25" x14ac:dyDescent="0.4">
      <c r="A4" s="50" t="s">
        <v>31</v>
      </c>
    </row>
    <row r="5" spans="1:2" ht="74.099999999999994" customHeight="1" x14ac:dyDescent="0.2">
      <c r="A5" s="51" t="s">
        <v>32</v>
      </c>
    </row>
    <row r="6" spans="1:2" ht="26.25" customHeight="1" x14ac:dyDescent="0.2">
      <c r="A6" s="50" t="s">
        <v>33</v>
      </c>
    </row>
    <row r="7" spans="1:2" s="46" customFormat="1" ht="204.95" customHeight="1" x14ac:dyDescent="0.25">
      <c r="A7" s="55" t="s">
        <v>34</v>
      </c>
    </row>
    <row r="8" spans="1:2" s="49" customFormat="1" ht="26.25" x14ac:dyDescent="0.4">
      <c r="A8" s="50" t="s">
        <v>35</v>
      </c>
    </row>
    <row r="9" spans="1:2" ht="60" x14ac:dyDescent="0.2">
      <c r="A9" s="51" t="s">
        <v>36</v>
      </c>
    </row>
    <row r="10" spans="1:2" s="46" customFormat="1" ht="27.95" customHeight="1" x14ac:dyDescent="0.25">
      <c r="A10" s="54" t="s">
        <v>37</v>
      </c>
    </row>
    <row r="11" spans="1:2" s="49" customFormat="1" ht="26.25" x14ac:dyDescent="0.4">
      <c r="A11" s="50" t="s">
        <v>38</v>
      </c>
    </row>
    <row r="12" spans="1:2" ht="30" x14ac:dyDescent="0.2">
      <c r="A12" s="51" t="s">
        <v>39</v>
      </c>
    </row>
    <row r="13" spans="1:2" s="46" customFormat="1" ht="27.95" customHeight="1" x14ac:dyDescent="0.25">
      <c r="A13" s="54" t="s">
        <v>40</v>
      </c>
    </row>
    <row r="14" spans="1:2" s="49" customFormat="1" ht="26.25" x14ac:dyDescent="0.4">
      <c r="A14" s="50" t="s">
        <v>41</v>
      </c>
    </row>
    <row r="15" spans="1:2" ht="75" customHeight="1" x14ac:dyDescent="0.2">
      <c r="A15" s="51" t="s">
        <v>42</v>
      </c>
    </row>
    <row r="16" spans="1:2" ht="75" x14ac:dyDescent="0.2">
      <c r="A16" s="51" t="s">
        <v>43</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2022-05-11T06:54:16Z</dcterms:created>
  <dcterms:modified xsi:type="dcterms:W3CDTF">2022-05-31T08:59:04Z</dcterms:modified>
</cp:coreProperties>
</file>