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xture Counts" sheetId="1" state="visible" r:id="rId1"/>
    <sheet xmlns:r="http://schemas.openxmlformats.org/officeDocument/2006/relationships" name="Component Counts" sheetId="2" state="visible" r:id="rId2"/>
    <sheet xmlns:r="http://schemas.openxmlformats.org/officeDocument/2006/relationships" name="Base Reagent Pre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FFCC"/>
        <bgColor rgb="00CCFFCC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 style="medium"/>
      <right style="thin"/>
      <top style="medium"/>
    </border>
    <border>
      <right style="thin"/>
      <top style="medium"/>
    </border>
    <border>
      <left/>
      <right style="medium"/>
      <top style="medium"/>
      <bottom/>
    </border>
    <border>
      <left style="medium"/>
      <right style="thin"/>
    </border>
    <border>
      <left/>
      <right style="medium"/>
      <top/>
      <bottom/>
    </border>
    <border>
      <left style="medium"/>
      <right/>
      <top/>
      <bottom/>
    </border>
    <border>
      <left style="thin"/>
      <right style="thin"/>
      <top/>
      <bottom/>
    </border>
    <border>
      <left style="medium"/>
      <right/>
      <top/>
      <bottom style="medium"/>
    </border>
    <border>
      <left style="thin"/>
      <right style="thin"/>
      <top/>
      <bottom style="medium"/>
    </border>
    <border>
      <left/>
      <right style="medium"/>
      <top/>
      <bottom style="medium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48" customWidth="1" min="1" max="1"/>
    <col width="19" customWidth="1" min="2" max="2"/>
    <col width="7" customWidth="1" min="3" max="3"/>
    <col width="22" customWidth="1" min="4" max="4"/>
    <col width="38" customWidth="1" min="5" max="5"/>
    <col width="29" customWidth="1" min="6" max="6"/>
    <col width="19" customWidth="1" min="7" max="7"/>
    <col width="13" customWidth="1" min="8" max="8"/>
    <col width="20" customWidth="1" min="9" max="9"/>
  </cols>
  <sheetData>
    <row r="1">
      <c r="A1" s="2" t="inlineStr">
        <is>
          <t>Donor + Enzyme Mix</t>
        </is>
      </c>
      <c r="B1" s="2" t="inlineStr">
        <is>
          <t>Donor + Enzyme Id</t>
        </is>
      </c>
      <c r="C1" s="2" t="inlineStr">
        <is>
          <t>Count</t>
        </is>
      </c>
      <c r="D1" s="2" t="inlineStr">
        <is>
          <t>Reaction Volume (uL)</t>
        </is>
      </c>
      <c r="E1" s="2" t="inlineStr">
        <is>
          <t>Donor + Enzyme Volume (uL)
(Count * Reaction Volume (uL) * 1.1)</t>
        </is>
      </c>
      <c r="F1" s="2" t="inlineStr">
        <is>
          <t>Donor</t>
        </is>
      </c>
      <c r="G1" s="2" t="inlineStr">
        <is>
          <t>Donor Volume (uL)</t>
        </is>
      </c>
      <c r="H1" s="2" t="inlineStr">
        <is>
          <t>Enzyme</t>
        </is>
      </c>
      <c r="I1" s="2" t="inlineStr">
        <is>
          <t>Enzyme Volume (uL)</t>
        </is>
      </c>
    </row>
    <row r="2">
      <c r="A2" t="inlineStr">
        <is>
          <t>('ubi_ubq_1_K48_SMAC', 'gp78/Ube2g2')</t>
        </is>
      </c>
      <c r="B2" t="n">
        <v>1</v>
      </c>
      <c r="C2" t="n">
        <v>0</v>
      </c>
      <c r="D2" t="n">
        <v>200</v>
      </c>
      <c r="E2">
        <f>C2*D2*1.1</f>
        <v/>
      </c>
      <c r="F2" t="inlineStr">
        <is>
          <t>ubi_ubq_1_K48_SMAC</t>
        </is>
      </c>
      <c r="G2">
        <f>(C2*D2*1.1)/2</f>
        <v/>
      </c>
      <c r="H2" t="inlineStr">
        <is>
          <t>gp78/Ube2g2</t>
        </is>
      </c>
      <c r="I2">
        <f>(C2*D2*1.1)/2</f>
        <v/>
      </c>
    </row>
    <row r="3">
      <c r="A3" t="inlineStr">
        <is>
          <t>('ubi_ubq_1_K48_SMAC_K63_ABOC', 'gp78/Ube2g2')</t>
        </is>
      </c>
      <c r="B3" t="n">
        <v>2</v>
      </c>
      <c r="C3" t="n">
        <v>0</v>
      </c>
      <c r="D3" t="n">
        <v>200</v>
      </c>
      <c r="E3">
        <f>C3*D3*1.1</f>
        <v/>
      </c>
      <c r="F3" t="inlineStr">
        <is>
          <t>ubi_ubq_1_K48_SMAC_K63_ABOC</t>
        </is>
      </c>
      <c r="G3">
        <f>(C3*D3*1.1)/2</f>
        <v/>
      </c>
      <c r="H3" t="inlineStr">
        <is>
          <t>gp78/Ube2g2</t>
        </is>
      </c>
      <c r="I3">
        <f>(C3*D3*1.1)/2</f>
        <v/>
      </c>
    </row>
    <row r="4">
      <c r="A4" t="inlineStr">
        <is>
          <t>('ubi_ubq_1_K48_ABOC_K63_SMAC', 'gp78/Ube2g2')</t>
        </is>
      </c>
      <c r="B4" s="3" t="n">
        <v>3</v>
      </c>
      <c r="C4" t="n">
        <v>8</v>
      </c>
      <c r="D4" t="n">
        <v>200</v>
      </c>
      <c r="E4">
        <f>C4*D4*1.1</f>
        <v/>
      </c>
      <c r="F4" s="3" t="inlineStr">
        <is>
          <t>ubi_ubq_1_K48_ABOC_K63_SMAC</t>
        </is>
      </c>
      <c r="G4" s="3">
        <f>(C4*D4*1.1)/2</f>
        <v/>
      </c>
      <c r="H4" s="3" t="inlineStr">
        <is>
          <t>gp78/Ube2g2</t>
        </is>
      </c>
      <c r="I4" s="3">
        <f>(C4*D4*1.1)/2</f>
        <v/>
      </c>
    </row>
    <row r="5">
      <c r="A5" t="inlineStr">
        <is>
          <t>('ubi_ubq_1_K48_ABOC_K63_ABOC', 'gp78/Ube2g2')</t>
        </is>
      </c>
      <c r="B5" s="3" t="n">
        <v>4</v>
      </c>
      <c r="C5" t="n">
        <v>1</v>
      </c>
      <c r="D5" t="n">
        <v>200</v>
      </c>
      <c r="E5">
        <f>C5*D5*1.1</f>
        <v/>
      </c>
      <c r="F5" s="3" t="inlineStr">
        <is>
          <t>ubi_ubq_1_K48_ABOC_K63_ABOC</t>
        </is>
      </c>
      <c r="G5" s="3">
        <f>(C5*D5*1.1)/2</f>
        <v/>
      </c>
      <c r="H5" s="3" t="inlineStr">
        <is>
          <t>gp78/Ube2g2</t>
        </is>
      </c>
      <c r="I5" s="3">
        <f>(C5*D5*1.1)/2</f>
        <v/>
      </c>
    </row>
    <row r="6">
      <c r="A6" t="inlineStr">
        <is>
          <t>('ubi_ubq_1_K48_SMAC', 'Ube2K')</t>
        </is>
      </c>
      <c r="B6" t="n">
        <v>5</v>
      </c>
      <c r="C6" t="n">
        <v>0</v>
      </c>
      <c r="D6" t="n">
        <v>200</v>
      </c>
      <c r="E6">
        <f>C6*D6*1.1</f>
        <v/>
      </c>
      <c r="F6" t="inlineStr">
        <is>
          <t>ubi_ubq_1_K48_SMAC</t>
        </is>
      </c>
      <c r="G6">
        <f>(C6*D6*1.1)/2</f>
        <v/>
      </c>
      <c r="H6" t="inlineStr">
        <is>
          <t>Ube2K</t>
        </is>
      </c>
      <c r="I6">
        <f>(C6*D6*1.1)/2</f>
        <v/>
      </c>
    </row>
    <row r="7">
      <c r="A7" t="inlineStr">
        <is>
          <t>('ubi_ubq_1_K48_SMAC_K63_ABOC', 'Ube2K')</t>
        </is>
      </c>
      <c r="B7" s="3" t="n">
        <v>6</v>
      </c>
      <c r="C7" t="n">
        <v>1</v>
      </c>
      <c r="D7" t="n">
        <v>200</v>
      </c>
      <c r="E7">
        <f>C7*D7*1.1</f>
        <v/>
      </c>
      <c r="F7" s="3" t="inlineStr">
        <is>
          <t>ubi_ubq_1_K48_SMAC_K63_ABOC</t>
        </is>
      </c>
      <c r="G7" s="3">
        <f>(C7*D7*1.1)/2</f>
        <v/>
      </c>
      <c r="H7" s="3" t="inlineStr">
        <is>
          <t>Ube2K</t>
        </is>
      </c>
      <c r="I7" s="3">
        <f>(C7*D7*1.1)/2</f>
        <v/>
      </c>
    </row>
    <row r="8">
      <c r="A8" t="inlineStr">
        <is>
          <t>('ubi_ubq_1_K48_ABOC_K63_SMAC', 'Ube2K')</t>
        </is>
      </c>
      <c r="B8" t="n">
        <v>7</v>
      </c>
      <c r="C8" t="n">
        <v>0</v>
      </c>
      <c r="D8" t="n">
        <v>200</v>
      </c>
      <c r="E8">
        <f>C8*D8*1.1</f>
        <v/>
      </c>
      <c r="F8" t="inlineStr">
        <is>
          <t>ubi_ubq_1_K48_ABOC_K63_SMAC</t>
        </is>
      </c>
      <c r="G8">
        <f>(C8*D8*1.1)/2</f>
        <v/>
      </c>
      <c r="H8" t="inlineStr">
        <is>
          <t>Ube2K</t>
        </is>
      </c>
      <c r="I8">
        <f>(C8*D8*1.1)/2</f>
        <v/>
      </c>
    </row>
    <row r="9">
      <c r="A9" t="inlineStr">
        <is>
          <t>('ubi_ubq_1_K48_ABOC_K63_ABOC', 'Ube2K')</t>
        </is>
      </c>
      <c r="B9" s="3" t="n">
        <v>8</v>
      </c>
      <c r="C9" t="n">
        <v>6</v>
      </c>
      <c r="D9" t="n">
        <v>200</v>
      </c>
      <c r="E9">
        <f>C9*D9*1.1</f>
        <v/>
      </c>
      <c r="F9" s="3" t="inlineStr">
        <is>
          <t>ubi_ubq_1_K48_ABOC_K63_ABOC</t>
        </is>
      </c>
      <c r="G9" s="3">
        <f>(C9*D9*1.1)/2</f>
        <v/>
      </c>
      <c r="H9" s="3" t="inlineStr">
        <is>
          <t>Ube2K</t>
        </is>
      </c>
      <c r="I9" s="3">
        <f>(C9*D9*1.1)/2</f>
        <v/>
      </c>
    </row>
    <row r="10">
      <c r="A10" t="inlineStr">
        <is>
          <t>('ubi_ubq_1_K63_SMAC', 'Ubc13/Mms2')</t>
        </is>
      </c>
      <c r="B10" t="n">
        <v>9</v>
      </c>
      <c r="C10" t="n">
        <v>0</v>
      </c>
      <c r="D10" t="n">
        <v>200</v>
      </c>
      <c r="E10">
        <f>C10*D10*1.1</f>
        <v/>
      </c>
      <c r="F10" t="inlineStr">
        <is>
          <t>ubi_ubq_1_K63_SMAC</t>
        </is>
      </c>
      <c r="G10">
        <f>(C10*D10*1.1)/2</f>
        <v/>
      </c>
      <c r="H10" t="inlineStr">
        <is>
          <t>Ubc13/Mms2</t>
        </is>
      </c>
      <c r="I10">
        <f>(C10*D10*1.1)/2</f>
        <v/>
      </c>
    </row>
    <row r="11">
      <c r="A11" t="inlineStr">
        <is>
          <t>('ubi_ubq_1_K48_SMAC_K63_ABOC', 'Ubc13/Mms2')</t>
        </is>
      </c>
      <c r="B11" s="3" t="n">
        <v>10</v>
      </c>
      <c r="C11" t="n">
        <v>4</v>
      </c>
      <c r="D11" t="n">
        <v>200</v>
      </c>
      <c r="E11">
        <f>C11*D11*1.1</f>
        <v/>
      </c>
      <c r="F11" s="3" t="inlineStr">
        <is>
          <t>ubi_ubq_1_K48_SMAC_K63_ABOC</t>
        </is>
      </c>
      <c r="G11" s="3">
        <f>(C11*D11*1.1)/2</f>
        <v/>
      </c>
      <c r="H11" s="3" t="inlineStr">
        <is>
          <t>Ubc13/Mms2</t>
        </is>
      </c>
      <c r="I11" s="3">
        <f>(C11*D11*1.1)/2</f>
        <v/>
      </c>
    </row>
    <row r="12">
      <c r="A12" t="inlineStr">
        <is>
          <t>('ubi_ubq_1_K48_ABOC_K63_SMAC', 'Ubc13/Mms2')</t>
        </is>
      </c>
      <c r="B12" t="n">
        <v>11</v>
      </c>
      <c r="C12" t="n">
        <v>0</v>
      </c>
      <c r="D12" t="n">
        <v>200</v>
      </c>
      <c r="E12">
        <f>C12*D12*1.1</f>
        <v/>
      </c>
      <c r="F12" t="inlineStr">
        <is>
          <t>ubi_ubq_1_K48_ABOC_K63_SMAC</t>
        </is>
      </c>
      <c r="G12">
        <f>(C12*D12*1.1)/2</f>
        <v/>
      </c>
      <c r="H12" t="inlineStr">
        <is>
          <t>Ubc13/Mms2</t>
        </is>
      </c>
      <c r="I12">
        <f>(C12*D12*1.1)/2</f>
        <v/>
      </c>
    </row>
    <row r="13">
      <c r="A13" t="inlineStr">
        <is>
          <t>('ubi_ubq_1_K48_ABOC_K63_ABOC', 'Ubc13/Mms2')</t>
        </is>
      </c>
      <c r="B13" s="3" t="n">
        <v>12</v>
      </c>
      <c r="C13" t="n">
        <v>8</v>
      </c>
      <c r="D13" t="n">
        <v>200</v>
      </c>
      <c r="E13">
        <f>C13*D13*1.1</f>
        <v/>
      </c>
      <c r="F13" s="3" t="inlineStr">
        <is>
          <t>ubi_ubq_1_K48_ABOC_K63_ABOC</t>
        </is>
      </c>
      <c r="G13" s="3">
        <f>(C13*D13*1.1)/2</f>
        <v/>
      </c>
      <c r="H13" s="3" t="inlineStr">
        <is>
          <t>Ubc13/Mms2</t>
        </is>
      </c>
      <c r="I13" s="3">
        <f>(C13*D13*1.1)/2</f>
        <v/>
      </c>
    </row>
    <row r="14">
      <c r="A14" t="inlineStr">
        <is>
          <t>TOTAL</t>
        </is>
      </c>
      <c r="C14" t="n">
        <v>28</v>
      </c>
      <c r="F14" t="inlineStr"/>
      <c r="G14">
        <f>(C14*D14*1.1)/2</f>
        <v/>
      </c>
      <c r="H14" t="inlineStr"/>
      <c r="I14">
        <f>(C14*D14*1.1)/2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9" customWidth="1" min="1" max="1"/>
    <col width="7" customWidth="1" min="2" max="2"/>
    <col width="22" customWidth="1" min="3" max="3"/>
    <col width="42" customWidth="1" min="4" max="4"/>
    <col width="26" customWidth="1" min="5" max="5"/>
    <col width="42" customWidth="1" min="6" max="6"/>
  </cols>
  <sheetData>
    <row r="1">
      <c r="A1" s="2" t="inlineStr">
        <is>
          <t>Component</t>
        </is>
      </c>
      <c r="B1" s="2" t="inlineStr">
        <is>
          <t>Count</t>
        </is>
      </c>
      <c r="C1" s="2" t="inlineStr">
        <is>
          <t>Reaction Volume (uL)</t>
        </is>
      </c>
      <c r="D1" s="2" t="inlineStr">
        <is>
          <t>Component Volume (uL)
(Count * Reaction Volume (uL) * 1.1 / 2)</t>
        </is>
      </c>
      <c r="E1" s="2" t="inlineStr">
        <is>
          <t>Final Concentration (uM)</t>
        </is>
      </c>
      <c r="F1" s="2" t="inlineStr">
        <is>
          <t>Amount Needed (nmol)
(Count * Reaction Volume (uL)
* Final Concentration (uM) * 1.1 / 1000)</t>
        </is>
      </c>
    </row>
    <row r="2">
      <c r="A2" t="inlineStr">
        <is>
          <t>Ubc13/Mms2</t>
        </is>
      </c>
      <c r="B2" t="n">
        <v>12</v>
      </c>
      <c r="C2" t="n">
        <v>200</v>
      </c>
      <c r="D2">
        <f>(B2*C2*1.1)/2</f>
        <v/>
      </c>
      <c r="E2" t="n">
        <v>20</v>
      </c>
      <c r="F2">
        <f>(B2*C2*E2*1.1/1000)</f>
        <v/>
      </c>
    </row>
    <row r="3">
      <c r="A3" t="inlineStr">
        <is>
          <t>gp78/Ube2g2</t>
        </is>
      </c>
      <c r="B3" t="n">
        <v>9</v>
      </c>
      <c r="C3" t="n">
        <v>200</v>
      </c>
      <c r="D3">
        <f>(B3*C3*1.1)/2</f>
        <v/>
      </c>
      <c r="E3" t="n">
        <v>20</v>
      </c>
      <c r="F3">
        <f>(B3*C3*E3*1.1/1000)</f>
        <v/>
      </c>
    </row>
    <row r="4">
      <c r="A4" t="inlineStr">
        <is>
          <t>Ube2K</t>
        </is>
      </c>
      <c r="B4" t="n">
        <v>7</v>
      </c>
      <c r="C4" t="n">
        <v>200</v>
      </c>
      <c r="D4">
        <f>(B4*C4*1.1)/2</f>
        <v/>
      </c>
      <c r="E4" t="n">
        <v>20</v>
      </c>
      <c r="F4">
        <f>(B4*C4*E4*1.1/1000)</f>
        <v/>
      </c>
    </row>
    <row r="5">
      <c r="A5" t="inlineStr">
        <is>
          <t>ubi_ubq_1_K48_ABOC_K63_ABOC</t>
        </is>
      </c>
      <c r="B5" t="n">
        <v>15</v>
      </c>
      <c r="C5" t="n">
        <v>200</v>
      </c>
      <c r="D5">
        <f>(B5*C5*1.1)/2</f>
        <v/>
      </c>
      <c r="E5" t="n">
        <v>20</v>
      </c>
      <c r="F5">
        <f>(B5*C5*E5*1.1/1000)</f>
        <v/>
      </c>
    </row>
    <row r="6">
      <c r="A6" t="inlineStr">
        <is>
          <t>ubi_ubq_1_K48_SMAC_K63_ABOC</t>
        </is>
      </c>
      <c r="B6" t="n">
        <v>5</v>
      </c>
      <c r="C6" t="n">
        <v>200</v>
      </c>
      <c r="D6">
        <f>(B6*C6*1.1)/2</f>
        <v/>
      </c>
      <c r="E6" t="n">
        <v>20</v>
      </c>
      <c r="F6">
        <f>(B6*C6*E6*1.1/1000)</f>
        <v/>
      </c>
    </row>
    <row r="7">
      <c r="A7" t="inlineStr">
        <is>
          <t>ubi_ubq_1_K48_ABOC_K63_SMAC</t>
        </is>
      </c>
      <c r="B7" t="n">
        <v>8</v>
      </c>
      <c r="C7" t="n">
        <v>200</v>
      </c>
      <c r="D7">
        <f>(B7*C7*1.1)/2</f>
        <v/>
      </c>
      <c r="E7" t="n">
        <v>20</v>
      </c>
      <c r="F7">
        <f>(B7*C7*E7*1.1/1000)</f>
        <v/>
      </c>
    </row>
    <row r="8">
      <c r="A8" t="inlineStr">
        <is>
          <t>ubi_ubq_1_K48_SMAC</t>
        </is>
      </c>
      <c r="B8" t="n">
        <v>5</v>
      </c>
      <c r="C8" t="n">
        <v>200</v>
      </c>
      <c r="D8">
        <f>(B8*C8*1.1)/2</f>
        <v/>
      </c>
      <c r="E8" t="n">
        <v>20</v>
      </c>
      <c r="F8">
        <f>(B8*C8*E8*1.1/1000)</f>
        <v/>
      </c>
    </row>
    <row r="9">
      <c r="A9" t="inlineStr">
        <is>
          <t>ubi_ubq_1_K63_SMAC</t>
        </is>
      </c>
      <c r="B9" t="n">
        <v>0</v>
      </c>
      <c r="C9" t="n">
        <v>200</v>
      </c>
      <c r="D9">
        <f>(B9*C9*1.1)/2</f>
        <v/>
      </c>
      <c r="E9" t="n">
        <v>20</v>
      </c>
      <c r="F9">
        <f>(B9*C9*E9*1.1/1000)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23" customWidth="1" min="4" max="4"/>
    <col width="23" customWidth="1" min="5" max="5"/>
    <col width="23" customWidth="1" min="6" max="6"/>
  </cols>
  <sheetData>
    <row r="1">
      <c r="A1" t="inlineStr">
        <is>
          <t>Initial Conc. hUba1 (uM)</t>
        </is>
      </c>
      <c r="B1" t="inlineStr"/>
    </row>
    <row r="2">
      <c r="A2" t="inlineStr">
        <is>
          <t>Initial Conc. TCEP (mM)</t>
        </is>
      </c>
      <c r="B2" t="n">
        <v>10</v>
      </c>
    </row>
    <row r="3">
      <c r="A3" t="inlineStr">
        <is>
          <t>Initial Conc. ATP/Mg2+ (mM)</t>
        </is>
      </c>
      <c r="B3" t="n">
        <v>100</v>
      </c>
    </row>
    <row r="4"/>
    <row r="5">
      <c r="D5" s="4" t="inlineStr">
        <is>
          <t>Component</t>
        </is>
      </c>
      <c r="E5" s="5">
        <f>'Component Counts'!A2</f>
        <v/>
      </c>
      <c r="F5" s="6" t="inlineStr">
        <is>
          <t>Volume (uL)</t>
        </is>
      </c>
    </row>
    <row r="6">
      <c r="D6" s="7" t="inlineStr">
        <is>
          <t>Component Volume (uL)</t>
        </is>
      </c>
      <c r="E6" s="8">
        <f>'Component Counts'!D2</f>
        <v/>
      </c>
      <c r="F6" s="9" t="n"/>
    </row>
    <row r="7">
      <c r="D7" s="7" t="inlineStr">
        <is>
          <t>Amount Needed (nmol)</t>
        </is>
      </c>
      <c r="E7" s="8">
        <f>'Component Counts'!F2</f>
        <v/>
      </c>
      <c r="F7" s="9" t="n"/>
    </row>
    <row r="8">
      <c r="D8" s="7" t="inlineStr">
        <is>
          <t>Stock Conc. 1 (uM)</t>
        </is>
      </c>
      <c r="E8" s="8" t="n">
        <v>0</v>
      </c>
      <c r="F8" s="9" t="n"/>
    </row>
    <row r="9">
      <c r="D9" s="7" t="inlineStr">
        <is>
          <t>Stock Volume 1 (uL)</t>
        </is>
      </c>
      <c r="E9" s="8" t="n">
        <v>0</v>
      </c>
      <c r="F9" s="9">
        <f>IF(AND(E8&gt;0,E7&gt;0),MIN(E9,ROUND(E7*1000/E8,2)),0)</f>
        <v/>
      </c>
    </row>
    <row r="10">
      <c r="D10" s="7" t="inlineStr">
        <is>
          <t>Stock Conc. 2 (uM)</t>
        </is>
      </c>
      <c r="E10" s="8" t="n">
        <v>0</v>
      </c>
      <c r="F10" s="9" t="n"/>
    </row>
    <row r="11">
      <c r="D11" s="7" t="inlineStr">
        <is>
          <t>Stock Volume 2 (uL)</t>
        </is>
      </c>
      <c r="E11" s="8" t="n">
        <v>0</v>
      </c>
      <c r="F11" s="9">
        <f>IF(AND(E10&gt;0,MAX(0,E7-F9*E8/1000)&gt;0),MIN(E11,ROUND(MAX(0,E7-F9*E8/1000)*1000/E10,2)),0)</f>
        <v/>
      </c>
    </row>
    <row r="12">
      <c r="D12" s="7" t="inlineStr">
        <is>
          <t>Stock Conc. 3 (uM)</t>
        </is>
      </c>
      <c r="E12" s="8" t="n">
        <v>0</v>
      </c>
      <c r="F12" s="9" t="n"/>
    </row>
    <row r="13">
      <c r="D13" s="7" t="inlineStr">
        <is>
          <t>Stock Volume 3 (uL)</t>
        </is>
      </c>
      <c r="E13" s="8" t="n">
        <v>0</v>
      </c>
      <c r="F13" s="9">
        <f>IF(AND(E12&gt;0,MAX(0,E7-F9*E8/1000-F11*E10/1000)&gt;0),MIN(G13,ROUND(MAX(0,E7-F9*E8/1000-F11*E10/1000)*1000/E12,2)),0)</f>
        <v/>
      </c>
    </row>
    <row r="14">
      <c r="D14" s="7" t="inlineStr">
        <is>
          <t>Required nmol needed</t>
        </is>
      </c>
      <c r="E14" s="8">
        <f>ROUND(MAX(0,E7-F9*E8/1000-F11*E10/1000-F13*E12/1000),2)</f>
        <v/>
      </c>
      <c r="F14" s="9" t="n"/>
    </row>
    <row r="15">
      <c r="D15" s="10" t="n"/>
      <c r="F15" s="9" t="n"/>
    </row>
    <row r="16">
      <c r="D16" s="11" t="inlineStr">
        <is>
          <t>Reagent</t>
        </is>
      </c>
      <c r="E16" s="12" t="inlineStr">
        <is>
          <t>Final Conc.</t>
        </is>
      </c>
      <c r="F16" s="13" t="inlineStr">
        <is>
          <t>Volume (uL)</t>
        </is>
      </c>
    </row>
    <row r="17">
      <c r="D17" s="11" t="inlineStr">
        <is>
          <t>hUba1 (uM)</t>
        </is>
      </c>
      <c r="E17" s="12" t="n">
        <v>1</v>
      </c>
      <c r="F17" s="13" t="inlineStr"/>
    </row>
    <row r="18">
      <c r="D18" s="11" t="inlineStr">
        <is>
          <t>TCEP (mM)</t>
        </is>
      </c>
      <c r="E18" s="12" t="n">
        <v>1</v>
      </c>
      <c r="F18" s="13" t="inlineStr"/>
    </row>
    <row r="19">
      <c r="D19" s="14" t="inlineStr">
        <is>
          <t>ATP/Mg2+ (mM)</t>
        </is>
      </c>
      <c r="E19" s="15" t="n">
        <v>10</v>
      </c>
      <c r="F19" s="1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2025-07-04T11:54:34Z</dcterms:created>
  <dcterms:modified xmlns:dcterms="http://purl.org/dc/terms/" xmlns:xsi="http://www.w3.org/2001/XMLSchema-instance" xsi:type="dcterms:W3CDTF">2025-07-04T11:54:34Z</dcterms:modified>
</cp:coreProperties>
</file>