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k\iCloudDrive\UCR\Métodos cuantitativos\II_Parcial\Tema 8\"/>
    </mc:Choice>
  </mc:AlternateContent>
  <xr:revisionPtr revIDLastSave="0" documentId="13_ncr:1_{BBC48CFA-B6B2-4E91-8FE0-4B26CDEDAE0B}" xr6:coauthVersionLast="47" xr6:coauthVersionMax="47" xr10:uidLastSave="{00000000-0000-0000-0000-000000000000}"/>
  <bookViews>
    <workbookView xWindow="-108" yWindow="-108" windowWidth="23256" windowHeight="12576" activeTab="1" xr2:uid="{0E6D9DFB-6AAB-45EB-95C3-86C466A44E64}"/>
  </bookViews>
  <sheets>
    <sheet name="Ejemplo 1" sheetId="1" r:id="rId1"/>
    <sheet name="Ejemplo 2" sheetId="2" r:id="rId2"/>
    <sheet name="15-14 y 15-15" sheetId="3" r:id="rId3"/>
    <sheet name="Ejemplo 3" sheetId="4" r:id="rId4"/>
    <sheet name="15-21" sheetId="5" r:id="rId5"/>
    <sheet name="Ejemplo de examen" sheetId="6" r:id="rId6"/>
    <sheet name="Practica 1" sheetId="7" r:id="rId7"/>
    <sheet name="Practica 2" sheetId="8" r:id="rId8"/>
    <sheet name="15-23" sheetId="9" r:id="rId9"/>
    <sheet name="Practica 3" sheetId="10" r:id="rId10"/>
    <sheet name="15-10 y 15-11" sheetId="11" r:id="rId11"/>
    <sheet name="15-16" sheetId="12" r:id="rId12"/>
    <sheet name="15-18" sheetId="13" r:id="rId13"/>
    <sheet name="16-3-2" sheetId="14" r:id="rId14"/>
    <sheet name="Enfermedad" sheetId="15" r:id="rId15"/>
    <sheet name="Agente C" sheetId="16" r:id="rId16"/>
    <sheet name="Estudio cuen" sheetId="18" r:id="rId17"/>
    <sheet name="Industria" sheetId="17" r:id="rId18"/>
    <sheet name="Jugador tenis" sheetId="19" r:id="rId19"/>
    <sheet name="Bolas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8" i="2" l="1"/>
  <c r="H14" i="2" a="1"/>
  <c r="H14" i="2" s="1"/>
  <c r="C15" i="3" a="1"/>
  <c r="C15" i="3" s="1"/>
  <c r="N21" i="8"/>
  <c r="L27" i="8" a="1"/>
  <c r="L27" i="8" s="1"/>
  <c r="L23" i="8" a="1"/>
  <c r="L23" i="8" s="1"/>
  <c r="G24" i="5" a="1"/>
  <c r="G24" i="5" s="1"/>
  <c r="I28" i="4" a="1"/>
  <c r="I28" i="4" s="1"/>
  <c r="J22" i="1" a="1"/>
  <c r="J22" i="1" s="1"/>
  <c r="J12" i="1" a="1"/>
  <c r="J12" i="1" s="1"/>
  <c r="M8" i="10" a="1"/>
  <c r="M8" i="10" s="1"/>
  <c r="H17" i="10" a="1"/>
  <c r="H17" i="10" s="1"/>
  <c r="H13" i="10" a="1"/>
  <c r="H13" i="10" s="1"/>
  <c r="H9" i="10" a="1"/>
  <c r="H9" i="10" s="1"/>
  <c r="U10" i="10"/>
  <c r="T9" i="10"/>
  <c r="S8" i="10"/>
  <c r="J19" i="9"/>
  <c r="I18" i="9"/>
  <c r="H17" i="9"/>
  <c r="I14" i="9"/>
  <c r="H14" i="9"/>
  <c r="J13" i="9"/>
  <c r="H13" i="9"/>
  <c r="J12" i="9"/>
  <c r="I12" i="9"/>
  <c r="H12" i="9"/>
  <c r="J10" i="9"/>
  <c r="I10" i="9"/>
  <c r="K9" i="9"/>
  <c r="I9" i="9"/>
  <c r="K8" i="9"/>
  <c r="J8" i="9"/>
  <c r="I8" i="9"/>
  <c r="I5" i="9"/>
  <c r="J4" i="9"/>
  <c r="K3" i="9"/>
  <c r="J3" i="9"/>
  <c r="I3" i="9"/>
  <c r="H5" i="9"/>
  <c r="H4" i="9"/>
  <c r="H3" i="9"/>
  <c r="L19" i="8"/>
  <c r="L20" i="8"/>
  <c r="M20" i="8"/>
  <c r="N20" i="8"/>
  <c r="L21" i="8"/>
  <c r="M21" i="8"/>
  <c r="M19" i="8"/>
  <c r="N19" i="8"/>
  <c r="Y44" i="7" a="1"/>
  <c r="Y44" i="7" s="1"/>
  <c r="Y40" i="7" a="1"/>
  <c r="Y40" i="7" s="1"/>
  <c r="Y37" i="7"/>
  <c r="Z37" i="7"/>
  <c r="AA37" i="7"/>
  <c r="Y38" i="7"/>
  <c r="Z38" i="7"/>
  <c r="AA38" i="7"/>
  <c r="Z36" i="7"/>
  <c r="AA36" i="7"/>
  <c r="Y36" i="7"/>
  <c r="M38" i="7" a="1"/>
  <c r="M38" i="7" s="1"/>
  <c r="M42" i="7" s="1" a="1"/>
  <c r="M42" i="7" s="1"/>
  <c r="O36" i="7"/>
  <c r="O35" i="7"/>
  <c r="O34" i="7"/>
  <c r="N36" i="7"/>
  <c r="N35" i="7"/>
  <c r="N34" i="7"/>
  <c r="M36" i="7"/>
  <c r="M35" i="7"/>
  <c r="M34" i="7"/>
  <c r="H21" i="6"/>
  <c r="G21" i="6"/>
  <c r="H20" i="6"/>
  <c r="G20" i="6"/>
  <c r="G19" i="5" a="1"/>
  <c r="G19" i="5" s="1"/>
  <c r="G16" i="5" a="1"/>
  <c r="G16" i="5" s="1"/>
  <c r="H14" i="5"/>
  <c r="G14" i="5"/>
  <c r="H13" i="5"/>
  <c r="G13" i="5"/>
  <c r="I17" i="4"/>
  <c r="J18" i="4"/>
  <c r="J17" i="4"/>
  <c r="I18" i="4"/>
  <c r="M8" i="2" a="1"/>
  <c r="M8" i="2" s="1"/>
  <c r="N10" i="1"/>
  <c r="M10" i="1"/>
  <c r="N9" i="1"/>
  <c r="M9" i="1"/>
  <c r="J3" i="1"/>
  <c r="K3" i="1"/>
  <c r="K2" i="1"/>
  <c r="J2" i="1"/>
  <c r="H21" i="10" l="1" a="1"/>
  <c r="H21" i="10" s="1"/>
  <c r="M6" i="10" a="1"/>
  <c r="M6" i="10" s="1"/>
  <c r="I20" i="4" a="1"/>
  <c r="I20" i="4" s="1"/>
  <c r="I23" i="4" s="1" a="1"/>
  <c r="I23" i="4" s="1"/>
  <c r="J16" i="1" a="1"/>
  <c r="J16" i="1" s="1"/>
  <c r="J19" i="1" s="1" a="1"/>
  <c r="J19" i="1" s="1"/>
  <c r="Q2" i="1" a="1"/>
  <c r="Q2" i="1" s="1"/>
  <c r="Q5" i="1" s="1" a="1"/>
  <c r="Q5" i="1" s="1"/>
  <c r="G23" i="6" a="1"/>
  <c r="G23" i="6" s="1"/>
  <c r="G26" i="6" s="1" a="1"/>
  <c r="G26" i="6" s="1"/>
  <c r="H27" i="10" l="1" a="1"/>
  <c r="H27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<sst xmlns="http://schemas.openxmlformats.org/spreadsheetml/2006/main" count="248" uniqueCount="120">
  <si>
    <t>T=</t>
  </si>
  <si>
    <t>S</t>
  </si>
  <si>
    <t>N</t>
  </si>
  <si>
    <t>p0=</t>
  </si>
  <si>
    <t>p3=</t>
  </si>
  <si>
    <t>p0*T³</t>
  </si>
  <si>
    <t>x</t>
  </si>
  <si>
    <t>p1=</t>
  </si>
  <si>
    <t>p0*T</t>
  </si>
  <si>
    <t>p2=</t>
  </si>
  <si>
    <t>p1*T</t>
  </si>
  <si>
    <t>p2*T</t>
  </si>
  <si>
    <t>T²=</t>
  </si>
  <si>
    <t>T³=</t>
  </si>
  <si>
    <t>³</t>
  </si>
  <si>
    <t>Estado Actual</t>
  </si>
  <si>
    <t>No Viajar</t>
  </si>
  <si>
    <t>Viajar entre Islas</t>
  </si>
  <si>
    <t>Viajar fuera</t>
  </si>
  <si>
    <t>p2=p0*T²=</t>
  </si>
  <si>
    <t xml:space="preserve">       X    Y     Z       =</t>
  </si>
  <si>
    <t xml:space="preserve">       X     Y      Z      *</t>
  </si>
  <si>
    <t>X=</t>
  </si>
  <si>
    <t>0.4X + 0.5Y + 0.1Z</t>
  </si>
  <si>
    <t>Y=</t>
  </si>
  <si>
    <t>0.2X + 0.1Y + 0.7Z</t>
  </si>
  <si>
    <t>Z=</t>
  </si>
  <si>
    <t>0.4X + 0.4Y + 0.2Z</t>
  </si>
  <si>
    <t>1=</t>
  </si>
  <si>
    <t>X + Y + Z</t>
  </si>
  <si>
    <t>0=</t>
  </si>
  <si>
    <t xml:space="preserve"> -0.6X + 0.5Y + 0.1Z</t>
  </si>
  <si>
    <t>0.2X - 0.9Y + 0.7Z</t>
  </si>
  <si>
    <t>0.4X + 0.4Y - 0.8Z</t>
  </si>
  <si>
    <t>X=0,3333</t>
  </si>
  <si>
    <t>Y=0,3333</t>
  </si>
  <si>
    <t>Z=0,3333</t>
  </si>
  <si>
    <t>p1=p0*T</t>
  </si>
  <si>
    <t>( X1 X2  X3  X4)=</t>
  </si>
  <si>
    <t>( X1 X2  X3  X4) *</t>
  </si>
  <si>
    <t>X1</t>
  </si>
  <si>
    <t>X2</t>
  </si>
  <si>
    <t>X3</t>
  </si>
  <si>
    <t>X4</t>
  </si>
  <si>
    <t>X1=</t>
  </si>
  <si>
    <t>X2=</t>
  </si>
  <si>
    <t>X3=</t>
  </si>
  <si>
    <t>X4=</t>
  </si>
  <si>
    <t>0.6X1 + 0X2 + 0.1X3 +0.05X4</t>
  </si>
  <si>
    <t>0.2X1 +0.7X2 + 0.1X3 +0.05X4</t>
  </si>
  <si>
    <t>0.1X1 +0.1X2 +0X3 +0.8X4</t>
  </si>
  <si>
    <t>X1 + X2 + X3 + X4</t>
  </si>
  <si>
    <t xml:space="preserve"> -0.4X1 + 0X2 + 0.1X3 +0.05X4</t>
  </si>
  <si>
    <t>0.2X1 -0.3X2 + 0.1X3 +0.05X4</t>
  </si>
  <si>
    <t>0.1X1 +0.1X2 +0X3 -0.2X4</t>
  </si>
  <si>
    <t xml:space="preserve"> ==&gt;</t>
  </si>
  <si>
    <t>0= 0.6X1 + 0X2 + 0.1X3 +0.05X4 - X1</t>
  </si>
  <si>
    <t>0= 0.6X1 - X1 + 0X2 + 0.1X3 +0.05X4</t>
  </si>
  <si>
    <t>0= (0.6-1)X1 + 0X2 + 0.1X3 +0.05X4</t>
  </si>
  <si>
    <t>0= -0.4X1 + 0X2 + 0.1X3 +0.05X4</t>
  </si>
  <si>
    <t>0.1X1 +0.2X2 -0.2X3 +0.1X4</t>
  </si>
  <si>
    <t>0.1X1 +0.2X2 +0.8X3 +0.1X4</t>
  </si>
  <si>
    <t>x1=0,1290</t>
  </si>
  <si>
    <t>x2=0,2581</t>
  </si>
  <si>
    <t>x3=0,4194</t>
  </si>
  <si>
    <t>x4=0,1935</t>
  </si>
  <si>
    <t>I</t>
  </si>
  <si>
    <t>A</t>
  </si>
  <si>
    <t>B</t>
  </si>
  <si>
    <r>
      <t>F=(I-B)</t>
    </r>
    <r>
      <rPr>
        <vertAlign val="superscript"/>
        <sz val="11"/>
        <color theme="1"/>
        <rFont val="Calibri"/>
        <family val="2"/>
        <scheme val="minor"/>
      </rPr>
      <t>-1</t>
    </r>
  </si>
  <si>
    <t>I=</t>
  </si>
  <si>
    <t>A=</t>
  </si>
  <si>
    <t>B=</t>
  </si>
  <si>
    <t>(I-B)=</t>
  </si>
  <si>
    <r>
      <t>F= (I-B)</t>
    </r>
    <r>
      <rPr>
        <vertAlign val="superscript"/>
        <sz val="11"/>
        <color theme="1"/>
        <rFont val="Calibri"/>
        <family val="2"/>
        <scheme val="minor"/>
      </rPr>
      <t>-1</t>
    </r>
  </si>
  <si>
    <t>FA=</t>
  </si>
  <si>
    <t>F=</t>
  </si>
  <si>
    <t>Hogar</t>
  </si>
  <si>
    <t>Esquina 1</t>
  </si>
  <si>
    <t>Esquina 2</t>
  </si>
  <si>
    <t>Bar</t>
  </si>
  <si>
    <t>X5</t>
  </si>
  <si>
    <t>Reconocimiento</t>
  </si>
  <si>
    <t>Fama</t>
  </si>
  <si>
    <t>Fama decaída</t>
  </si>
  <si>
    <t>Éxito</t>
  </si>
  <si>
    <t>Abandono</t>
  </si>
  <si>
    <t>Retiro</t>
  </si>
  <si>
    <t>Fama decenso</t>
  </si>
  <si>
    <t>Estados</t>
  </si>
  <si>
    <r>
      <t>F=(I-B)</t>
    </r>
    <r>
      <rPr>
        <vertAlign val="superscript"/>
        <sz val="11"/>
        <color theme="1"/>
        <rFont val="Amasis MT Pro"/>
        <family val="1"/>
      </rPr>
      <t>-1</t>
    </r>
  </si>
  <si>
    <r>
      <t>F= (I-B)</t>
    </r>
    <r>
      <rPr>
        <vertAlign val="superscript"/>
        <sz val="11"/>
        <color theme="1"/>
        <rFont val="Amasis MT Pro"/>
        <family val="1"/>
      </rPr>
      <t>-1</t>
    </r>
  </si>
  <si>
    <t>Bayside</t>
  </si>
  <si>
    <t>Cleanco</t>
  </si>
  <si>
    <t>Beach Services</t>
  </si>
  <si>
    <t xml:space="preserve">    X     Y      Z    *</t>
  </si>
  <si>
    <t>X</t>
  </si>
  <si>
    <t>Y</t>
  </si>
  <si>
    <t>Z</t>
  </si>
  <si>
    <t>x1=0,2385</t>
  </si>
  <si>
    <t>x2=0,5741</t>
  </si>
  <si>
    <t>x3=0,1874</t>
  </si>
  <si>
    <t>A)</t>
  </si>
  <si>
    <t>p5=p0*T^5</t>
  </si>
  <si>
    <r>
      <t>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=</t>
    </r>
  </si>
  <si>
    <r>
      <t>T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=</t>
    </r>
  </si>
  <si>
    <r>
      <t>T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=</t>
    </r>
  </si>
  <si>
    <t>p5=</t>
  </si>
  <si>
    <t>B)</t>
  </si>
  <si>
    <t>C)</t>
  </si>
  <si>
    <t>A=0,125</t>
  </si>
  <si>
    <t>B=0,3</t>
  </si>
  <si>
    <t>C=0,575</t>
  </si>
  <si>
    <t>15-</t>
  </si>
  <si>
    <t>Condición de equilibrio</t>
  </si>
  <si>
    <t>Colocar en el matriz cal</t>
  </si>
  <si>
    <t>Explicacion de como se resta Xn - Xn del otro lado</t>
  </si>
  <si>
    <t xml:space="preserve">Se agrega fila  mas a </t>
  </si>
  <si>
    <t>I para poder</t>
  </si>
  <si>
    <t xml:space="preserve">Restar a 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</si>
</sst>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0.0000"/>
    <numFmt numFmtId="165" formatCode="0.000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masis MT Pro"/>
      <family val="1"/>
    </font>
    <font>
      <vertAlign val="superscript"/>
      <sz val="11"/>
      <color theme="1"/>
      <name val="Amasis MT Pro"/>
      <family val="1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1" fontId="0" fillId="0" borderId="0" xfId="1" applyFont="1"/>
    <xf numFmtId="0" fontId="0" fillId="0" borderId="0" xfId="0" applyAlignment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4" fillId="3" borderId="0" xfId="0" applyNumberFormat="1" applyFont="1" applyFill="1" applyAlignment="1">
      <alignment horizontal="center"/>
    </xf>
    <xf numFmtId="2" fontId="4" fillId="7" borderId="0" xfId="0" applyNumberFormat="1" applyFont="1" applyFill="1" applyAlignment="1">
      <alignment horizontal="center"/>
    </xf>
    <xf numFmtId="2" fontId="4" fillId="6" borderId="0" xfId="0" applyNumberFormat="1" applyFont="1" applyFill="1" applyAlignment="1">
      <alignment horizontal="center"/>
    </xf>
    <xf numFmtId="2" fontId="4" fillId="0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2" fontId="4" fillId="8" borderId="0" xfId="0" applyNumberFormat="1" applyFont="1" applyFill="1" applyAlignment="1">
      <alignment horizontal="center"/>
    </xf>
    <xf numFmtId="2" fontId="4" fillId="0" borderId="0" xfId="0" applyNumberFormat="1" applyFont="1"/>
    <xf numFmtId="0" fontId="0" fillId="9" borderId="0" xfId="0" applyFill="1" applyAlignment="1">
      <alignment horizontal="center"/>
    </xf>
    <xf numFmtId="0" fontId="0" fillId="7" borderId="0" xfId="0" applyFill="1" applyAlignment="1">
      <alignment horizontal="center"/>
    </xf>
    <xf numFmtId="166" fontId="4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15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Millares [0]" xfId="1" builtinId="6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89562</xdr:colOff>
      <xdr:row>0</xdr:row>
      <xdr:rowOff>102577</xdr:rowOff>
    </xdr:from>
    <xdr:to>
      <xdr:col>14</xdr:col>
      <xdr:colOff>582264</xdr:colOff>
      <xdr:row>5</xdr:row>
      <xdr:rowOff>86972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9C13D4-1D7A-D782-C1AD-783845C5E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9854" y="102577"/>
          <a:ext cx="2075318" cy="892933"/>
        </a:xfrm>
        <a:prstGeom prst="rect">
          <a:avLst/>
        </a:prstGeom>
      </xdr:spPr>
    </xdr:pic>
    <xdr:clientData/>
  </xdr:twoCellAnchor>
  <xdr:twoCellAnchor>
    <xdr:from>
      <xdr:col>9</xdr:col>
      <xdr:colOff>24766</xdr:colOff>
      <xdr:row>1</xdr:row>
      <xdr:rowOff>29528</xdr:rowOff>
    </xdr:from>
    <xdr:to>
      <xdr:col>10</xdr:col>
      <xdr:colOff>777241</xdr:colOff>
      <xdr:row>2</xdr:row>
      <xdr:rowOff>160973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6F409567-E487-1479-1BF6-F77A704A0F1B}"/>
            </a:ext>
          </a:extLst>
        </xdr:cNvPr>
        <xdr:cNvSpPr/>
      </xdr:nvSpPr>
      <xdr:spPr>
        <a:xfrm>
          <a:off x="6519625" y="208122"/>
          <a:ext cx="1544241" cy="310039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19050</xdr:colOff>
      <xdr:row>4</xdr:row>
      <xdr:rowOff>15240</xdr:rowOff>
    </xdr:from>
    <xdr:to>
      <xdr:col>10</xdr:col>
      <xdr:colOff>762000</xdr:colOff>
      <xdr:row>5</xdr:row>
      <xdr:rowOff>15240</xdr:rowOff>
    </xdr:to>
    <xdr:sp macro="" textlink="">
      <xdr:nvSpPr>
        <xdr:cNvPr id="4" name="Corchetes 3">
          <a:extLst>
            <a:ext uri="{FF2B5EF4-FFF2-40B4-BE49-F238E27FC236}">
              <a16:creationId xmlns:a16="http://schemas.microsoft.com/office/drawing/2014/main" id="{C5BCFD37-E9F2-3550-CB03-7A66F3A1FDAE}"/>
            </a:ext>
          </a:extLst>
        </xdr:cNvPr>
        <xdr:cNvSpPr/>
      </xdr:nvSpPr>
      <xdr:spPr>
        <a:xfrm>
          <a:off x="6513909" y="729615"/>
          <a:ext cx="1534716" cy="178594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19050</xdr:colOff>
      <xdr:row>8</xdr:row>
      <xdr:rowOff>15240</xdr:rowOff>
    </xdr:from>
    <xdr:to>
      <xdr:col>10</xdr:col>
      <xdr:colOff>762000</xdr:colOff>
      <xdr:row>9</xdr:row>
      <xdr:rowOff>15240</xdr:rowOff>
    </xdr:to>
    <xdr:sp macro="" textlink="">
      <xdr:nvSpPr>
        <xdr:cNvPr id="5" name="Corchetes 4">
          <a:extLst>
            <a:ext uri="{FF2B5EF4-FFF2-40B4-BE49-F238E27FC236}">
              <a16:creationId xmlns:a16="http://schemas.microsoft.com/office/drawing/2014/main" id="{26219B73-3A57-434F-9EAC-38B4E744E5FE}"/>
            </a:ext>
          </a:extLst>
        </xdr:cNvPr>
        <xdr:cNvSpPr/>
      </xdr:nvSpPr>
      <xdr:spPr>
        <a:xfrm>
          <a:off x="6513909" y="1443990"/>
          <a:ext cx="1534716" cy="178594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16193</xdr:colOff>
      <xdr:row>8</xdr:row>
      <xdr:rowOff>29528</xdr:rowOff>
    </xdr:from>
    <xdr:to>
      <xdr:col>13</xdr:col>
      <xdr:colOff>770573</xdr:colOff>
      <xdr:row>9</xdr:row>
      <xdr:rowOff>160973</xdr:rowOff>
    </xdr:to>
    <xdr:sp macro="" textlink="">
      <xdr:nvSpPr>
        <xdr:cNvPr id="6" name="Corchetes 5">
          <a:extLst>
            <a:ext uri="{FF2B5EF4-FFF2-40B4-BE49-F238E27FC236}">
              <a16:creationId xmlns:a16="http://schemas.microsoft.com/office/drawing/2014/main" id="{B3789E4E-4EE6-478A-8D0C-C25913C6023E}"/>
            </a:ext>
          </a:extLst>
        </xdr:cNvPr>
        <xdr:cNvSpPr/>
      </xdr:nvSpPr>
      <xdr:spPr>
        <a:xfrm>
          <a:off x="8225552" y="1458278"/>
          <a:ext cx="1546146" cy="310039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16</xdr:col>
      <xdr:colOff>53340</xdr:colOff>
      <xdr:row>1</xdr:row>
      <xdr:rowOff>38100</xdr:rowOff>
    </xdr:from>
    <xdr:to>
      <xdr:col>18</xdr:col>
      <xdr:colOff>0</xdr:colOff>
      <xdr:row>2</xdr:row>
      <xdr:rowOff>167640</xdr:rowOff>
    </xdr:to>
    <xdr:sp macro="" textlink="">
      <xdr:nvSpPr>
        <xdr:cNvPr id="7" name="Corchetes 6">
          <a:extLst>
            <a:ext uri="{FF2B5EF4-FFF2-40B4-BE49-F238E27FC236}">
              <a16:creationId xmlns:a16="http://schemas.microsoft.com/office/drawing/2014/main" id="{06BA8788-3C80-4676-9357-E8ACE016D69C}"/>
            </a:ext>
          </a:extLst>
        </xdr:cNvPr>
        <xdr:cNvSpPr/>
      </xdr:nvSpPr>
      <xdr:spPr>
        <a:xfrm>
          <a:off x="11429762" y="216694"/>
          <a:ext cx="1530191" cy="308134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16</xdr:col>
      <xdr:colOff>53340</xdr:colOff>
      <xdr:row>4</xdr:row>
      <xdr:rowOff>29528</xdr:rowOff>
    </xdr:from>
    <xdr:to>
      <xdr:col>18</xdr:col>
      <xdr:colOff>0</xdr:colOff>
      <xdr:row>5</xdr:row>
      <xdr:rowOff>160973</xdr:rowOff>
    </xdr:to>
    <xdr:sp macro="" textlink="">
      <xdr:nvSpPr>
        <xdr:cNvPr id="8" name="Corchetes 7">
          <a:extLst>
            <a:ext uri="{FF2B5EF4-FFF2-40B4-BE49-F238E27FC236}">
              <a16:creationId xmlns:a16="http://schemas.microsoft.com/office/drawing/2014/main" id="{67784E74-13BC-4F01-8F01-A9BEB70D7C98}"/>
            </a:ext>
          </a:extLst>
        </xdr:cNvPr>
        <xdr:cNvSpPr/>
      </xdr:nvSpPr>
      <xdr:spPr>
        <a:xfrm>
          <a:off x="11429762" y="743903"/>
          <a:ext cx="1530191" cy="310039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24765</xdr:colOff>
      <xdr:row>10</xdr:row>
      <xdr:rowOff>168594</xdr:rowOff>
    </xdr:from>
    <xdr:to>
      <xdr:col>10</xdr:col>
      <xdr:colOff>777240</xdr:colOff>
      <xdr:row>11</xdr:row>
      <xdr:rowOff>168594</xdr:rowOff>
    </xdr:to>
    <xdr:sp macro="" textlink="">
      <xdr:nvSpPr>
        <xdr:cNvPr id="9" name="Corchetes 8">
          <a:extLst>
            <a:ext uri="{FF2B5EF4-FFF2-40B4-BE49-F238E27FC236}">
              <a16:creationId xmlns:a16="http://schemas.microsoft.com/office/drawing/2014/main" id="{BAF43C6B-81EC-FC4B-925E-26F47143659C}"/>
            </a:ext>
          </a:extLst>
        </xdr:cNvPr>
        <xdr:cNvSpPr/>
      </xdr:nvSpPr>
      <xdr:spPr>
        <a:xfrm>
          <a:off x="6519624" y="1954532"/>
          <a:ext cx="1544241" cy="178593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16192</xdr:colOff>
      <xdr:row>18</xdr:row>
      <xdr:rowOff>15241</xdr:rowOff>
    </xdr:from>
    <xdr:to>
      <xdr:col>10</xdr:col>
      <xdr:colOff>770572</xdr:colOff>
      <xdr:row>19</xdr:row>
      <xdr:rowOff>15241</xdr:rowOff>
    </xdr:to>
    <xdr:sp macro="" textlink="">
      <xdr:nvSpPr>
        <xdr:cNvPr id="10" name="Corchetes 9">
          <a:extLst>
            <a:ext uri="{FF2B5EF4-FFF2-40B4-BE49-F238E27FC236}">
              <a16:creationId xmlns:a16="http://schemas.microsoft.com/office/drawing/2014/main" id="{AEC5555E-F043-CC23-A0BE-37871B7D447F}"/>
            </a:ext>
          </a:extLst>
        </xdr:cNvPr>
        <xdr:cNvSpPr/>
      </xdr:nvSpPr>
      <xdr:spPr>
        <a:xfrm>
          <a:off x="6511051" y="3229929"/>
          <a:ext cx="1546146" cy="178593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38100</xdr:colOff>
      <xdr:row>15</xdr:row>
      <xdr:rowOff>8574</xdr:rowOff>
    </xdr:from>
    <xdr:to>
      <xdr:col>10</xdr:col>
      <xdr:colOff>781050</xdr:colOff>
      <xdr:row>16</xdr:row>
      <xdr:rowOff>8574</xdr:rowOff>
    </xdr:to>
    <xdr:sp macro="" textlink="">
      <xdr:nvSpPr>
        <xdr:cNvPr id="11" name="Corchetes 10">
          <a:extLst>
            <a:ext uri="{FF2B5EF4-FFF2-40B4-BE49-F238E27FC236}">
              <a16:creationId xmlns:a16="http://schemas.microsoft.com/office/drawing/2014/main" id="{3D50158B-3DC3-0465-E730-ADF1BE6258E3}"/>
            </a:ext>
          </a:extLst>
        </xdr:cNvPr>
        <xdr:cNvSpPr/>
      </xdr:nvSpPr>
      <xdr:spPr>
        <a:xfrm>
          <a:off x="6532959" y="2687480"/>
          <a:ext cx="1534716" cy="178594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15240</xdr:colOff>
      <xdr:row>21</xdr:row>
      <xdr:rowOff>15241</xdr:rowOff>
    </xdr:from>
    <xdr:to>
      <xdr:col>10</xdr:col>
      <xdr:colOff>748665</xdr:colOff>
      <xdr:row>22</xdr:row>
      <xdr:rowOff>15241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929E1411-1E43-9406-949F-812860F49BAE}"/>
            </a:ext>
          </a:extLst>
        </xdr:cNvPr>
        <xdr:cNvSpPr/>
      </xdr:nvSpPr>
      <xdr:spPr>
        <a:xfrm>
          <a:off x="6510099" y="3765710"/>
          <a:ext cx="1525191" cy="178594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 editAs="oneCell">
    <xdr:from>
      <xdr:col>0</xdr:col>
      <xdr:colOff>104786</xdr:colOff>
      <xdr:row>0</xdr:row>
      <xdr:rowOff>0</xdr:rowOff>
    </xdr:from>
    <xdr:to>
      <xdr:col>7</xdr:col>
      <xdr:colOff>118863</xdr:colOff>
      <xdr:row>20</xdr:row>
      <xdr:rowOff>34847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EFA64A-DAE5-31C2-CD9D-0A0AAF351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86" y="0"/>
          <a:ext cx="5556436" cy="36067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</xdr:colOff>
      <xdr:row>7</xdr:row>
      <xdr:rowOff>11854</xdr:rowOff>
    </xdr:from>
    <xdr:to>
      <xdr:col>9</xdr:col>
      <xdr:colOff>588222</xdr:colOff>
      <xdr:row>10</xdr:row>
      <xdr:rowOff>19898</xdr:rowOff>
    </xdr:to>
    <xdr:sp macro="" textlink="">
      <xdr:nvSpPr>
        <xdr:cNvPr id="2" name="Corchetes 1">
          <a:extLst>
            <a:ext uri="{FF2B5EF4-FFF2-40B4-BE49-F238E27FC236}">
              <a16:creationId xmlns:a16="http://schemas.microsoft.com/office/drawing/2014/main" id="{68A15B3C-F4AB-47E5-85BD-34E61EC702B4}"/>
            </a:ext>
          </a:extLst>
        </xdr:cNvPr>
        <xdr:cNvSpPr/>
      </xdr:nvSpPr>
      <xdr:spPr>
        <a:xfrm>
          <a:off x="5577628" y="1451187"/>
          <a:ext cx="2328969" cy="547794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76200</xdr:colOff>
      <xdr:row>11</xdr:row>
      <xdr:rowOff>19898</xdr:rowOff>
    </xdr:from>
    <xdr:to>
      <xdr:col>10</xdr:col>
      <xdr:colOff>0</xdr:colOff>
      <xdr:row>12</xdr:row>
      <xdr:rowOff>11854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5F28A43E-955D-0F17-EE33-918BAAB895A4}"/>
            </a:ext>
          </a:extLst>
        </xdr:cNvPr>
        <xdr:cNvSpPr/>
      </xdr:nvSpPr>
      <xdr:spPr>
        <a:xfrm>
          <a:off x="5595408" y="2178898"/>
          <a:ext cx="2315634" cy="171873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38100</xdr:colOff>
      <xdr:row>7</xdr:row>
      <xdr:rowOff>19897</xdr:rowOff>
    </xdr:from>
    <xdr:to>
      <xdr:col>14</xdr:col>
      <xdr:colOff>626533</xdr:colOff>
      <xdr:row>10</xdr:row>
      <xdr:rowOff>20321</xdr:rowOff>
    </xdr:to>
    <xdr:sp macro="" textlink="">
      <xdr:nvSpPr>
        <xdr:cNvPr id="4" name="Corchetes 3">
          <a:extLst>
            <a:ext uri="{FF2B5EF4-FFF2-40B4-BE49-F238E27FC236}">
              <a16:creationId xmlns:a16="http://schemas.microsoft.com/office/drawing/2014/main" id="{B1431DCB-8B89-EA31-B798-E389725B826B}"/>
            </a:ext>
          </a:extLst>
        </xdr:cNvPr>
        <xdr:cNvSpPr/>
      </xdr:nvSpPr>
      <xdr:spPr>
        <a:xfrm>
          <a:off x="9340850" y="1459230"/>
          <a:ext cx="2165350" cy="540174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55033</xdr:colOff>
      <xdr:row>12</xdr:row>
      <xdr:rowOff>170182</xdr:rowOff>
    </xdr:from>
    <xdr:to>
      <xdr:col>9</xdr:col>
      <xdr:colOff>590550</xdr:colOff>
      <xdr:row>13</xdr:row>
      <xdr:rowOff>173567</xdr:rowOff>
    </xdr:to>
    <xdr:sp macro="" textlink="">
      <xdr:nvSpPr>
        <xdr:cNvPr id="5" name="Corchetes 4">
          <a:extLst>
            <a:ext uri="{FF2B5EF4-FFF2-40B4-BE49-F238E27FC236}">
              <a16:creationId xmlns:a16="http://schemas.microsoft.com/office/drawing/2014/main" id="{4170EF34-A134-6E84-120C-B73D9D0558F9}"/>
            </a:ext>
          </a:extLst>
        </xdr:cNvPr>
        <xdr:cNvSpPr/>
      </xdr:nvSpPr>
      <xdr:spPr>
        <a:xfrm>
          <a:off x="5574241" y="2509099"/>
          <a:ext cx="2334684" cy="183301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57997</xdr:colOff>
      <xdr:row>15</xdr:row>
      <xdr:rowOff>170183</xdr:rowOff>
    </xdr:from>
    <xdr:to>
      <xdr:col>6</xdr:col>
      <xdr:colOff>883920</xdr:colOff>
      <xdr:row>16</xdr:row>
      <xdr:rowOff>167641</xdr:rowOff>
    </xdr:to>
    <xdr:sp macro="" textlink="">
      <xdr:nvSpPr>
        <xdr:cNvPr id="6" name="Corchetes 5">
          <a:extLst>
            <a:ext uri="{FF2B5EF4-FFF2-40B4-BE49-F238E27FC236}">
              <a16:creationId xmlns:a16="http://schemas.microsoft.com/office/drawing/2014/main" id="{DC093E52-AC23-4B87-B43F-A8DAF1F5BE53}"/>
            </a:ext>
          </a:extLst>
        </xdr:cNvPr>
        <xdr:cNvSpPr/>
      </xdr:nvSpPr>
      <xdr:spPr>
        <a:xfrm>
          <a:off x="4812877" y="3096263"/>
          <a:ext cx="825923" cy="180338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170604</xdr:colOff>
      <xdr:row>16</xdr:row>
      <xdr:rowOff>1</xdr:rowOff>
    </xdr:from>
    <xdr:to>
      <xdr:col>8</xdr:col>
      <xdr:colOff>364067</xdr:colOff>
      <xdr:row>16</xdr:row>
      <xdr:rowOff>170180</xdr:rowOff>
    </xdr:to>
    <xdr:sp macro="" textlink="">
      <xdr:nvSpPr>
        <xdr:cNvPr id="7" name="Corchetes 6">
          <a:extLst>
            <a:ext uri="{FF2B5EF4-FFF2-40B4-BE49-F238E27FC236}">
              <a16:creationId xmlns:a16="http://schemas.microsoft.com/office/drawing/2014/main" id="{48AE9DF4-E8B1-401F-B1B3-21BECDEC67B9}"/>
            </a:ext>
          </a:extLst>
        </xdr:cNvPr>
        <xdr:cNvSpPr/>
      </xdr:nvSpPr>
      <xdr:spPr>
        <a:xfrm>
          <a:off x="5689812" y="3058584"/>
          <a:ext cx="981922" cy="170179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58420</xdr:colOff>
      <xdr:row>16</xdr:row>
      <xdr:rowOff>11854</xdr:rowOff>
    </xdr:from>
    <xdr:to>
      <xdr:col>11</xdr:col>
      <xdr:colOff>673947</xdr:colOff>
      <xdr:row>19</xdr:row>
      <xdr:rowOff>19898</xdr:rowOff>
    </xdr:to>
    <xdr:sp macro="" textlink="">
      <xdr:nvSpPr>
        <xdr:cNvPr id="8" name="Corchetes 7">
          <a:extLst>
            <a:ext uri="{FF2B5EF4-FFF2-40B4-BE49-F238E27FC236}">
              <a16:creationId xmlns:a16="http://schemas.microsoft.com/office/drawing/2014/main" id="{5359CCBF-E0F6-49A9-97F8-9C250C436F3A}"/>
            </a:ext>
          </a:extLst>
        </xdr:cNvPr>
        <xdr:cNvSpPr/>
      </xdr:nvSpPr>
      <xdr:spPr>
        <a:xfrm>
          <a:off x="7376795" y="3070437"/>
          <a:ext cx="1874944" cy="547794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 editAs="oneCell">
    <xdr:from>
      <xdr:col>0</xdr:col>
      <xdr:colOff>175079</xdr:colOff>
      <xdr:row>0</xdr:row>
      <xdr:rowOff>0</xdr:rowOff>
    </xdr:from>
    <xdr:to>
      <xdr:col>5</xdr:col>
      <xdr:colOff>560591</xdr:colOff>
      <xdr:row>16</xdr:row>
      <xdr:rowOff>13178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7A18B67-C0AD-6DA3-6F87-15951B5D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079" y="0"/>
          <a:ext cx="4329709" cy="30698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375138</xdr:colOff>
      <xdr:row>5</xdr:row>
      <xdr:rowOff>81147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9ADA16-30BF-9CC1-5609-C635E82B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30769" cy="989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41031</xdr:colOff>
      <xdr:row>7</xdr:row>
      <xdr:rowOff>11722</xdr:rowOff>
    </xdr:from>
    <xdr:to>
      <xdr:col>5</xdr:col>
      <xdr:colOff>445477</xdr:colOff>
      <xdr:row>10</xdr:row>
      <xdr:rowOff>164122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079490A1-7D0C-425E-8769-02A5709E229C}"/>
            </a:ext>
          </a:extLst>
        </xdr:cNvPr>
        <xdr:cNvSpPr/>
      </xdr:nvSpPr>
      <xdr:spPr>
        <a:xfrm>
          <a:off x="1623646" y="1283676"/>
          <a:ext cx="1758462" cy="69752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</xdr:col>
      <xdr:colOff>46892</xdr:colOff>
      <xdr:row>11</xdr:row>
      <xdr:rowOff>146538</xdr:rowOff>
    </xdr:from>
    <xdr:to>
      <xdr:col>5</xdr:col>
      <xdr:colOff>451338</xdr:colOff>
      <xdr:row>13</xdr:row>
      <xdr:rowOff>11723</xdr:rowOff>
    </xdr:to>
    <xdr:sp macro="" textlink="">
      <xdr:nvSpPr>
        <xdr:cNvPr id="4" name="Corchetes 3">
          <a:extLst>
            <a:ext uri="{FF2B5EF4-FFF2-40B4-BE49-F238E27FC236}">
              <a16:creationId xmlns:a16="http://schemas.microsoft.com/office/drawing/2014/main" id="{FD099A8E-EA50-C0D3-6140-7B5D2C56D2DB}"/>
            </a:ext>
          </a:extLst>
        </xdr:cNvPr>
        <xdr:cNvSpPr/>
      </xdr:nvSpPr>
      <xdr:spPr>
        <a:xfrm>
          <a:off x="1629507" y="2145323"/>
          <a:ext cx="1828800" cy="228600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4</xdr:col>
      <xdr:colOff>41031</xdr:colOff>
      <xdr:row>18</xdr:row>
      <xdr:rowOff>11722</xdr:rowOff>
    </xdr:from>
    <xdr:to>
      <xdr:col>7</xdr:col>
      <xdr:colOff>445477</xdr:colOff>
      <xdr:row>21</xdr:row>
      <xdr:rowOff>164122</xdr:rowOff>
    </xdr:to>
    <xdr:sp macro="" textlink="">
      <xdr:nvSpPr>
        <xdr:cNvPr id="5" name="Corchetes 4">
          <a:extLst>
            <a:ext uri="{FF2B5EF4-FFF2-40B4-BE49-F238E27FC236}">
              <a16:creationId xmlns:a16="http://schemas.microsoft.com/office/drawing/2014/main" id="{7DB02974-2828-47A8-AC61-9661F36AC57B}"/>
            </a:ext>
          </a:extLst>
        </xdr:cNvPr>
        <xdr:cNvSpPr/>
      </xdr:nvSpPr>
      <xdr:spPr>
        <a:xfrm>
          <a:off x="1623646" y="1283676"/>
          <a:ext cx="1758462" cy="69752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</xdr:col>
      <xdr:colOff>29309</xdr:colOff>
      <xdr:row>13</xdr:row>
      <xdr:rowOff>146538</xdr:rowOff>
    </xdr:from>
    <xdr:to>
      <xdr:col>5</xdr:col>
      <xdr:colOff>433755</xdr:colOff>
      <xdr:row>15</xdr:row>
      <xdr:rowOff>41031</xdr:rowOff>
    </xdr:to>
    <xdr:sp macro="" textlink="">
      <xdr:nvSpPr>
        <xdr:cNvPr id="6" name="Corchetes 5">
          <a:extLst>
            <a:ext uri="{FF2B5EF4-FFF2-40B4-BE49-F238E27FC236}">
              <a16:creationId xmlns:a16="http://schemas.microsoft.com/office/drawing/2014/main" id="{B0E4238D-5D6E-946B-73C8-6565ED2507C2}"/>
            </a:ext>
          </a:extLst>
        </xdr:cNvPr>
        <xdr:cNvSpPr/>
      </xdr:nvSpPr>
      <xdr:spPr>
        <a:xfrm>
          <a:off x="1611924" y="2508738"/>
          <a:ext cx="1828800" cy="257908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66528</xdr:colOff>
      <xdr:row>2</xdr:row>
      <xdr:rowOff>15827</xdr:rowOff>
    </xdr:from>
    <xdr:to>
      <xdr:col>12</xdr:col>
      <xdr:colOff>1172</xdr:colOff>
      <xdr:row>5</xdr:row>
      <xdr:rowOff>168228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EAF95C4D-74C2-41ED-848D-E62031D4E73D}"/>
            </a:ext>
          </a:extLst>
        </xdr:cNvPr>
        <xdr:cNvSpPr/>
      </xdr:nvSpPr>
      <xdr:spPr>
        <a:xfrm>
          <a:off x="6396990" y="382173"/>
          <a:ext cx="2132720" cy="701920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10</xdr:col>
      <xdr:colOff>9671</xdr:colOff>
      <xdr:row>2</xdr:row>
      <xdr:rowOff>0</xdr:rowOff>
    </xdr:from>
    <xdr:to>
      <xdr:col>10</xdr:col>
      <xdr:colOff>19343</xdr:colOff>
      <xdr:row>6</xdr:row>
      <xdr:rowOff>9672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FB248307-961F-7DE0-7BB1-E9AD366D7A06}"/>
            </a:ext>
          </a:extLst>
        </xdr:cNvPr>
        <xdr:cNvCxnSpPr/>
      </xdr:nvCxnSpPr>
      <xdr:spPr>
        <a:xfrm>
          <a:off x="7439171" y="366346"/>
          <a:ext cx="9672" cy="742364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203103</xdr:colOff>
      <xdr:row>4</xdr:row>
      <xdr:rowOff>0</xdr:rowOff>
    </xdr:from>
    <xdr:to>
      <xdr:col>11</xdr:col>
      <xdr:colOff>515816</xdr:colOff>
      <xdr:row>4</xdr:row>
      <xdr:rowOff>19343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714CF4A1-A621-40B7-A447-E32871505416}"/>
            </a:ext>
          </a:extLst>
        </xdr:cNvPr>
        <xdr:cNvCxnSpPr/>
      </xdr:nvCxnSpPr>
      <xdr:spPr>
        <a:xfrm flipV="1">
          <a:off x="6533565" y="732692"/>
          <a:ext cx="1961270" cy="19343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19343</xdr:colOff>
      <xdr:row>10</xdr:row>
      <xdr:rowOff>9672</xdr:rowOff>
    </xdr:from>
    <xdr:to>
      <xdr:col>10</xdr:col>
      <xdr:colOff>586</xdr:colOff>
      <xdr:row>11</xdr:row>
      <xdr:rowOff>169984</xdr:rowOff>
    </xdr:to>
    <xdr:sp macro="" textlink="">
      <xdr:nvSpPr>
        <xdr:cNvPr id="9" name="Corchetes 8">
          <a:extLst>
            <a:ext uri="{FF2B5EF4-FFF2-40B4-BE49-F238E27FC236}">
              <a16:creationId xmlns:a16="http://schemas.microsoft.com/office/drawing/2014/main" id="{6CB3334C-2A48-4D73-96F9-D732BF27041A}"/>
            </a:ext>
          </a:extLst>
        </xdr:cNvPr>
        <xdr:cNvSpPr/>
      </xdr:nvSpPr>
      <xdr:spPr>
        <a:xfrm>
          <a:off x="6349805" y="1870710"/>
          <a:ext cx="1080281" cy="343486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19343</xdr:colOff>
      <xdr:row>13</xdr:row>
      <xdr:rowOff>9672</xdr:rowOff>
    </xdr:from>
    <xdr:to>
      <xdr:col>10</xdr:col>
      <xdr:colOff>586</xdr:colOff>
      <xdr:row>14</xdr:row>
      <xdr:rowOff>169984</xdr:rowOff>
    </xdr:to>
    <xdr:sp macro="" textlink="">
      <xdr:nvSpPr>
        <xdr:cNvPr id="10" name="Corchetes 9">
          <a:extLst>
            <a:ext uri="{FF2B5EF4-FFF2-40B4-BE49-F238E27FC236}">
              <a16:creationId xmlns:a16="http://schemas.microsoft.com/office/drawing/2014/main" id="{6EE345ED-FA4D-4799-8348-A96A8385AC97}"/>
            </a:ext>
          </a:extLst>
        </xdr:cNvPr>
        <xdr:cNvSpPr/>
      </xdr:nvSpPr>
      <xdr:spPr>
        <a:xfrm>
          <a:off x="6349805" y="2420230"/>
          <a:ext cx="1080281" cy="34348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19343</xdr:colOff>
      <xdr:row>13</xdr:row>
      <xdr:rowOff>9672</xdr:rowOff>
    </xdr:from>
    <xdr:to>
      <xdr:col>14</xdr:col>
      <xdr:colOff>586</xdr:colOff>
      <xdr:row>14</xdr:row>
      <xdr:rowOff>169984</xdr:rowOff>
    </xdr:to>
    <xdr:sp macro="" textlink="">
      <xdr:nvSpPr>
        <xdr:cNvPr id="11" name="Corchetes 10">
          <a:extLst>
            <a:ext uri="{FF2B5EF4-FFF2-40B4-BE49-F238E27FC236}">
              <a16:creationId xmlns:a16="http://schemas.microsoft.com/office/drawing/2014/main" id="{56B0FCA8-CF4C-4745-9789-E1513968FDC2}"/>
            </a:ext>
          </a:extLst>
        </xdr:cNvPr>
        <xdr:cNvSpPr/>
      </xdr:nvSpPr>
      <xdr:spPr>
        <a:xfrm>
          <a:off x="8547881" y="2420230"/>
          <a:ext cx="1080282" cy="34348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19343</xdr:colOff>
      <xdr:row>16</xdr:row>
      <xdr:rowOff>1</xdr:rowOff>
    </xdr:from>
    <xdr:to>
      <xdr:col>10</xdr:col>
      <xdr:colOff>586</xdr:colOff>
      <xdr:row>17</xdr:row>
      <xdr:rowOff>171743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340F5353-2392-B756-0D50-2A5D4F26929A}"/>
            </a:ext>
          </a:extLst>
        </xdr:cNvPr>
        <xdr:cNvSpPr/>
      </xdr:nvSpPr>
      <xdr:spPr>
        <a:xfrm>
          <a:off x="6349805" y="2960078"/>
          <a:ext cx="1080281" cy="35491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19343</xdr:colOff>
      <xdr:row>19</xdr:row>
      <xdr:rowOff>1</xdr:rowOff>
    </xdr:from>
    <xdr:to>
      <xdr:col>10</xdr:col>
      <xdr:colOff>586</xdr:colOff>
      <xdr:row>20</xdr:row>
      <xdr:rowOff>171743</xdr:rowOff>
    </xdr:to>
    <xdr:sp macro="" textlink="">
      <xdr:nvSpPr>
        <xdr:cNvPr id="13" name="Corchetes 12">
          <a:extLst>
            <a:ext uri="{FF2B5EF4-FFF2-40B4-BE49-F238E27FC236}">
              <a16:creationId xmlns:a16="http://schemas.microsoft.com/office/drawing/2014/main" id="{989696D2-7951-3F77-A938-18D23A052E5F}"/>
            </a:ext>
          </a:extLst>
        </xdr:cNvPr>
        <xdr:cNvSpPr/>
      </xdr:nvSpPr>
      <xdr:spPr>
        <a:xfrm>
          <a:off x="6349805" y="3509597"/>
          <a:ext cx="1080281" cy="38422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19343</xdr:colOff>
      <xdr:row>22</xdr:row>
      <xdr:rowOff>19343</xdr:rowOff>
    </xdr:from>
    <xdr:to>
      <xdr:col>10</xdr:col>
      <xdr:colOff>586</xdr:colOff>
      <xdr:row>24</xdr:row>
      <xdr:rowOff>17584</xdr:rowOff>
    </xdr:to>
    <xdr:sp macro="" textlink="">
      <xdr:nvSpPr>
        <xdr:cNvPr id="14" name="Corchetes 13">
          <a:extLst>
            <a:ext uri="{FF2B5EF4-FFF2-40B4-BE49-F238E27FC236}">
              <a16:creationId xmlns:a16="http://schemas.microsoft.com/office/drawing/2014/main" id="{EA476A3D-2DA6-E335-810D-3796FFF4DE3D}"/>
            </a:ext>
          </a:extLst>
        </xdr:cNvPr>
        <xdr:cNvSpPr/>
      </xdr:nvSpPr>
      <xdr:spPr>
        <a:xfrm>
          <a:off x="6349805" y="4107766"/>
          <a:ext cx="1080281" cy="364587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17584</xdr:colOff>
      <xdr:row>25</xdr:row>
      <xdr:rowOff>19343</xdr:rowOff>
    </xdr:from>
    <xdr:to>
      <xdr:col>10</xdr:col>
      <xdr:colOff>1171</xdr:colOff>
      <xdr:row>26</xdr:row>
      <xdr:rowOff>9672</xdr:rowOff>
    </xdr:to>
    <xdr:sp macro="" textlink="">
      <xdr:nvSpPr>
        <xdr:cNvPr id="15" name="Corchetes 14">
          <a:extLst>
            <a:ext uri="{FF2B5EF4-FFF2-40B4-BE49-F238E27FC236}">
              <a16:creationId xmlns:a16="http://schemas.microsoft.com/office/drawing/2014/main" id="{E4697775-F779-AEA5-5D63-5A330DC3E47C}"/>
            </a:ext>
          </a:extLst>
        </xdr:cNvPr>
        <xdr:cNvSpPr/>
      </xdr:nvSpPr>
      <xdr:spPr>
        <a:xfrm>
          <a:off x="6348046" y="4657285"/>
          <a:ext cx="1082625" cy="1735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17584</xdr:colOff>
      <xdr:row>27</xdr:row>
      <xdr:rowOff>19344</xdr:rowOff>
    </xdr:from>
    <xdr:to>
      <xdr:col>10</xdr:col>
      <xdr:colOff>1171</xdr:colOff>
      <xdr:row>28</xdr:row>
      <xdr:rowOff>9672</xdr:rowOff>
    </xdr:to>
    <xdr:sp macro="" textlink="">
      <xdr:nvSpPr>
        <xdr:cNvPr id="16" name="Corchetes 15">
          <a:extLst>
            <a:ext uri="{FF2B5EF4-FFF2-40B4-BE49-F238E27FC236}">
              <a16:creationId xmlns:a16="http://schemas.microsoft.com/office/drawing/2014/main" id="{62AA9DDC-A37E-5BCF-7BEC-CD80ACC7A2F9}"/>
            </a:ext>
          </a:extLst>
        </xdr:cNvPr>
        <xdr:cNvSpPr/>
      </xdr:nvSpPr>
      <xdr:spPr>
        <a:xfrm>
          <a:off x="6348046" y="5023632"/>
          <a:ext cx="1082625" cy="1735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 editAs="oneCell">
    <xdr:from>
      <xdr:col>0</xdr:col>
      <xdr:colOff>111809</xdr:colOff>
      <xdr:row>0</xdr:row>
      <xdr:rowOff>176299</xdr:rowOff>
    </xdr:from>
    <xdr:to>
      <xdr:col>7</xdr:col>
      <xdr:colOff>74554</xdr:colOff>
      <xdr:row>21</xdr:row>
      <xdr:rowOff>99963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9137F5-3B9A-B3E9-E7A7-49F843DF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09" y="176299"/>
          <a:ext cx="5501899" cy="38289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44497</xdr:colOff>
      <xdr:row>23</xdr:row>
      <xdr:rowOff>121920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A57C80D-1703-E993-1689-49AE6FCF1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214417" cy="432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103414</xdr:colOff>
      <xdr:row>1</xdr:row>
      <xdr:rowOff>28890</xdr:rowOff>
    </xdr:from>
    <xdr:to>
      <xdr:col>9</xdr:col>
      <xdr:colOff>502084</xdr:colOff>
      <xdr:row>4</xdr:row>
      <xdr:rowOff>171242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3FA60BF1-B89B-43FF-A02F-D2D1CBEEBFFB}"/>
            </a:ext>
          </a:extLst>
        </xdr:cNvPr>
        <xdr:cNvSpPr/>
      </xdr:nvSpPr>
      <xdr:spPr>
        <a:xfrm>
          <a:off x="4871357" y="213947"/>
          <a:ext cx="2129498" cy="697524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563964</xdr:colOff>
      <xdr:row>1</xdr:row>
      <xdr:rowOff>5443</xdr:rowOff>
    </xdr:from>
    <xdr:to>
      <xdr:col>7</xdr:col>
      <xdr:colOff>569826</xdr:colOff>
      <xdr:row>4</xdr:row>
      <xdr:rowOff>182964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F1404E1E-EB98-4791-AD1E-E314542B30CE}"/>
            </a:ext>
          </a:extLst>
        </xdr:cNvPr>
        <xdr:cNvCxnSpPr/>
      </xdr:nvCxnSpPr>
      <xdr:spPr>
        <a:xfrm>
          <a:off x="5908850" y="190500"/>
          <a:ext cx="5862" cy="732693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232369</xdr:colOff>
      <xdr:row>2</xdr:row>
      <xdr:rowOff>183802</xdr:rowOff>
    </xdr:from>
    <xdr:to>
      <xdr:col>9</xdr:col>
      <xdr:colOff>471018</xdr:colOff>
      <xdr:row>3</xdr:row>
      <xdr:rowOff>10468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B70E6EF8-1A94-478D-99A3-02BF647FFDED}"/>
            </a:ext>
          </a:extLst>
        </xdr:cNvPr>
        <xdr:cNvCxnSpPr/>
      </xdr:nvCxnSpPr>
      <xdr:spPr>
        <a:xfrm flipV="1">
          <a:off x="5000312" y="553916"/>
          <a:ext cx="1969477" cy="11723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11723</xdr:colOff>
      <xdr:row>6</xdr:row>
      <xdr:rowOff>5862</xdr:rowOff>
    </xdr:from>
    <xdr:to>
      <xdr:col>7</xdr:col>
      <xdr:colOff>592015</xdr:colOff>
      <xdr:row>7</xdr:row>
      <xdr:rowOff>169984</xdr:rowOff>
    </xdr:to>
    <xdr:sp macro="" textlink="">
      <xdr:nvSpPr>
        <xdr:cNvPr id="6" name="Corchetes 5">
          <a:extLst>
            <a:ext uri="{FF2B5EF4-FFF2-40B4-BE49-F238E27FC236}">
              <a16:creationId xmlns:a16="http://schemas.microsoft.com/office/drawing/2014/main" id="{6FAB9D04-8081-4552-B532-022CCC7CFC59}"/>
            </a:ext>
          </a:extLst>
        </xdr:cNvPr>
        <xdr:cNvSpPr/>
      </xdr:nvSpPr>
      <xdr:spPr>
        <a:xfrm>
          <a:off x="1596683" y="1857522"/>
          <a:ext cx="108321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11723</xdr:colOff>
      <xdr:row>9</xdr:row>
      <xdr:rowOff>5862</xdr:rowOff>
    </xdr:from>
    <xdr:to>
      <xdr:col>7</xdr:col>
      <xdr:colOff>592015</xdr:colOff>
      <xdr:row>10</xdr:row>
      <xdr:rowOff>169984</xdr:rowOff>
    </xdr:to>
    <xdr:sp macro="" textlink="">
      <xdr:nvSpPr>
        <xdr:cNvPr id="7" name="Corchetes 6">
          <a:extLst>
            <a:ext uri="{FF2B5EF4-FFF2-40B4-BE49-F238E27FC236}">
              <a16:creationId xmlns:a16="http://schemas.microsoft.com/office/drawing/2014/main" id="{5AD98B19-FADC-4249-B67C-5F401B97FB2F}"/>
            </a:ext>
          </a:extLst>
        </xdr:cNvPr>
        <xdr:cNvSpPr/>
      </xdr:nvSpPr>
      <xdr:spPr>
        <a:xfrm>
          <a:off x="1596683" y="2406162"/>
          <a:ext cx="108321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11723</xdr:colOff>
      <xdr:row>9</xdr:row>
      <xdr:rowOff>5862</xdr:rowOff>
    </xdr:from>
    <xdr:to>
      <xdr:col>10</xdr:col>
      <xdr:colOff>592015</xdr:colOff>
      <xdr:row>10</xdr:row>
      <xdr:rowOff>169984</xdr:rowOff>
    </xdr:to>
    <xdr:sp macro="" textlink="">
      <xdr:nvSpPr>
        <xdr:cNvPr id="8" name="Corchetes 7">
          <a:extLst>
            <a:ext uri="{FF2B5EF4-FFF2-40B4-BE49-F238E27FC236}">
              <a16:creationId xmlns:a16="http://schemas.microsoft.com/office/drawing/2014/main" id="{B8D7B0DA-B3F7-43DB-9D06-D123E6A57DC0}"/>
            </a:ext>
          </a:extLst>
        </xdr:cNvPr>
        <xdr:cNvSpPr/>
      </xdr:nvSpPr>
      <xdr:spPr>
        <a:xfrm>
          <a:off x="3791243" y="2406162"/>
          <a:ext cx="108321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11723</xdr:colOff>
      <xdr:row>12</xdr:row>
      <xdr:rowOff>418</xdr:rowOff>
    </xdr:from>
    <xdr:to>
      <xdr:col>7</xdr:col>
      <xdr:colOff>576775</xdr:colOff>
      <xdr:row>13</xdr:row>
      <xdr:rowOff>164540</xdr:rowOff>
    </xdr:to>
    <xdr:sp macro="" textlink="">
      <xdr:nvSpPr>
        <xdr:cNvPr id="9" name="Corchetes 8">
          <a:extLst>
            <a:ext uri="{FF2B5EF4-FFF2-40B4-BE49-F238E27FC236}">
              <a16:creationId xmlns:a16="http://schemas.microsoft.com/office/drawing/2014/main" id="{BDA4980E-F74D-7ED3-5695-66CF05C9B3C9}"/>
            </a:ext>
          </a:extLst>
        </xdr:cNvPr>
        <xdr:cNvSpPr/>
      </xdr:nvSpPr>
      <xdr:spPr>
        <a:xfrm>
          <a:off x="4779666" y="2221104"/>
          <a:ext cx="1141995" cy="349179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22609</xdr:colOff>
      <xdr:row>15</xdr:row>
      <xdr:rowOff>27632</xdr:rowOff>
    </xdr:from>
    <xdr:to>
      <xdr:col>8</xdr:col>
      <xdr:colOff>10718</xdr:colOff>
      <xdr:row>17</xdr:row>
      <xdr:rowOff>6697</xdr:rowOff>
    </xdr:to>
    <xdr:sp macro="" textlink="">
      <xdr:nvSpPr>
        <xdr:cNvPr id="10" name="Corchetes 9">
          <a:extLst>
            <a:ext uri="{FF2B5EF4-FFF2-40B4-BE49-F238E27FC236}">
              <a16:creationId xmlns:a16="http://schemas.microsoft.com/office/drawing/2014/main" id="{81AC8E5B-A03D-AA9B-8FBD-E63A8866E53A}"/>
            </a:ext>
          </a:extLst>
        </xdr:cNvPr>
        <xdr:cNvSpPr/>
      </xdr:nvSpPr>
      <xdr:spPr>
        <a:xfrm>
          <a:off x="4790552" y="2803489"/>
          <a:ext cx="1141995" cy="349179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17166</xdr:colOff>
      <xdr:row>18</xdr:row>
      <xdr:rowOff>22189</xdr:rowOff>
    </xdr:from>
    <xdr:to>
      <xdr:col>8</xdr:col>
      <xdr:colOff>5275</xdr:colOff>
      <xdr:row>20</xdr:row>
      <xdr:rowOff>1254</xdr:rowOff>
    </xdr:to>
    <xdr:sp macro="" textlink="">
      <xdr:nvSpPr>
        <xdr:cNvPr id="11" name="Corchetes 10">
          <a:extLst>
            <a:ext uri="{FF2B5EF4-FFF2-40B4-BE49-F238E27FC236}">
              <a16:creationId xmlns:a16="http://schemas.microsoft.com/office/drawing/2014/main" id="{A83F7F1A-98DD-5D0A-9BE9-7FA6478A661E}"/>
            </a:ext>
          </a:extLst>
        </xdr:cNvPr>
        <xdr:cNvSpPr/>
      </xdr:nvSpPr>
      <xdr:spPr>
        <a:xfrm>
          <a:off x="4785109" y="3353218"/>
          <a:ext cx="1141995" cy="349179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6281</xdr:colOff>
      <xdr:row>21</xdr:row>
      <xdr:rowOff>5862</xdr:rowOff>
    </xdr:from>
    <xdr:to>
      <xdr:col>7</xdr:col>
      <xdr:colOff>571333</xdr:colOff>
      <xdr:row>22</xdr:row>
      <xdr:rowOff>10887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09C43338-D0A2-D06F-0AE9-80C987A9D054}"/>
            </a:ext>
          </a:extLst>
        </xdr:cNvPr>
        <xdr:cNvSpPr/>
      </xdr:nvSpPr>
      <xdr:spPr>
        <a:xfrm>
          <a:off x="4774224" y="3892062"/>
          <a:ext cx="1141995" cy="19008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5</xdr:col>
      <xdr:colOff>790052</xdr:colOff>
      <xdr:row>22</xdr:row>
      <xdr:rowOff>180034</xdr:rowOff>
    </xdr:from>
    <xdr:to>
      <xdr:col>7</xdr:col>
      <xdr:colOff>560447</xdr:colOff>
      <xdr:row>24</xdr:row>
      <xdr:rowOff>2</xdr:rowOff>
    </xdr:to>
    <xdr:sp macro="" textlink="">
      <xdr:nvSpPr>
        <xdr:cNvPr id="13" name="Corchetes 12">
          <a:extLst>
            <a:ext uri="{FF2B5EF4-FFF2-40B4-BE49-F238E27FC236}">
              <a16:creationId xmlns:a16="http://schemas.microsoft.com/office/drawing/2014/main" id="{209C9802-C358-4A7C-C97B-2B38108CB3BC}"/>
            </a:ext>
          </a:extLst>
        </xdr:cNvPr>
        <xdr:cNvSpPr/>
      </xdr:nvSpPr>
      <xdr:spPr>
        <a:xfrm>
          <a:off x="4763338" y="4251291"/>
          <a:ext cx="1141995" cy="19008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623046</xdr:colOff>
      <xdr:row>16</xdr:row>
      <xdr:rowOff>128954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DE1B427-CC51-5A01-68D1-C780058C8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88277" cy="3036277"/>
        </a:xfrm>
        <a:prstGeom prst="rect">
          <a:avLst/>
        </a:prstGeom>
      </xdr:spPr>
    </xdr:pic>
    <xdr:clientData/>
  </xdr:twoCellAnchor>
  <xdr:twoCellAnchor>
    <xdr:from>
      <xdr:col>6</xdr:col>
      <xdr:colOff>29308</xdr:colOff>
      <xdr:row>7</xdr:row>
      <xdr:rowOff>23447</xdr:rowOff>
    </xdr:from>
    <xdr:to>
      <xdr:col>10</xdr:col>
      <xdr:colOff>11723</xdr:colOff>
      <xdr:row>10</xdr:row>
      <xdr:rowOff>175848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C37C935C-8F87-4936-9901-D3863F8D59A8}"/>
            </a:ext>
          </a:extLst>
        </xdr:cNvPr>
        <xdr:cNvSpPr/>
      </xdr:nvSpPr>
      <xdr:spPr>
        <a:xfrm>
          <a:off x="4777154" y="1295401"/>
          <a:ext cx="1998784" cy="697524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674077</xdr:colOff>
      <xdr:row>7</xdr:row>
      <xdr:rowOff>0</xdr:rowOff>
    </xdr:from>
    <xdr:to>
      <xdr:col>8</xdr:col>
      <xdr:colOff>0</xdr:colOff>
      <xdr:row>10</xdr:row>
      <xdr:rowOff>175847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E18549E4-95AB-47BE-BCB3-F5DB4F21FB2B}"/>
            </a:ext>
          </a:extLst>
        </xdr:cNvPr>
        <xdr:cNvCxnSpPr/>
      </xdr:nvCxnSpPr>
      <xdr:spPr>
        <a:xfrm>
          <a:off x="6101862" y="1271954"/>
          <a:ext cx="5861" cy="720970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134817</xdr:colOff>
      <xdr:row>8</xdr:row>
      <xdr:rowOff>175846</xdr:rowOff>
    </xdr:from>
    <xdr:to>
      <xdr:col>9</xdr:col>
      <xdr:colOff>451339</xdr:colOff>
      <xdr:row>9</xdr:row>
      <xdr:rowOff>1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149409B1-0B90-4592-BFB0-34E0FEEF29F1}"/>
            </a:ext>
          </a:extLst>
        </xdr:cNvPr>
        <xdr:cNvCxnSpPr/>
      </xdr:nvCxnSpPr>
      <xdr:spPr>
        <a:xfrm flipV="1">
          <a:off x="4882663" y="1629508"/>
          <a:ext cx="2356338" cy="5862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11723</xdr:colOff>
      <xdr:row>13</xdr:row>
      <xdr:rowOff>5862</xdr:rowOff>
    </xdr:from>
    <xdr:to>
      <xdr:col>7</xdr:col>
      <xdr:colOff>592015</xdr:colOff>
      <xdr:row>14</xdr:row>
      <xdr:rowOff>169984</xdr:rowOff>
    </xdr:to>
    <xdr:sp macro="" textlink="">
      <xdr:nvSpPr>
        <xdr:cNvPr id="8" name="Corchetes 7">
          <a:extLst>
            <a:ext uri="{FF2B5EF4-FFF2-40B4-BE49-F238E27FC236}">
              <a16:creationId xmlns:a16="http://schemas.microsoft.com/office/drawing/2014/main" id="{5841A17D-82AF-4321-B191-D3C6200F06CC}"/>
            </a:ext>
          </a:extLst>
        </xdr:cNvPr>
        <xdr:cNvSpPr/>
      </xdr:nvSpPr>
      <xdr:spPr>
        <a:xfrm>
          <a:off x="4766603" y="1103142"/>
          <a:ext cx="114417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11723</xdr:colOff>
      <xdr:row>16</xdr:row>
      <xdr:rowOff>5862</xdr:rowOff>
    </xdr:from>
    <xdr:to>
      <xdr:col>7</xdr:col>
      <xdr:colOff>592015</xdr:colOff>
      <xdr:row>17</xdr:row>
      <xdr:rowOff>169984</xdr:rowOff>
    </xdr:to>
    <xdr:sp macro="" textlink="">
      <xdr:nvSpPr>
        <xdr:cNvPr id="9" name="Corchetes 8">
          <a:extLst>
            <a:ext uri="{FF2B5EF4-FFF2-40B4-BE49-F238E27FC236}">
              <a16:creationId xmlns:a16="http://schemas.microsoft.com/office/drawing/2014/main" id="{6659ACA2-08F1-4B8D-9BCA-90B6A2BA40AD}"/>
            </a:ext>
          </a:extLst>
        </xdr:cNvPr>
        <xdr:cNvSpPr/>
      </xdr:nvSpPr>
      <xdr:spPr>
        <a:xfrm>
          <a:off x="4766603" y="1651782"/>
          <a:ext cx="114417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9</xdr:col>
      <xdr:colOff>11723</xdr:colOff>
      <xdr:row>16</xdr:row>
      <xdr:rowOff>5862</xdr:rowOff>
    </xdr:from>
    <xdr:to>
      <xdr:col>10</xdr:col>
      <xdr:colOff>592015</xdr:colOff>
      <xdr:row>17</xdr:row>
      <xdr:rowOff>169984</xdr:rowOff>
    </xdr:to>
    <xdr:sp macro="" textlink="">
      <xdr:nvSpPr>
        <xdr:cNvPr id="10" name="Corchetes 9">
          <a:extLst>
            <a:ext uri="{FF2B5EF4-FFF2-40B4-BE49-F238E27FC236}">
              <a16:creationId xmlns:a16="http://schemas.microsoft.com/office/drawing/2014/main" id="{AC83B492-3189-48D9-B079-594945C07E1A}"/>
            </a:ext>
          </a:extLst>
        </xdr:cNvPr>
        <xdr:cNvSpPr/>
      </xdr:nvSpPr>
      <xdr:spPr>
        <a:xfrm>
          <a:off x="6503963" y="1651782"/>
          <a:ext cx="113655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11723</xdr:colOff>
      <xdr:row>19</xdr:row>
      <xdr:rowOff>418</xdr:rowOff>
    </xdr:from>
    <xdr:to>
      <xdr:col>7</xdr:col>
      <xdr:colOff>576775</xdr:colOff>
      <xdr:row>20</xdr:row>
      <xdr:rowOff>164540</xdr:rowOff>
    </xdr:to>
    <xdr:sp macro="" textlink="">
      <xdr:nvSpPr>
        <xdr:cNvPr id="11" name="Corchetes 10">
          <a:extLst>
            <a:ext uri="{FF2B5EF4-FFF2-40B4-BE49-F238E27FC236}">
              <a16:creationId xmlns:a16="http://schemas.microsoft.com/office/drawing/2014/main" id="{8AC20A23-100F-460C-8CC3-7525BA5BF6C0}"/>
            </a:ext>
          </a:extLst>
        </xdr:cNvPr>
        <xdr:cNvSpPr/>
      </xdr:nvSpPr>
      <xdr:spPr>
        <a:xfrm>
          <a:off x="4766603" y="2194978"/>
          <a:ext cx="1144172" cy="34700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22609</xdr:colOff>
      <xdr:row>22</xdr:row>
      <xdr:rowOff>27632</xdr:rowOff>
    </xdr:from>
    <xdr:to>
      <xdr:col>8</xdr:col>
      <xdr:colOff>10718</xdr:colOff>
      <xdr:row>24</xdr:row>
      <xdr:rowOff>6697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2524AC01-57BA-45A0-93D7-9B4DECDCB3E0}"/>
            </a:ext>
          </a:extLst>
        </xdr:cNvPr>
        <xdr:cNvSpPr/>
      </xdr:nvSpPr>
      <xdr:spPr>
        <a:xfrm>
          <a:off x="4777489" y="2770832"/>
          <a:ext cx="1146349" cy="34482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6</xdr:col>
      <xdr:colOff>17166</xdr:colOff>
      <xdr:row>25</xdr:row>
      <xdr:rowOff>22189</xdr:rowOff>
    </xdr:from>
    <xdr:to>
      <xdr:col>8</xdr:col>
      <xdr:colOff>5275</xdr:colOff>
      <xdr:row>27</xdr:row>
      <xdr:rowOff>1254</xdr:rowOff>
    </xdr:to>
    <xdr:sp macro="" textlink="">
      <xdr:nvSpPr>
        <xdr:cNvPr id="13" name="Corchetes 12">
          <a:extLst>
            <a:ext uri="{FF2B5EF4-FFF2-40B4-BE49-F238E27FC236}">
              <a16:creationId xmlns:a16="http://schemas.microsoft.com/office/drawing/2014/main" id="{6F3729EB-8470-4B8C-82D4-1802A1DDE8E7}"/>
            </a:ext>
          </a:extLst>
        </xdr:cNvPr>
        <xdr:cNvSpPr/>
      </xdr:nvSpPr>
      <xdr:spPr>
        <a:xfrm>
          <a:off x="4772046" y="3314029"/>
          <a:ext cx="1146349" cy="34482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642959</xdr:colOff>
      <xdr:row>21</xdr:row>
      <xdr:rowOff>62142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B20B5A-0685-F1A0-DBB6-FCD8AA37D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82799" cy="4267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576275</xdr:colOff>
      <xdr:row>46</xdr:row>
      <xdr:rowOff>50440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5803A6-2AED-80B8-2840-E09A64F0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9120"/>
          <a:ext cx="6916115" cy="4067743"/>
        </a:xfrm>
        <a:prstGeom prst="rect">
          <a:avLst/>
        </a:prstGeom>
      </xdr:spPr>
    </xdr:pic>
    <xdr:clientData/>
  </xdr:twoCellAnchor>
  <xdr:twoCellAnchor>
    <xdr:from>
      <xdr:col>11</xdr:col>
      <xdr:colOff>7620</xdr:colOff>
      <xdr:row>13</xdr:row>
      <xdr:rowOff>167640</xdr:rowOff>
    </xdr:from>
    <xdr:to>
      <xdr:col>15</xdr:col>
      <xdr:colOff>556260</xdr:colOff>
      <xdr:row>19</xdr:row>
      <xdr:rowOff>45720</xdr:rowOff>
    </xdr:to>
    <xdr:sp macro="" textlink="">
      <xdr:nvSpPr>
        <xdr:cNvPr id="4" name="Corchetes 3">
          <a:extLst>
            <a:ext uri="{FF2B5EF4-FFF2-40B4-BE49-F238E27FC236}">
              <a16:creationId xmlns:a16="http://schemas.microsoft.com/office/drawing/2014/main" id="{B94C4438-A57C-4123-B9B3-BF9778506A3B}"/>
            </a:ext>
          </a:extLst>
        </xdr:cNvPr>
        <xdr:cNvSpPr/>
      </xdr:nvSpPr>
      <xdr:spPr>
        <a:xfrm>
          <a:off x="8724900" y="2545080"/>
          <a:ext cx="2834640" cy="975360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558018</xdr:colOff>
      <xdr:row>14</xdr:row>
      <xdr:rowOff>7620</xdr:rowOff>
    </xdr:from>
    <xdr:to>
      <xdr:col>13</xdr:col>
      <xdr:colOff>7620</xdr:colOff>
      <xdr:row>19</xdr:row>
      <xdr:rowOff>0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232D3385-0263-438C-9CA5-E3DD1075CAB5}"/>
            </a:ext>
          </a:extLst>
        </xdr:cNvPr>
        <xdr:cNvCxnSpPr/>
      </xdr:nvCxnSpPr>
      <xdr:spPr>
        <a:xfrm>
          <a:off x="9846798" y="2567940"/>
          <a:ext cx="21102" cy="906780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106680</xdr:colOff>
      <xdr:row>16</xdr:row>
      <xdr:rowOff>0</xdr:rowOff>
    </xdr:from>
    <xdr:to>
      <xdr:col>15</xdr:col>
      <xdr:colOff>472440</xdr:colOff>
      <xdr:row>16</xdr:row>
      <xdr:rowOff>7620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52EE17EC-76CC-44E2-9521-7D8EB441B491}"/>
            </a:ext>
          </a:extLst>
        </xdr:cNvPr>
        <xdr:cNvCxnSpPr/>
      </xdr:nvCxnSpPr>
      <xdr:spPr>
        <a:xfrm flipV="1">
          <a:off x="8823960" y="2926080"/>
          <a:ext cx="2651760" cy="7620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11722</xdr:colOff>
      <xdr:row>22</xdr:row>
      <xdr:rowOff>5862</xdr:rowOff>
    </xdr:from>
    <xdr:to>
      <xdr:col>14</xdr:col>
      <xdr:colOff>563879</xdr:colOff>
      <xdr:row>24</xdr:row>
      <xdr:rowOff>160020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9D787B99-1280-4CBC-AF05-69698CA001B9}"/>
            </a:ext>
          </a:extLst>
        </xdr:cNvPr>
        <xdr:cNvSpPr/>
      </xdr:nvSpPr>
      <xdr:spPr>
        <a:xfrm>
          <a:off x="9300502" y="4052082"/>
          <a:ext cx="1695157" cy="519918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11723</xdr:colOff>
      <xdr:row>26</xdr:row>
      <xdr:rowOff>5862</xdr:rowOff>
    </xdr:from>
    <xdr:to>
      <xdr:col>13</xdr:col>
      <xdr:colOff>569155</xdr:colOff>
      <xdr:row>31</xdr:row>
      <xdr:rowOff>15240</xdr:rowOff>
    </xdr:to>
    <xdr:sp macro="" textlink="">
      <xdr:nvSpPr>
        <xdr:cNvPr id="13" name="Corchetes 12">
          <a:extLst>
            <a:ext uri="{FF2B5EF4-FFF2-40B4-BE49-F238E27FC236}">
              <a16:creationId xmlns:a16="http://schemas.microsoft.com/office/drawing/2014/main" id="{17431553-F836-47F7-830A-8058788D973E}"/>
            </a:ext>
          </a:extLst>
        </xdr:cNvPr>
        <xdr:cNvSpPr/>
      </xdr:nvSpPr>
      <xdr:spPr>
        <a:xfrm>
          <a:off x="9300503" y="4783602"/>
          <a:ext cx="1128932" cy="558018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16</xdr:col>
      <xdr:colOff>11722</xdr:colOff>
      <xdr:row>26</xdr:row>
      <xdr:rowOff>5862</xdr:rowOff>
    </xdr:from>
    <xdr:to>
      <xdr:col>18</xdr:col>
      <xdr:colOff>777239</xdr:colOff>
      <xdr:row>30</xdr:row>
      <xdr:rowOff>175260</xdr:rowOff>
    </xdr:to>
    <xdr:sp macro="" textlink="">
      <xdr:nvSpPr>
        <xdr:cNvPr id="14" name="Corchetes 13">
          <a:extLst>
            <a:ext uri="{FF2B5EF4-FFF2-40B4-BE49-F238E27FC236}">
              <a16:creationId xmlns:a16="http://schemas.microsoft.com/office/drawing/2014/main" id="{1445C0B3-D27C-488F-AE74-C0D9B8C4D6A0}"/>
            </a:ext>
          </a:extLst>
        </xdr:cNvPr>
        <xdr:cNvSpPr/>
      </xdr:nvSpPr>
      <xdr:spPr>
        <a:xfrm>
          <a:off x="11586502" y="4783602"/>
          <a:ext cx="2350477" cy="535158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11722</xdr:colOff>
      <xdr:row>33</xdr:row>
      <xdr:rowOff>0</xdr:rowOff>
    </xdr:from>
    <xdr:to>
      <xdr:col>15</xdr:col>
      <xdr:colOff>7619</xdr:colOff>
      <xdr:row>35</xdr:row>
      <xdr:rowOff>175259</xdr:rowOff>
    </xdr:to>
    <xdr:sp macro="" textlink="">
      <xdr:nvSpPr>
        <xdr:cNvPr id="15" name="Corchetes 14">
          <a:extLst>
            <a:ext uri="{FF2B5EF4-FFF2-40B4-BE49-F238E27FC236}">
              <a16:creationId xmlns:a16="http://schemas.microsoft.com/office/drawing/2014/main" id="{B0CC8B23-2EE3-4427-B3E3-000CA6455DAD}"/>
            </a:ext>
          </a:extLst>
        </xdr:cNvPr>
        <xdr:cNvSpPr/>
      </xdr:nvSpPr>
      <xdr:spPr>
        <a:xfrm>
          <a:off x="9300502" y="5692140"/>
          <a:ext cx="1710397" cy="541019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26962</xdr:colOff>
      <xdr:row>36</xdr:row>
      <xdr:rowOff>175260</xdr:rowOff>
    </xdr:from>
    <xdr:to>
      <xdr:col>14</xdr:col>
      <xdr:colOff>548639</xdr:colOff>
      <xdr:row>39</xdr:row>
      <xdr:rowOff>175259</xdr:rowOff>
    </xdr:to>
    <xdr:sp macro="" textlink="">
      <xdr:nvSpPr>
        <xdr:cNvPr id="16" name="Corchetes 15">
          <a:extLst>
            <a:ext uri="{FF2B5EF4-FFF2-40B4-BE49-F238E27FC236}">
              <a16:creationId xmlns:a16="http://schemas.microsoft.com/office/drawing/2014/main" id="{7EA015E5-0F52-45A9-9B7B-0F5E19F64B8B}"/>
            </a:ext>
          </a:extLst>
        </xdr:cNvPr>
        <xdr:cNvSpPr/>
      </xdr:nvSpPr>
      <xdr:spPr>
        <a:xfrm>
          <a:off x="9315742" y="6416040"/>
          <a:ext cx="1664677" cy="571499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11723</xdr:colOff>
      <xdr:row>41</xdr:row>
      <xdr:rowOff>11723</xdr:rowOff>
    </xdr:from>
    <xdr:to>
      <xdr:col>13</xdr:col>
      <xdr:colOff>546295</xdr:colOff>
      <xdr:row>44</xdr:row>
      <xdr:rowOff>30480</xdr:rowOff>
    </xdr:to>
    <xdr:sp macro="" textlink="">
      <xdr:nvSpPr>
        <xdr:cNvPr id="17" name="Corchetes 16">
          <a:extLst>
            <a:ext uri="{FF2B5EF4-FFF2-40B4-BE49-F238E27FC236}">
              <a16:creationId xmlns:a16="http://schemas.microsoft.com/office/drawing/2014/main" id="{6917129F-CA2A-4A8E-94D3-CC5B3A8757C9}"/>
            </a:ext>
          </a:extLst>
        </xdr:cNvPr>
        <xdr:cNvSpPr/>
      </xdr:nvSpPr>
      <xdr:spPr>
        <a:xfrm>
          <a:off x="9300503" y="7189763"/>
          <a:ext cx="1106072" cy="567397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11723</xdr:colOff>
      <xdr:row>47</xdr:row>
      <xdr:rowOff>11723</xdr:rowOff>
    </xdr:from>
    <xdr:to>
      <xdr:col>13</xdr:col>
      <xdr:colOff>546295</xdr:colOff>
      <xdr:row>50</xdr:row>
      <xdr:rowOff>30480</xdr:rowOff>
    </xdr:to>
    <xdr:sp macro="" textlink="">
      <xdr:nvSpPr>
        <xdr:cNvPr id="18" name="Corchetes 17">
          <a:extLst>
            <a:ext uri="{FF2B5EF4-FFF2-40B4-BE49-F238E27FC236}">
              <a16:creationId xmlns:a16="http://schemas.microsoft.com/office/drawing/2014/main" id="{E317578F-C6A9-4090-B12B-FDCFEBA1AFE9}"/>
            </a:ext>
          </a:extLst>
        </xdr:cNvPr>
        <xdr:cNvSpPr/>
      </xdr:nvSpPr>
      <xdr:spPr>
        <a:xfrm>
          <a:off x="9300503" y="7189763"/>
          <a:ext cx="1106072" cy="567397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24</xdr:col>
      <xdr:colOff>1</xdr:colOff>
      <xdr:row>19</xdr:row>
      <xdr:rowOff>23447</xdr:rowOff>
    </xdr:from>
    <xdr:to>
      <xdr:col>29</xdr:col>
      <xdr:colOff>23447</xdr:colOff>
      <xdr:row>23</xdr:row>
      <xdr:rowOff>175846</xdr:rowOff>
    </xdr:to>
    <xdr:sp macro="" textlink="">
      <xdr:nvSpPr>
        <xdr:cNvPr id="19" name="Corchetes 18">
          <a:extLst>
            <a:ext uri="{FF2B5EF4-FFF2-40B4-BE49-F238E27FC236}">
              <a16:creationId xmlns:a16="http://schemas.microsoft.com/office/drawing/2014/main" id="{1CBACAF1-5EEF-46B0-94D6-CD5D6F43F0C5}"/>
            </a:ext>
          </a:extLst>
        </xdr:cNvPr>
        <xdr:cNvSpPr/>
      </xdr:nvSpPr>
      <xdr:spPr>
        <a:xfrm>
          <a:off x="9700847" y="4026878"/>
          <a:ext cx="2368062" cy="902676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25</xdr:col>
      <xdr:colOff>427892</xdr:colOff>
      <xdr:row>19</xdr:row>
      <xdr:rowOff>29308</xdr:rowOff>
    </xdr:from>
    <xdr:to>
      <xdr:col>25</xdr:col>
      <xdr:colOff>433754</xdr:colOff>
      <xdr:row>24</xdr:row>
      <xdr:rowOff>5862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DFB02607-8D36-409E-81D9-0E750FDA1B46}"/>
            </a:ext>
          </a:extLst>
        </xdr:cNvPr>
        <xdr:cNvCxnSpPr/>
      </xdr:nvCxnSpPr>
      <xdr:spPr>
        <a:xfrm flipH="1">
          <a:off x="10474569" y="4032739"/>
          <a:ext cx="5862" cy="908538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35171</xdr:colOff>
      <xdr:row>20</xdr:row>
      <xdr:rowOff>187570</xdr:rowOff>
    </xdr:from>
    <xdr:to>
      <xdr:col>29</xdr:col>
      <xdr:colOff>46893</xdr:colOff>
      <xdr:row>20</xdr:row>
      <xdr:rowOff>193432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D3F49659-E794-4FDA-8E1E-7AF8FE48C2F4}"/>
            </a:ext>
          </a:extLst>
        </xdr:cNvPr>
        <xdr:cNvCxnSpPr/>
      </xdr:nvCxnSpPr>
      <xdr:spPr>
        <a:xfrm flipV="1">
          <a:off x="9736017" y="4372708"/>
          <a:ext cx="2356338" cy="5862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5863</xdr:colOff>
      <xdr:row>26</xdr:row>
      <xdr:rowOff>11724</xdr:rowOff>
    </xdr:from>
    <xdr:to>
      <xdr:col>27</xdr:col>
      <xdr:colOff>5080</xdr:colOff>
      <xdr:row>29</xdr:row>
      <xdr:rowOff>25400</xdr:rowOff>
    </xdr:to>
    <xdr:sp macro="" textlink="">
      <xdr:nvSpPr>
        <xdr:cNvPr id="22" name="Corchetes 21">
          <a:extLst>
            <a:ext uri="{FF2B5EF4-FFF2-40B4-BE49-F238E27FC236}">
              <a16:creationId xmlns:a16="http://schemas.microsoft.com/office/drawing/2014/main" id="{69913D2D-C672-0E49-FA67-8F68A60F82BB}"/>
            </a:ext>
          </a:extLst>
        </xdr:cNvPr>
        <xdr:cNvSpPr/>
      </xdr:nvSpPr>
      <xdr:spPr>
        <a:xfrm>
          <a:off x="9723903" y="5112044"/>
          <a:ext cx="1406377" cy="552156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23</xdr:col>
      <xdr:colOff>961294</xdr:colOff>
      <xdr:row>31</xdr:row>
      <xdr:rowOff>0</xdr:rowOff>
    </xdr:from>
    <xdr:to>
      <xdr:col>26</xdr:col>
      <xdr:colOff>23447</xdr:colOff>
      <xdr:row>33</xdr:row>
      <xdr:rowOff>175847</xdr:rowOff>
    </xdr:to>
    <xdr:sp macro="" textlink="">
      <xdr:nvSpPr>
        <xdr:cNvPr id="23" name="Corchetes 22">
          <a:extLst>
            <a:ext uri="{FF2B5EF4-FFF2-40B4-BE49-F238E27FC236}">
              <a16:creationId xmlns:a16="http://schemas.microsoft.com/office/drawing/2014/main" id="{11FBDB48-2960-4997-A149-65DDC99FE31F}"/>
            </a:ext>
          </a:extLst>
        </xdr:cNvPr>
        <xdr:cNvSpPr/>
      </xdr:nvSpPr>
      <xdr:spPr>
        <a:xfrm>
          <a:off x="9665679" y="5843954"/>
          <a:ext cx="844060" cy="539262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28</xdr:col>
      <xdr:colOff>11724</xdr:colOff>
      <xdr:row>30</xdr:row>
      <xdr:rowOff>169985</xdr:rowOff>
    </xdr:from>
    <xdr:to>
      <xdr:col>31</xdr:col>
      <xdr:colOff>11722</xdr:colOff>
      <xdr:row>34</xdr:row>
      <xdr:rowOff>0</xdr:rowOff>
    </xdr:to>
    <xdr:sp macro="" textlink="">
      <xdr:nvSpPr>
        <xdr:cNvPr id="24" name="Corchetes 23">
          <a:extLst>
            <a:ext uri="{FF2B5EF4-FFF2-40B4-BE49-F238E27FC236}">
              <a16:creationId xmlns:a16="http://schemas.microsoft.com/office/drawing/2014/main" id="{989D3818-C1D8-447F-85AA-F1A2393D845D}"/>
            </a:ext>
          </a:extLst>
        </xdr:cNvPr>
        <xdr:cNvSpPr/>
      </xdr:nvSpPr>
      <xdr:spPr>
        <a:xfrm>
          <a:off x="11517924" y="5832231"/>
          <a:ext cx="1582613" cy="556846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24</xdr:col>
      <xdr:colOff>16804</xdr:colOff>
      <xdr:row>35</xdr:row>
      <xdr:rowOff>12505</xdr:rowOff>
    </xdr:from>
    <xdr:to>
      <xdr:col>27</xdr:col>
      <xdr:colOff>25400</xdr:colOff>
      <xdr:row>38</xdr:row>
      <xdr:rowOff>10160</xdr:rowOff>
    </xdr:to>
    <xdr:sp macro="" textlink="">
      <xdr:nvSpPr>
        <xdr:cNvPr id="25" name="Corchetes 24">
          <a:extLst>
            <a:ext uri="{FF2B5EF4-FFF2-40B4-BE49-F238E27FC236}">
              <a16:creationId xmlns:a16="http://schemas.microsoft.com/office/drawing/2014/main" id="{CB267789-0625-51BC-CB6E-840E9199AD59}"/>
            </a:ext>
          </a:extLst>
        </xdr:cNvPr>
        <xdr:cNvSpPr/>
      </xdr:nvSpPr>
      <xdr:spPr>
        <a:xfrm>
          <a:off x="9734844" y="6748585"/>
          <a:ext cx="1253196" cy="57169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24</xdr:col>
      <xdr:colOff>21884</xdr:colOff>
      <xdr:row>39</xdr:row>
      <xdr:rowOff>22665</xdr:rowOff>
    </xdr:from>
    <xdr:to>
      <xdr:col>27</xdr:col>
      <xdr:colOff>30480</xdr:colOff>
      <xdr:row>42</xdr:row>
      <xdr:rowOff>20320</xdr:rowOff>
    </xdr:to>
    <xdr:sp macro="" textlink="">
      <xdr:nvSpPr>
        <xdr:cNvPr id="26" name="Corchetes 25">
          <a:extLst>
            <a:ext uri="{FF2B5EF4-FFF2-40B4-BE49-F238E27FC236}">
              <a16:creationId xmlns:a16="http://schemas.microsoft.com/office/drawing/2014/main" id="{181BBFE7-95DB-B6C1-3805-31A20954657A}"/>
            </a:ext>
          </a:extLst>
        </xdr:cNvPr>
        <xdr:cNvSpPr/>
      </xdr:nvSpPr>
      <xdr:spPr>
        <a:xfrm>
          <a:off x="9739924" y="7510585"/>
          <a:ext cx="1253196" cy="57169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24</xdr:col>
      <xdr:colOff>8599</xdr:colOff>
      <xdr:row>43</xdr:row>
      <xdr:rowOff>12114</xdr:rowOff>
    </xdr:from>
    <xdr:to>
      <xdr:col>26</xdr:col>
      <xdr:colOff>20320</xdr:colOff>
      <xdr:row>46</xdr:row>
      <xdr:rowOff>15241</xdr:rowOff>
    </xdr:to>
    <xdr:sp macro="" textlink="">
      <xdr:nvSpPr>
        <xdr:cNvPr id="27" name="Corchetes 26">
          <a:extLst>
            <a:ext uri="{FF2B5EF4-FFF2-40B4-BE49-F238E27FC236}">
              <a16:creationId xmlns:a16="http://schemas.microsoft.com/office/drawing/2014/main" id="{81A9BDA1-A46F-4DEE-938D-ECF2D7C3B9AB}"/>
            </a:ext>
          </a:extLst>
        </xdr:cNvPr>
        <xdr:cNvSpPr/>
      </xdr:nvSpPr>
      <xdr:spPr>
        <a:xfrm>
          <a:off x="9726639" y="8251874"/>
          <a:ext cx="895641" cy="536527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51682</xdr:colOff>
      <xdr:row>18</xdr:row>
      <xdr:rowOff>15240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25CD9A-156C-A828-B15F-AF95F5D780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056" t="28270" r="39119" b="25899"/>
        <a:stretch/>
      </xdr:blipFill>
      <xdr:spPr>
        <a:xfrm>
          <a:off x="0" y="0"/>
          <a:ext cx="6391522" cy="3307080"/>
        </a:xfrm>
        <a:prstGeom prst="rect">
          <a:avLst/>
        </a:prstGeom>
      </xdr:spPr>
    </xdr:pic>
    <xdr:clientData/>
  </xdr:twoCellAnchor>
  <xdr:twoCellAnchor>
    <xdr:from>
      <xdr:col>10</xdr:col>
      <xdr:colOff>5443</xdr:colOff>
      <xdr:row>2</xdr:row>
      <xdr:rowOff>175260</xdr:rowOff>
    </xdr:from>
    <xdr:to>
      <xdr:col>15</xdr:col>
      <xdr:colOff>16328</xdr:colOff>
      <xdr:row>7</xdr:row>
      <xdr:rowOff>165099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9BDAEBE5-FD7E-411D-9D8F-8ADB7B081B43}"/>
            </a:ext>
          </a:extLst>
        </xdr:cNvPr>
        <xdr:cNvSpPr/>
      </xdr:nvSpPr>
      <xdr:spPr>
        <a:xfrm>
          <a:off x="7952014" y="545374"/>
          <a:ext cx="2215243" cy="91512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439530</xdr:colOff>
      <xdr:row>3</xdr:row>
      <xdr:rowOff>16328</xdr:rowOff>
    </xdr:from>
    <xdr:to>
      <xdr:col>13</xdr:col>
      <xdr:colOff>4520</xdr:colOff>
      <xdr:row>8</xdr:row>
      <xdr:rowOff>5945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F46895B-6440-4404-8A20-6D086AE263BC}"/>
            </a:ext>
          </a:extLst>
        </xdr:cNvPr>
        <xdr:cNvCxnSpPr/>
      </xdr:nvCxnSpPr>
      <xdr:spPr>
        <a:xfrm flipH="1">
          <a:off x="9267844" y="571499"/>
          <a:ext cx="5862" cy="914903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783772</xdr:colOff>
      <xdr:row>6</xdr:row>
      <xdr:rowOff>10886</xdr:rowOff>
    </xdr:from>
    <xdr:to>
      <xdr:col>15</xdr:col>
      <xdr:colOff>21771</xdr:colOff>
      <xdr:row>6</xdr:row>
      <xdr:rowOff>12087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A29D5049-09FE-4990-8D80-ADDE8E164775}"/>
            </a:ext>
          </a:extLst>
        </xdr:cNvPr>
        <xdr:cNvCxnSpPr/>
      </xdr:nvCxnSpPr>
      <xdr:spPr>
        <a:xfrm flipV="1">
          <a:off x="7935686" y="1121229"/>
          <a:ext cx="2237014" cy="1201"/>
        </a:xfrm>
        <a:prstGeom prst="line">
          <a:avLst/>
        </a:prstGeom>
        <a:ln w="19050">
          <a:prstDash val="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5863</xdr:colOff>
      <xdr:row>9</xdr:row>
      <xdr:rowOff>11724</xdr:rowOff>
    </xdr:from>
    <xdr:to>
      <xdr:col>14</xdr:col>
      <xdr:colOff>5080</xdr:colOff>
      <xdr:row>12</xdr:row>
      <xdr:rowOff>25400</xdr:rowOff>
    </xdr:to>
    <xdr:sp macro="" textlink="">
      <xdr:nvSpPr>
        <xdr:cNvPr id="7" name="Corchetes 6">
          <a:extLst>
            <a:ext uri="{FF2B5EF4-FFF2-40B4-BE49-F238E27FC236}">
              <a16:creationId xmlns:a16="http://schemas.microsoft.com/office/drawing/2014/main" id="{78D94AC0-4735-49C8-A4A7-92B0962471FA}"/>
            </a:ext>
          </a:extLst>
        </xdr:cNvPr>
        <xdr:cNvSpPr/>
      </xdr:nvSpPr>
      <xdr:spPr>
        <a:xfrm>
          <a:off x="9721363" y="5086644"/>
          <a:ext cx="1340337" cy="547076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10</xdr:col>
      <xdr:colOff>961294</xdr:colOff>
      <xdr:row>14</xdr:row>
      <xdr:rowOff>0</xdr:rowOff>
    </xdr:from>
    <xdr:to>
      <xdr:col>13</xdr:col>
      <xdr:colOff>23447</xdr:colOff>
      <xdr:row>16</xdr:row>
      <xdr:rowOff>175847</xdr:rowOff>
    </xdr:to>
    <xdr:sp macro="" textlink="">
      <xdr:nvSpPr>
        <xdr:cNvPr id="8" name="Corchetes 7">
          <a:extLst>
            <a:ext uri="{FF2B5EF4-FFF2-40B4-BE49-F238E27FC236}">
              <a16:creationId xmlns:a16="http://schemas.microsoft.com/office/drawing/2014/main" id="{0857C182-8DB8-4237-92FD-0D2222A243EA}"/>
            </a:ext>
          </a:extLst>
        </xdr:cNvPr>
        <xdr:cNvSpPr/>
      </xdr:nvSpPr>
      <xdr:spPr>
        <a:xfrm>
          <a:off x="9678574" y="5981700"/>
          <a:ext cx="944293" cy="533987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15</xdr:col>
      <xdr:colOff>11724</xdr:colOff>
      <xdr:row>13</xdr:row>
      <xdr:rowOff>169985</xdr:rowOff>
    </xdr:from>
    <xdr:to>
      <xdr:col>18</xdr:col>
      <xdr:colOff>11722</xdr:colOff>
      <xdr:row>17</xdr:row>
      <xdr:rowOff>0</xdr:rowOff>
    </xdr:to>
    <xdr:sp macro="" textlink="">
      <xdr:nvSpPr>
        <xdr:cNvPr id="9" name="Corchetes 8">
          <a:extLst>
            <a:ext uri="{FF2B5EF4-FFF2-40B4-BE49-F238E27FC236}">
              <a16:creationId xmlns:a16="http://schemas.microsoft.com/office/drawing/2014/main" id="{F852A846-A40B-4EF9-BB2A-623D186DA029}"/>
            </a:ext>
          </a:extLst>
        </xdr:cNvPr>
        <xdr:cNvSpPr/>
      </xdr:nvSpPr>
      <xdr:spPr>
        <a:xfrm>
          <a:off x="11472204" y="5953565"/>
          <a:ext cx="1577338" cy="569155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13</xdr:col>
      <xdr:colOff>409388</xdr:colOff>
      <xdr:row>32</xdr:row>
      <xdr:rowOff>59871</xdr:rowOff>
    </xdr:from>
    <xdr:to>
      <xdr:col>15</xdr:col>
      <xdr:colOff>430573</xdr:colOff>
      <xdr:row>35</xdr:row>
      <xdr:rowOff>50661</xdr:rowOff>
    </xdr:to>
    <xdr:sp macro="" textlink="">
      <xdr:nvSpPr>
        <xdr:cNvPr id="10" name="Corchetes 9">
          <a:extLst>
            <a:ext uri="{FF2B5EF4-FFF2-40B4-BE49-F238E27FC236}">
              <a16:creationId xmlns:a16="http://schemas.microsoft.com/office/drawing/2014/main" id="{4138F17C-1FDE-4066-A2B9-7729DB6FC8AF}"/>
            </a:ext>
          </a:extLst>
        </xdr:cNvPr>
        <xdr:cNvSpPr/>
      </xdr:nvSpPr>
      <xdr:spPr>
        <a:xfrm>
          <a:off x="9678574" y="5981700"/>
          <a:ext cx="902928" cy="545961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11</xdr:col>
      <xdr:colOff>839</xdr:colOff>
      <xdr:row>18</xdr:row>
      <xdr:rowOff>1256</xdr:rowOff>
    </xdr:from>
    <xdr:to>
      <xdr:col>13</xdr:col>
      <xdr:colOff>435428</xdr:colOff>
      <xdr:row>21</xdr:row>
      <xdr:rowOff>16328</xdr:rowOff>
    </xdr:to>
    <xdr:sp macro="" textlink="">
      <xdr:nvSpPr>
        <xdr:cNvPr id="11" name="Corchetes 10">
          <a:extLst>
            <a:ext uri="{FF2B5EF4-FFF2-40B4-BE49-F238E27FC236}">
              <a16:creationId xmlns:a16="http://schemas.microsoft.com/office/drawing/2014/main" id="{25C56BA1-0EFE-8DEF-E9CF-9926C805EF09}"/>
            </a:ext>
          </a:extLst>
        </xdr:cNvPr>
        <xdr:cNvSpPr/>
      </xdr:nvSpPr>
      <xdr:spPr>
        <a:xfrm>
          <a:off x="8388282" y="3332285"/>
          <a:ext cx="1316332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11</xdr:col>
      <xdr:colOff>839</xdr:colOff>
      <xdr:row>22</xdr:row>
      <xdr:rowOff>1257</xdr:rowOff>
    </xdr:from>
    <xdr:to>
      <xdr:col>13</xdr:col>
      <xdr:colOff>435428</xdr:colOff>
      <xdr:row>25</xdr:row>
      <xdr:rowOff>16328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E67D339F-FB46-A78D-B25F-B6C973E8686D}"/>
            </a:ext>
          </a:extLst>
        </xdr:cNvPr>
        <xdr:cNvSpPr/>
      </xdr:nvSpPr>
      <xdr:spPr>
        <a:xfrm>
          <a:off x="8388282" y="4072514"/>
          <a:ext cx="1316332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11</xdr:col>
      <xdr:colOff>11725</xdr:colOff>
      <xdr:row>26</xdr:row>
      <xdr:rowOff>1257</xdr:rowOff>
    </xdr:from>
    <xdr:to>
      <xdr:col>13</xdr:col>
      <xdr:colOff>21771</xdr:colOff>
      <xdr:row>29</xdr:row>
      <xdr:rowOff>16329</xdr:rowOff>
    </xdr:to>
    <xdr:sp macro="" textlink="">
      <xdr:nvSpPr>
        <xdr:cNvPr id="13" name="Corchetes 12">
          <a:extLst>
            <a:ext uri="{FF2B5EF4-FFF2-40B4-BE49-F238E27FC236}">
              <a16:creationId xmlns:a16="http://schemas.microsoft.com/office/drawing/2014/main" id="{CEA24C69-94C4-E1B3-906D-EB1963A7A19C}"/>
            </a:ext>
          </a:extLst>
        </xdr:cNvPr>
        <xdr:cNvSpPr/>
      </xdr:nvSpPr>
      <xdr:spPr>
        <a:xfrm>
          <a:off x="8399168" y="4812743"/>
          <a:ext cx="891789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327660</xdr:colOff>
      <xdr:row>29</xdr:row>
      <xdr:rowOff>53340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7A79544-F633-6134-0203-A502955C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497580" cy="535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656167</xdr:colOff>
      <xdr:row>6</xdr:row>
      <xdr:rowOff>182284</xdr:rowOff>
    </xdr:from>
    <xdr:to>
      <xdr:col>6</xdr:col>
      <xdr:colOff>610397</xdr:colOff>
      <xdr:row>7</xdr:row>
      <xdr:rowOff>178049</xdr:rowOff>
    </xdr:to>
    <xdr:sp macro="" textlink="">
      <xdr:nvSpPr>
        <xdr:cNvPr id="3" name="Corchetes 2">
          <a:extLst>
            <a:ext uri="{FF2B5EF4-FFF2-40B4-BE49-F238E27FC236}">
              <a16:creationId xmlns:a16="http://schemas.microsoft.com/office/drawing/2014/main" id="{EA83A5C5-30AA-4F14-928E-F7C39824B6AF}"/>
            </a:ext>
          </a:extLst>
        </xdr:cNvPr>
        <xdr:cNvSpPr/>
      </xdr:nvSpPr>
      <xdr:spPr>
        <a:xfrm>
          <a:off x="4623049" y="1284943"/>
          <a:ext cx="747607" cy="179541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11704</xdr:colOff>
      <xdr:row>7</xdr:row>
      <xdr:rowOff>1</xdr:rowOff>
    </xdr:from>
    <xdr:to>
      <xdr:col>7</xdr:col>
      <xdr:colOff>770965</xdr:colOff>
      <xdr:row>7</xdr:row>
      <xdr:rowOff>177800</xdr:rowOff>
    </xdr:to>
    <xdr:sp macro="" textlink="">
      <xdr:nvSpPr>
        <xdr:cNvPr id="4" name="Corchetes 3">
          <a:extLst>
            <a:ext uri="{FF2B5EF4-FFF2-40B4-BE49-F238E27FC236}">
              <a16:creationId xmlns:a16="http://schemas.microsoft.com/office/drawing/2014/main" id="{B9F532CD-0E63-4B35-BB5E-CC348D9135D0}"/>
            </a:ext>
          </a:extLst>
        </xdr:cNvPr>
        <xdr:cNvSpPr/>
      </xdr:nvSpPr>
      <xdr:spPr>
        <a:xfrm>
          <a:off x="5565339" y="1286436"/>
          <a:ext cx="759261" cy="177799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8</xdr:col>
      <xdr:colOff>62753</xdr:colOff>
      <xdr:row>7</xdr:row>
      <xdr:rowOff>0</xdr:rowOff>
    </xdr:from>
    <xdr:to>
      <xdr:col>10</xdr:col>
      <xdr:colOff>757517</xdr:colOff>
      <xdr:row>10</xdr:row>
      <xdr:rowOff>18913</xdr:rowOff>
    </xdr:to>
    <xdr:sp macro="" textlink="">
      <xdr:nvSpPr>
        <xdr:cNvPr id="5" name="Corchetes 4">
          <a:extLst>
            <a:ext uri="{FF2B5EF4-FFF2-40B4-BE49-F238E27FC236}">
              <a16:creationId xmlns:a16="http://schemas.microsoft.com/office/drawing/2014/main" id="{8B86360C-74EB-4F3B-A7C1-E8F060BC3780}"/>
            </a:ext>
          </a:extLst>
        </xdr:cNvPr>
        <xdr:cNvSpPr/>
      </xdr:nvSpPr>
      <xdr:spPr>
        <a:xfrm>
          <a:off x="6409765" y="1286435"/>
          <a:ext cx="2281517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179615</xdr:rowOff>
    </xdr:from>
    <xdr:to>
      <xdr:col>4</xdr:col>
      <xdr:colOff>0</xdr:colOff>
      <xdr:row>4</xdr:row>
      <xdr:rowOff>172356</xdr:rowOff>
    </xdr:to>
    <xdr:sp macro="" textlink="">
      <xdr:nvSpPr>
        <xdr:cNvPr id="2" name="Corchetes 1">
          <a:extLst>
            <a:ext uri="{FF2B5EF4-FFF2-40B4-BE49-F238E27FC236}">
              <a16:creationId xmlns:a16="http://schemas.microsoft.com/office/drawing/2014/main" id="{BD6A781E-0F2E-4B4A-94E8-2FDBA618692F}"/>
            </a:ext>
          </a:extLst>
        </xdr:cNvPr>
        <xdr:cNvSpPr/>
      </xdr:nvSpPr>
      <xdr:spPr>
        <a:xfrm>
          <a:off x="4806043" y="734786"/>
          <a:ext cx="1676400" cy="177799"/>
        </a:xfrm>
        <a:prstGeom prst="bracketPair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364408</xdr:colOff>
      <xdr:row>16</xdr:row>
      <xdr:rowOff>117702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BF308D-4DF5-B8CE-BC99-48CE0F779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43037" cy="3102429"/>
        </a:xfrm>
        <a:prstGeom prst="rect">
          <a:avLst/>
        </a:prstGeom>
      </xdr:spPr>
    </xdr:pic>
    <xdr:clientData/>
  </xdr:twoCellAnchor>
  <xdr:twoCellAnchor>
    <xdr:from>
      <xdr:col>7</xdr:col>
      <xdr:colOff>33338</xdr:colOff>
      <xdr:row>4</xdr:row>
      <xdr:rowOff>9525</xdr:rowOff>
    </xdr:from>
    <xdr:to>
      <xdr:col>9</xdr:col>
      <xdr:colOff>485774</xdr:colOff>
      <xdr:row>7</xdr:row>
      <xdr:rowOff>36843</xdr:rowOff>
    </xdr:to>
    <xdr:sp macro="" textlink="">
      <xdr:nvSpPr>
        <xdr:cNvPr id="5" name="Corchetes 4">
          <a:extLst>
            <a:ext uri="{FF2B5EF4-FFF2-40B4-BE49-F238E27FC236}">
              <a16:creationId xmlns:a16="http://schemas.microsoft.com/office/drawing/2014/main" id="{7FF3B9AB-2AD8-422D-A4E2-E07C7B68D8EC}"/>
            </a:ext>
          </a:extLst>
        </xdr:cNvPr>
        <xdr:cNvSpPr/>
      </xdr:nvSpPr>
      <xdr:spPr>
        <a:xfrm>
          <a:off x="5567363" y="733425"/>
          <a:ext cx="1471611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33338</xdr:colOff>
      <xdr:row>8</xdr:row>
      <xdr:rowOff>4763</xdr:rowOff>
    </xdr:from>
    <xdr:to>
      <xdr:col>9</xdr:col>
      <xdr:colOff>485774</xdr:colOff>
      <xdr:row>11</xdr:row>
      <xdr:rowOff>8268</xdr:rowOff>
    </xdr:to>
    <xdr:sp macro="" textlink="">
      <xdr:nvSpPr>
        <xdr:cNvPr id="6" name="Corchetes 5">
          <a:extLst>
            <a:ext uri="{FF2B5EF4-FFF2-40B4-BE49-F238E27FC236}">
              <a16:creationId xmlns:a16="http://schemas.microsoft.com/office/drawing/2014/main" id="{EA91AA09-CE77-A602-5F15-FB8183631717}"/>
            </a:ext>
          </a:extLst>
        </xdr:cNvPr>
        <xdr:cNvSpPr/>
      </xdr:nvSpPr>
      <xdr:spPr>
        <a:xfrm>
          <a:off x="5567363" y="1452563"/>
          <a:ext cx="1471611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38101</xdr:colOff>
      <xdr:row>11</xdr:row>
      <xdr:rowOff>171450</xdr:rowOff>
    </xdr:from>
    <xdr:to>
      <xdr:col>9</xdr:col>
      <xdr:colOff>490537</xdr:colOff>
      <xdr:row>15</xdr:row>
      <xdr:rowOff>17793</xdr:rowOff>
    </xdr:to>
    <xdr:sp macro="" textlink="">
      <xdr:nvSpPr>
        <xdr:cNvPr id="7" name="Corchetes 6">
          <a:extLst>
            <a:ext uri="{FF2B5EF4-FFF2-40B4-BE49-F238E27FC236}">
              <a16:creationId xmlns:a16="http://schemas.microsoft.com/office/drawing/2014/main" id="{E9498C0E-2EE7-05CF-468D-DAB0FA846CA3}"/>
            </a:ext>
          </a:extLst>
        </xdr:cNvPr>
        <xdr:cNvSpPr/>
      </xdr:nvSpPr>
      <xdr:spPr>
        <a:xfrm>
          <a:off x="5572126" y="2185988"/>
          <a:ext cx="1471611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38101</xdr:colOff>
      <xdr:row>15</xdr:row>
      <xdr:rowOff>161925</xdr:rowOff>
    </xdr:from>
    <xdr:to>
      <xdr:col>9</xdr:col>
      <xdr:colOff>490537</xdr:colOff>
      <xdr:row>18</xdr:row>
      <xdr:rowOff>165431</xdr:rowOff>
    </xdr:to>
    <xdr:sp macro="" textlink="">
      <xdr:nvSpPr>
        <xdr:cNvPr id="8" name="Corchetes 7">
          <a:extLst>
            <a:ext uri="{FF2B5EF4-FFF2-40B4-BE49-F238E27FC236}">
              <a16:creationId xmlns:a16="http://schemas.microsoft.com/office/drawing/2014/main" id="{9373E577-1BF6-BE07-5409-D128DB418BE1}"/>
            </a:ext>
          </a:extLst>
        </xdr:cNvPr>
        <xdr:cNvSpPr/>
      </xdr:nvSpPr>
      <xdr:spPr>
        <a:xfrm>
          <a:off x="5572126" y="2900363"/>
          <a:ext cx="1471611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28576</xdr:colOff>
      <xdr:row>20</xdr:row>
      <xdr:rowOff>23813</xdr:rowOff>
    </xdr:from>
    <xdr:to>
      <xdr:col>9</xdr:col>
      <xdr:colOff>481012</xdr:colOff>
      <xdr:row>23</xdr:row>
      <xdr:rowOff>27318</xdr:rowOff>
    </xdr:to>
    <xdr:sp macro="" textlink="">
      <xdr:nvSpPr>
        <xdr:cNvPr id="9" name="Corchetes 8">
          <a:extLst>
            <a:ext uri="{FF2B5EF4-FFF2-40B4-BE49-F238E27FC236}">
              <a16:creationId xmlns:a16="http://schemas.microsoft.com/office/drawing/2014/main" id="{C46EAA4C-BA01-E9CC-FA95-9C03F80365C5}"/>
            </a:ext>
          </a:extLst>
        </xdr:cNvPr>
        <xdr:cNvSpPr/>
      </xdr:nvSpPr>
      <xdr:spPr>
        <a:xfrm>
          <a:off x="5562601" y="3690938"/>
          <a:ext cx="1471611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7</xdr:col>
      <xdr:colOff>28576</xdr:colOff>
      <xdr:row>23</xdr:row>
      <xdr:rowOff>171451</xdr:rowOff>
    </xdr:from>
    <xdr:to>
      <xdr:col>9</xdr:col>
      <xdr:colOff>481012</xdr:colOff>
      <xdr:row>25</xdr:row>
      <xdr:rowOff>14288</xdr:rowOff>
    </xdr:to>
    <xdr:sp macro="" textlink="">
      <xdr:nvSpPr>
        <xdr:cNvPr id="10" name="Corchetes 9">
          <a:extLst>
            <a:ext uri="{FF2B5EF4-FFF2-40B4-BE49-F238E27FC236}">
              <a16:creationId xmlns:a16="http://schemas.microsoft.com/office/drawing/2014/main" id="{EAD55338-471B-D8B6-9221-F0A1E2A5D1FB}"/>
            </a:ext>
          </a:extLst>
        </xdr:cNvPr>
        <xdr:cNvSpPr/>
      </xdr:nvSpPr>
      <xdr:spPr>
        <a:xfrm>
          <a:off x="5562601" y="4405314"/>
          <a:ext cx="1471611" cy="204787"/>
        </a:xfrm>
        <a:prstGeom prst="bracketPair">
          <a:avLst>
            <a:gd name="adj" fmla="val 23715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33337</xdr:colOff>
      <xdr:row>1</xdr:row>
      <xdr:rowOff>171451</xdr:rowOff>
    </xdr:from>
    <xdr:to>
      <xdr:col>14</xdr:col>
      <xdr:colOff>481012</xdr:colOff>
      <xdr:row>3</xdr:row>
      <xdr:rowOff>14288</xdr:rowOff>
    </xdr:to>
    <xdr:sp macro="" textlink="">
      <xdr:nvSpPr>
        <xdr:cNvPr id="11" name="Corchetes 10">
          <a:extLst>
            <a:ext uri="{FF2B5EF4-FFF2-40B4-BE49-F238E27FC236}">
              <a16:creationId xmlns:a16="http://schemas.microsoft.com/office/drawing/2014/main" id="{FF76063E-1601-4484-A52B-D0DD6AF8A320}"/>
            </a:ext>
          </a:extLst>
        </xdr:cNvPr>
        <xdr:cNvSpPr/>
      </xdr:nvSpPr>
      <xdr:spPr>
        <a:xfrm>
          <a:off x="8677275" y="352426"/>
          <a:ext cx="1638300" cy="204787"/>
        </a:xfrm>
        <a:prstGeom prst="bracketPair">
          <a:avLst>
            <a:gd name="adj" fmla="val 23715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61912</xdr:colOff>
      <xdr:row>5</xdr:row>
      <xdr:rowOff>9526</xdr:rowOff>
    </xdr:from>
    <xdr:to>
      <xdr:col>14</xdr:col>
      <xdr:colOff>509587</xdr:colOff>
      <xdr:row>6</xdr:row>
      <xdr:rowOff>33338</xdr:rowOff>
    </xdr:to>
    <xdr:sp macro="" textlink="">
      <xdr:nvSpPr>
        <xdr:cNvPr id="12" name="Corchetes 11">
          <a:extLst>
            <a:ext uri="{FF2B5EF4-FFF2-40B4-BE49-F238E27FC236}">
              <a16:creationId xmlns:a16="http://schemas.microsoft.com/office/drawing/2014/main" id="{195F97EC-738D-70D9-DF20-09C318BA085D}"/>
            </a:ext>
          </a:extLst>
        </xdr:cNvPr>
        <xdr:cNvSpPr/>
      </xdr:nvSpPr>
      <xdr:spPr>
        <a:xfrm>
          <a:off x="8705850" y="914401"/>
          <a:ext cx="1638300" cy="204787"/>
        </a:xfrm>
        <a:prstGeom prst="bracketPair">
          <a:avLst>
            <a:gd name="adj" fmla="val 23715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12</xdr:col>
      <xdr:colOff>71437</xdr:colOff>
      <xdr:row>6</xdr:row>
      <xdr:rowOff>171451</xdr:rowOff>
    </xdr:from>
    <xdr:to>
      <xdr:col>14</xdr:col>
      <xdr:colOff>519112</xdr:colOff>
      <xdr:row>8</xdr:row>
      <xdr:rowOff>14288</xdr:rowOff>
    </xdr:to>
    <xdr:sp macro="" textlink="">
      <xdr:nvSpPr>
        <xdr:cNvPr id="13" name="Corchetes 12">
          <a:extLst>
            <a:ext uri="{FF2B5EF4-FFF2-40B4-BE49-F238E27FC236}">
              <a16:creationId xmlns:a16="http://schemas.microsoft.com/office/drawing/2014/main" id="{2BCAFDAE-89B1-5413-EE92-DE6E562B651F}"/>
            </a:ext>
          </a:extLst>
        </xdr:cNvPr>
        <xdr:cNvSpPr/>
      </xdr:nvSpPr>
      <xdr:spPr>
        <a:xfrm>
          <a:off x="8715375" y="1257301"/>
          <a:ext cx="1638300" cy="204787"/>
        </a:xfrm>
        <a:prstGeom prst="bracketPair">
          <a:avLst>
            <a:gd name="adj" fmla="val 23715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  <xdr:twoCellAnchor>
    <xdr:from>
      <xdr:col>18</xdr:col>
      <xdr:colOff>33338</xdr:colOff>
      <xdr:row>2</xdr:row>
      <xdr:rowOff>9525</xdr:rowOff>
    </xdr:from>
    <xdr:to>
      <xdr:col>20</xdr:col>
      <xdr:colOff>485774</xdr:colOff>
      <xdr:row>5</xdr:row>
      <xdr:rowOff>36843</xdr:rowOff>
    </xdr:to>
    <xdr:sp macro="" textlink="">
      <xdr:nvSpPr>
        <xdr:cNvPr id="14" name="Corchetes 13">
          <a:extLst>
            <a:ext uri="{FF2B5EF4-FFF2-40B4-BE49-F238E27FC236}">
              <a16:creationId xmlns:a16="http://schemas.microsoft.com/office/drawing/2014/main" id="{DE15885E-D95A-4DDF-98C1-8AF9C823B97B}"/>
            </a:ext>
          </a:extLst>
        </xdr:cNvPr>
        <xdr:cNvSpPr/>
      </xdr:nvSpPr>
      <xdr:spPr>
        <a:xfrm>
          <a:off x="5567363" y="733425"/>
          <a:ext cx="1471611" cy="570243"/>
        </a:xfrm>
        <a:prstGeom prst="bracketPair">
          <a:avLst>
            <a:gd name="adj" fmla="val 7436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9E00-7B17-4FC0-8F45-AAECD7FE9EC1}">
  <dimension ref="H1:R22"/>
  <sheetViews>
    <sheetView topLeftCell="A7" zoomScale="115" zoomScaleNormal="115" workbookViewId="0">
      <selection activeCell="H5" sqref="H5"/>
    </sheetView>
  </sheetViews>
  <sheetFormatPr baseColWidth="10" defaultRowHeight="14.4" x14ac:dyDescent="0.3"/>
  <cols>
    <col min="9" max="9" width="2.33203125" bestFit="1" customWidth="1"/>
    <col min="12" max="12" width="1.88671875" bestFit="1" customWidth="1"/>
  </cols>
  <sheetData>
    <row r="1" spans="8:18" x14ac:dyDescent="0.3">
      <c r="J1" s="2" t="s">
        <v>1</v>
      </c>
      <c r="K1" s="2" t="s">
        <v>2</v>
      </c>
    </row>
    <row r="2" spans="8:18" x14ac:dyDescent="0.3">
      <c r="H2" s="1" t="s">
        <v>0</v>
      </c>
      <c r="I2" t="s">
        <v>1</v>
      </c>
      <c r="J2" s="4">
        <f>2/3</f>
        <v>0.66666666666666663</v>
      </c>
      <c r="K2" s="4">
        <f>1/3</f>
        <v>0.33333333333333331</v>
      </c>
      <c r="P2" s="1" t="s">
        <v>12</v>
      </c>
      <c r="Q2" s="3" cm="1">
        <f t="array" ref="Q2:R3">MMULT(J2:K3,J2:K3)</f>
        <v>0.61111111111111105</v>
      </c>
      <c r="R2" s="3">
        <v>0.38888888888888884</v>
      </c>
    </row>
    <row r="3" spans="8:18" x14ac:dyDescent="0.3">
      <c r="I3" t="s">
        <v>2</v>
      </c>
      <c r="J3" s="4">
        <f>1/2</f>
        <v>0.5</v>
      </c>
      <c r="K3" s="4">
        <f>1/2</f>
        <v>0.5</v>
      </c>
      <c r="P3" s="1"/>
      <c r="Q3" s="3">
        <v>0.58333333333333326</v>
      </c>
      <c r="R3" s="3">
        <v>0.41666666666666663</v>
      </c>
    </row>
    <row r="4" spans="8:18" x14ac:dyDescent="0.3">
      <c r="P4" s="1"/>
      <c r="Q4" s="3"/>
      <c r="R4" s="3"/>
    </row>
    <row r="5" spans="8:18" x14ac:dyDescent="0.3">
      <c r="H5" s="1" t="s">
        <v>3</v>
      </c>
      <c r="J5" s="2">
        <v>0</v>
      </c>
      <c r="K5" s="2">
        <v>1</v>
      </c>
      <c r="P5" s="1" t="s">
        <v>13</v>
      </c>
      <c r="Q5" s="3" cm="1">
        <f t="array" ref="Q5:R6">MMULT(_xlfn.ANCHORARRAY(Q2),J2:K3)</f>
        <v>0.60185185185185175</v>
      </c>
      <c r="R5" s="3">
        <v>0.39814814814814808</v>
      </c>
    </row>
    <row r="6" spans="8:18" x14ac:dyDescent="0.3">
      <c r="Q6" s="3">
        <v>0.5972222222222221</v>
      </c>
      <c r="R6" s="3">
        <v>0.40277777777777773</v>
      </c>
    </row>
    <row r="8" spans="8:18" x14ac:dyDescent="0.3">
      <c r="H8" s="1" t="s">
        <v>4</v>
      </c>
      <c r="J8" t="s">
        <v>5</v>
      </c>
    </row>
    <row r="9" spans="8:18" x14ac:dyDescent="0.3">
      <c r="H9" s="1" t="s">
        <v>4</v>
      </c>
      <c r="J9" s="2">
        <v>0</v>
      </c>
      <c r="K9" s="2">
        <v>1</v>
      </c>
      <c r="L9" t="s">
        <v>6</v>
      </c>
      <c r="M9" s="4">
        <f>2/3</f>
        <v>0.66666666666666663</v>
      </c>
      <c r="N9" s="4">
        <f>1/3</f>
        <v>0.33333333333333331</v>
      </c>
      <c r="O9" t="s">
        <v>14</v>
      </c>
    </row>
    <row r="10" spans="8:18" x14ac:dyDescent="0.3">
      <c r="M10" s="4">
        <f>1/2</f>
        <v>0.5</v>
      </c>
      <c r="N10" s="4">
        <f>1/2</f>
        <v>0.5</v>
      </c>
    </row>
    <row r="12" spans="8:18" x14ac:dyDescent="0.3">
      <c r="H12" s="1" t="s">
        <v>4</v>
      </c>
      <c r="J12" s="5" cm="1">
        <f t="array" ref="J12:K12">MMULT(J9:K9,_xlfn.ANCHORARRAY(Q5))</f>
        <v>0.5972222222222221</v>
      </c>
      <c r="K12" s="5">
        <v>0.40277777777777773</v>
      </c>
    </row>
    <row r="15" spans="8:18" x14ac:dyDescent="0.3">
      <c r="H15" s="1" t="s">
        <v>7</v>
      </c>
      <c r="J15" t="s">
        <v>8</v>
      </c>
    </row>
    <row r="16" spans="8:18" x14ac:dyDescent="0.3">
      <c r="H16" s="1" t="s">
        <v>7</v>
      </c>
      <c r="J16" s="2" cm="1">
        <f t="array" ref="J16:K16">MMULT(J9:K9,J2:K3)</f>
        <v>0.5</v>
      </c>
      <c r="K16" s="2">
        <v>0.5</v>
      </c>
    </row>
    <row r="18" spans="8:11" x14ac:dyDescent="0.3">
      <c r="H18" s="1" t="s">
        <v>9</v>
      </c>
      <c r="J18" t="s">
        <v>10</v>
      </c>
    </row>
    <row r="19" spans="8:11" x14ac:dyDescent="0.3">
      <c r="H19" s="1" t="s">
        <v>9</v>
      </c>
      <c r="J19" s="3" cm="1">
        <f t="array" ref="J19:K19">MMULT(_xlfn.ANCHORARRAY(J16),J2:K3)</f>
        <v>0.58333333333333326</v>
      </c>
      <c r="K19" s="3">
        <v>0.41666666666666663</v>
      </c>
    </row>
    <row r="21" spans="8:11" x14ac:dyDescent="0.3">
      <c r="H21" s="1" t="s">
        <v>4</v>
      </c>
      <c r="J21" t="s">
        <v>11</v>
      </c>
    </row>
    <row r="22" spans="8:11" x14ac:dyDescent="0.3">
      <c r="H22" s="1" t="s">
        <v>4</v>
      </c>
      <c r="J22" s="5" cm="1">
        <f t="array" ref="J22:K22">MMULT(_xlfn.ANCHORARRAY(J19),J2:K3)</f>
        <v>0.5972222222222221</v>
      </c>
      <c r="K22" s="5">
        <v>0.40277777777777773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CD86-9E43-437A-B368-8792D060F102}">
  <dimension ref="F2:O34"/>
  <sheetViews>
    <sheetView tabSelected="1" topLeftCell="A12" zoomScaleNormal="100" workbookViewId="0">
      <selection activeCell="M28" sqref="M28"/>
    </sheetView>
  </sheetViews>
  <sheetFormatPr baseColWidth="10" defaultRowHeight="14.4" x14ac:dyDescent="0.3"/>
  <cols>
    <col min="7" max="7" width="14.6640625" bestFit="1" customWidth="1"/>
    <col min="8" max="8" width="8.5546875" bestFit="1" customWidth="1"/>
    <col min="9" max="9" width="9.6640625" customWidth="1"/>
    <col min="10" max="10" width="10.5546875" bestFit="1" customWidth="1"/>
    <col min="13" max="15" width="9.44140625" customWidth="1"/>
  </cols>
  <sheetData>
    <row r="2" spans="7:15" ht="28.8" x14ac:dyDescent="0.3">
      <c r="G2" t="s">
        <v>15</v>
      </c>
      <c r="H2" t="s">
        <v>16</v>
      </c>
      <c r="I2" s="7" t="s">
        <v>17</v>
      </c>
      <c r="J2" t="s">
        <v>18</v>
      </c>
    </row>
    <row r="3" spans="7:15" x14ac:dyDescent="0.3">
      <c r="G3" t="s">
        <v>16</v>
      </c>
      <c r="H3" s="4">
        <v>0.4</v>
      </c>
      <c r="I3" s="4">
        <v>0.2</v>
      </c>
      <c r="J3" s="4">
        <v>0.4</v>
      </c>
    </row>
    <row r="4" spans="7:15" x14ac:dyDescent="0.3">
      <c r="G4" t="s">
        <v>17</v>
      </c>
      <c r="H4" s="4">
        <v>0.5</v>
      </c>
      <c r="I4" s="4">
        <v>0.1</v>
      </c>
      <c r="J4" s="4">
        <v>0.4</v>
      </c>
    </row>
    <row r="5" spans="7:15" x14ac:dyDescent="0.3">
      <c r="G5" t="s">
        <v>18</v>
      </c>
      <c r="H5" s="4">
        <v>0.1</v>
      </c>
      <c r="I5" s="4">
        <v>0.7</v>
      </c>
      <c r="J5" s="4">
        <v>0.2</v>
      </c>
    </row>
    <row r="8" spans="7:15" x14ac:dyDescent="0.3">
      <c r="G8" s="1" t="s">
        <v>0</v>
      </c>
      <c r="H8" s="6">
        <v>0.4</v>
      </c>
      <c r="I8" s="6">
        <v>0.2</v>
      </c>
      <c r="J8" s="6">
        <v>0.4</v>
      </c>
      <c r="L8" s="1" t="s">
        <v>12</v>
      </c>
      <c r="M8" s="8" cm="1">
        <f t="array" ref="M8:O10">MMULT(H8:J10,H8:J10)</f>
        <v>0.30000000000000004</v>
      </c>
      <c r="N8" s="8">
        <v>0.38</v>
      </c>
      <c r="O8" s="8">
        <v>0.32000000000000006</v>
      </c>
    </row>
    <row r="9" spans="7:15" x14ac:dyDescent="0.3">
      <c r="H9" s="6">
        <v>0.5</v>
      </c>
      <c r="I9" s="6">
        <v>0.1</v>
      </c>
      <c r="J9" s="6">
        <v>0.4</v>
      </c>
      <c r="M9" s="8">
        <v>0.29000000000000004</v>
      </c>
      <c r="N9" s="8">
        <v>0.39</v>
      </c>
      <c r="O9" s="8">
        <v>0.32000000000000006</v>
      </c>
    </row>
    <row r="10" spans="7:15" x14ac:dyDescent="0.3">
      <c r="H10" s="6">
        <v>0.1</v>
      </c>
      <c r="I10" s="6">
        <v>0.7</v>
      </c>
      <c r="J10" s="6">
        <v>0.2</v>
      </c>
      <c r="M10" s="8">
        <v>0.41000000000000003</v>
      </c>
      <c r="N10" s="8">
        <v>0.22999999999999998</v>
      </c>
      <c r="O10" s="8">
        <v>0.36</v>
      </c>
    </row>
    <row r="12" spans="7:15" x14ac:dyDescent="0.3">
      <c r="G12" s="1" t="s">
        <v>3</v>
      </c>
      <c r="H12" s="6">
        <v>1</v>
      </c>
      <c r="I12" s="6">
        <v>0</v>
      </c>
      <c r="J12" s="6">
        <v>0</v>
      </c>
    </row>
    <row r="14" spans="7:15" x14ac:dyDescent="0.3">
      <c r="G14" s="1" t="s">
        <v>19</v>
      </c>
      <c r="H14" s="8" cm="1">
        <f t="array" ref="H14:J14">MMULT(H12:J12,_xlfn.ANCHORARRAY(M8))</f>
        <v>0.30000000000000004</v>
      </c>
      <c r="I14" s="8">
        <v>0.38</v>
      </c>
      <c r="J14" s="8">
        <v>0.32000000000000006</v>
      </c>
    </row>
    <row r="16" spans="7:15" x14ac:dyDescent="0.3">
      <c r="G16" s="37" t="s">
        <v>114</v>
      </c>
    </row>
    <row r="17" spans="6:12" x14ac:dyDescent="0.3">
      <c r="G17" t="s">
        <v>20</v>
      </c>
      <c r="H17" s="40" t="s">
        <v>21</v>
      </c>
      <c r="I17" s="40"/>
      <c r="J17" s="6">
        <v>0.4</v>
      </c>
      <c r="K17" s="6">
        <v>0.2</v>
      </c>
      <c r="L17" s="6">
        <v>0.4</v>
      </c>
    </row>
    <row r="18" spans="6:12" x14ac:dyDescent="0.3">
      <c r="J18" s="6">
        <v>0.5</v>
      </c>
      <c r="K18" s="6">
        <v>0.1</v>
      </c>
      <c r="L18" s="6">
        <v>0.4</v>
      </c>
    </row>
    <row r="19" spans="6:12" x14ac:dyDescent="0.3">
      <c r="J19" s="6">
        <v>0.1</v>
      </c>
      <c r="K19" s="6">
        <v>0.7</v>
      </c>
      <c r="L19" s="6">
        <v>0.2</v>
      </c>
    </row>
    <row r="21" spans="6:12" x14ac:dyDescent="0.3">
      <c r="G21" s="1" t="s">
        <v>22</v>
      </c>
      <c r="H21" t="s">
        <v>23</v>
      </c>
    </row>
    <row r="22" spans="6:12" x14ac:dyDescent="0.3">
      <c r="G22" s="1" t="s">
        <v>24</v>
      </c>
      <c r="H22" t="s">
        <v>25</v>
      </c>
    </row>
    <row r="23" spans="6:12" x14ac:dyDescent="0.3">
      <c r="G23" s="1" t="s">
        <v>26</v>
      </c>
      <c r="H23" t="s">
        <v>27</v>
      </c>
    </row>
    <row r="24" spans="6:12" x14ac:dyDescent="0.3">
      <c r="G24" s="1" t="s">
        <v>28</v>
      </c>
      <c r="H24" t="s">
        <v>29</v>
      </c>
    </row>
    <row r="25" spans="6:12" x14ac:dyDescent="0.3">
      <c r="F25" s="37"/>
      <c r="G25" s="38" t="s">
        <v>115</v>
      </c>
    </row>
    <row r="26" spans="6:12" x14ac:dyDescent="0.3">
      <c r="G26" s="1" t="s">
        <v>30</v>
      </c>
      <c r="H26" t="s">
        <v>31</v>
      </c>
    </row>
    <row r="27" spans="6:12" x14ac:dyDescent="0.3">
      <c r="G27" s="1" t="s">
        <v>30</v>
      </c>
      <c r="H27" t="s">
        <v>32</v>
      </c>
    </row>
    <row r="28" spans="6:12" x14ac:dyDescent="0.3">
      <c r="G28" s="1" t="s">
        <v>30</v>
      </c>
      <c r="H28" t="s">
        <v>33</v>
      </c>
      <c r="K28">
        <f>0.4-1</f>
        <v>-0.6</v>
      </c>
    </row>
    <row r="29" spans="6:12" x14ac:dyDescent="0.3">
      <c r="G29" s="1" t="s">
        <v>28</v>
      </c>
      <c r="H29" t="s">
        <v>29</v>
      </c>
    </row>
    <row r="31" spans="6:12" x14ac:dyDescent="0.3">
      <c r="H31" t="s">
        <v>34</v>
      </c>
    </row>
    <row r="32" spans="6:12" x14ac:dyDescent="0.3">
      <c r="H32" t="s">
        <v>35</v>
      </c>
    </row>
    <row r="33" spans="8:8" x14ac:dyDescent="0.3">
      <c r="H33" t="s">
        <v>36</v>
      </c>
    </row>
    <row r="34" spans="8:8" x14ac:dyDescent="0.3">
      <c r="H34" s="11"/>
    </row>
  </sheetData>
  <mergeCells count="1">
    <mergeCell ref="H17:I1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48BC5-2F3E-4F99-997A-A0BA07C80910}">
  <dimension ref="B8:J40"/>
  <sheetViews>
    <sheetView topLeftCell="A21" zoomScale="110" zoomScaleNormal="110" workbookViewId="0">
      <selection activeCell="C35" sqref="C35:F35"/>
    </sheetView>
  </sheetViews>
  <sheetFormatPr baseColWidth="10" defaultRowHeight="14.4" x14ac:dyDescent="0.3"/>
  <cols>
    <col min="3" max="4" width="7.109375" customWidth="1"/>
    <col min="5" max="6" width="6.5546875" customWidth="1"/>
    <col min="7" max="8" width="7.44140625" customWidth="1"/>
  </cols>
  <sheetData>
    <row r="8" spans="2:6" x14ac:dyDescent="0.3">
      <c r="B8" s="1" t="s">
        <v>0</v>
      </c>
      <c r="C8" s="2">
        <v>0.6</v>
      </c>
      <c r="D8" s="2">
        <v>0.2</v>
      </c>
      <c r="E8" s="2">
        <v>0.1</v>
      </c>
      <c r="F8" s="2">
        <v>0.1</v>
      </c>
    </row>
    <row r="9" spans="2:6" x14ac:dyDescent="0.3">
      <c r="C9" s="2">
        <v>0</v>
      </c>
      <c r="D9" s="2">
        <v>0.7</v>
      </c>
      <c r="E9" s="2">
        <v>0.2</v>
      </c>
      <c r="F9" s="2">
        <v>0.1</v>
      </c>
    </row>
    <row r="10" spans="2:6" x14ac:dyDescent="0.3">
      <c r="C10" s="2">
        <v>0.1</v>
      </c>
      <c r="D10" s="2">
        <v>0.1</v>
      </c>
      <c r="E10" s="2">
        <v>0.8</v>
      </c>
      <c r="F10" s="2">
        <v>0</v>
      </c>
    </row>
    <row r="11" spans="2:6" x14ac:dyDescent="0.3">
      <c r="C11" s="2">
        <v>0.05</v>
      </c>
      <c r="D11" s="2">
        <v>0.05</v>
      </c>
      <c r="E11" s="2">
        <v>0.1</v>
      </c>
      <c r="F11" s="2">
        <v>0.8</v>
      </c>
    </row>
    <row r="13" spans="2:6" x14ac:dyDescent="0.3">
      <c r="B13" s="1" t="s">
        <v>3</v>
      </c>
      <c r="C13" s="2">
        <v>0.25</v>
      </c>
      <c r="D13" s="2">
        <v>0.25</v>
      </c>
      <c r="E13" s="2">
        <v>0.25</v>
      </c>
      <c r="F13" s="2">
        <v>0.25</v>
      </c>
    </row>
    <row r="15" spans="2:6" x14ac:dyDescent="0.3">
      <c r="B15" t="s">
        <v>37</v>
      </c>
      <c r="C15" s="2" cm="1">
        <f t="array" ref="C15:F15">MMULT(C13:F13,C8:F11)</f>
        <v>0.1875</v>
      </c>
      <c r="D15" s="2">
        <v>0.26249999999999996</v>
      </c>
      <c r="E15" s="2">
        <v>0.30000000000000004</v>
      </c>
      <c r="F15" s="2">
        <v>0.25</v>
      </c>
    </row>
    <row r="19" spans="2:10" x14ac:dyDescent="0.3">
      <c r="B19" s="1" t="s">
        <v>38</v>
      </c>
      <c r="C19" s="12" t="s">
        <v>39</v>
      </c>
      <c r="E19" s="2">
        <v>0.6</v>
      </c>
      <c r="F19" s="2">
        <v>0.2</v>
      </c>
      <c r="G19" s="2">
        <v>0.1</v>
      </c>
      <c r="H19" s="2">
        <v>0.1</v>
      </c>
    </row>
    <row r="20" spans="2:10" x14ac:dyDescent="0.3">
      <c r="E20" s="2">
        <v>0</v>
      </c>
      <c r="F20" s="2">
        <v>0.7</v>
      </c>
      <c r="G20" s="2">
        <v>0.2</v>
      </c>
      <c r="H20" s="2">
        <v>0.1</v>
      </c>
    </row>
    <row r="21" spans="2:10" x14ac:dyDescent="0.3">
      <c r="E21" s="2">
        <v>0.1</v>
      </c>
      <c r="F21" s="2">
        <v>0.1</v>
      </c>
      <c r="G21" s="2">
        <v>0.8</v>
      </c>
      <c r="H21" s="2">
        <v>0</v>
      </c>
    </row>
    <row r="22" spans="2:10" x14ac:dyDescent="0.3">
      <c r="E22" s="2">
        <v>0.05</v>
      </c>
      <c r="F22" s="2">
        <v>0.05</v>
      </c>
      <c r="G22" s="2">
        <v>0.1</v>
      </c>
      <c r="H22" s="2">
        <v>0.8</v>
      </c>
      <c r="J22" t="s">
        <v>116</v>
      </c>
    </row>
    <row r="24" spans="2:10" x14ac:dyDescent="0.3">
      <c r="C24" s="1" t="s">
        <v>44</v>
      </c>
      <c r="D24" t="s">
        <v>48</v>
      </c>
      <c r="H24" t="s">
        <v>55</v>
      </c>
      <c r="I24" t="s">
        <v>56</v>
      </c>
    </row>
    <row r="25" spans="2:10" x14ac:dyDescent="0.3">
      <c r="C25" s="1" t="s">
        <v>45</v>
      </c>
      <c r="D25" t="s">
        <v>49</v>
      </c>
      <c r="I25" t="s">
        <v>57</v>
      </c>
    </row>
    <row r="26" spans="2:10" x14ac:dyDescent="0.3">
      <c r="C26" s="1" t="s">
        <v>46</v>
      </c>
      <c r="D26" t="s">
        <v>61</v>
      </c>
      <c r="I26" t="s">
        <v>58</v>
      </c>
    </row>
    <row r="27" spans="2:10" x14ac:dyDescent="0.3">
      <c r="C27" s="1" t="s">
        <v>47</v>
      </c>
      <c r="D27" t="s">
        <v>50</v>
      </c>
      <c r="I27" t="s">
        <v>59</v>
      </c>
    </row>
    <row r="28" spans="2:10" x14ac:dyDescent="0.3">
      <c r="C28" s="1" t="s">
        <v>28</v>
      </c>
      <c r="D28" t="s">
        <v>51</v>
      </c>
    </row>
    <row r="31" spans="2:10" x14ac:dyDescent="0.3">
      <c r="C31" s="1" t="s">
        <v>30</v>
      </c>
      <c r="D31" t="s">
        <v>52</v>
      </c>
    </row>
    <row r="32" spans="2:10" x14ac:dyDescent="0.3">
      <c r="C32" s="1" t="s">
        <v>30</v>
      </c>
      <c r="D32" t="s">
        <v>53</v>
      </c>
    </row>
    <row r="33" spans="3:4" x14ac:dyDescent="0.3">
      <c r="C33" s="1" t="s">
        <v>30</v>
      </c>
      <c r="D33" t="s">
        <v>60</v>
      </c>
    </row>
    <row r="34" spans="3:4" x14ac:dyDescent="0.3">
      <c r="C34" s="1" t="s">
        <v>30</v>
      </c>
      <c r="D34" t="s">
        <v>54</v>
      </c>
    </row>
    <row r="35" spans="3:4" x14ac:dyDescent="0.3">
      <c r="C35" s="1" t="s">
        <v>28</v>
      </c>
      <c r="D35" t="s">
        <v>51</v>
      </c>
    </row>
    <row r="37" spans="3:4" x14ac:dyDescent="0.3">
      <c r="D37" t="s">
        <v>62</v>
      </c>
    </row>
    <row r="38" spans="3:4" x14ac:dyDescent="0.3">
      <c r="D38" t="s">
        <v>63</v>
      </c>
    </row>
    <row r="39" spans="3:4" x14ac:dyDescent="0.3">
      <c r="D39" t="s">
        <v>64</v>
      </c>
    </row>
    <row r="40" spans="3:4" x14ac:dyDescent="0.3">
      <c r="D40" t="s">
        <v>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3710-3AF0-4100-8063-F47B808947C6}">
  <dimension ref="H2:N28"/>
  <sheetViews>
    <sheetView topLeftCell="A14" zoomScale="130" zoomScaleNormal="130" workbookViewId="0">
      <selection activeCell="L17" sqref="L17"/>
    </sheetView>
  </sheetViews>
  <sheetFormatPr baseColWidth="10" defaultRowHeight="14.4" x14ac:dyDescent="0.3"/>
  <cols>
    <col min="9" max="14" width="8" customWidth="1"/>
  </cols>
  <sheetData>
    <row r="2" spans="8:14" x14ac:dyDescent="0.3">
      <c r="I2" s="40" t="s">
        <v>66</v>
      </c>
      <c r="J2" s="40"/>
      <c r="K2" s="40">
        <v>0</v>
      </c>
      <c r="L2" s="40"/>
    </row>
    <row r="3" spans="8:14" x14ac:dyDescent="0.3">
      <c r="H3" s="1" t="s">
        <v>0</v>
      </c>
      <c r="I3" s="2">
        <v>1</v>
      </c>
      <c r="J3" s="2">
        <v>0</v>
      </c>
      <c r="K3" s="2">
        <v>0</v>
      </c>
      <c r="L3" s="2">
        <v>0</v>
      </c>
    </row>
    <row r="4" spans="8:14" x14ac:dyDescent="0.3">
      <c r="I4" s="2">
        <v>0</v>
      </c>
      <c r="J4" s="2">
        <v>1</v>
      </c>
      <c r="K4" s="2">
        <v>0</v>
      </c>
      <c r="L4" s="2">
        <v>0</v>
      </c>
    </row>
    <row r="5" spans="8:14" x14ac:dyDescent="0.3">
      <c r="I5" s="2">
        <v>0.6</v>
      </c>
      <c r="J5" s="2">
        <v>0</v>
      </c>
      <c r="K5" s="2">
        <v>0.2</v>
      </c>
      <c r="L5" s="2">
        <v>0.2</v>
      </c>
    </row>
    <row r="6" spans="8:14" x14ac:dyDescent="0.3">
      <c r="I6" s="2">
        <v>0.4</v>
      </c>
      <c r="J6" s="2">
        <v>0.1</v>
      </c>
      <c r="K6" s="2">
        <v>0.3</v>
      </c>
      <c r="L6" s="2">
        <v>0.2</v>
      </c>
    </row>
    <row r="7" spans="8:14" x14ac:dyDescent="0.3">
      <c r="I7" s="40" t="s">
        <v>67</v>
      </c>
      <c r="J7" s="40"/>
      <c r="K7" s="40" t="s">
        <v>68</v>
      </c>
      <c r="L7" s="40"/>
    </row>
    <row r="9" spans="8:14" ht="16.2" x14ac:dyDescent="0.3">
      <c r="I9" t="s">
        <v>69</v>
      </c>
    </row>
    <row r="11" spans="8:14" x14ac:dyDescent="0.3">
      <c r="H11" s="1" t="s">
        <v>70</v>
      </c>
      <c r="I11" s="2">
        <v>1</v>
      </c>
      <c r="J11" s="2">
        <v>0</v>
      </c>
    </row>
    <row r="12" spans="8:14" x14ac:dyDescent="0.3">
      <c r="I12" s="2">
        <v>0</v>
      </c>
      <c r="J12" s="2">
        <v>1</v>
      </c>
    </row>
    <row r="14" spans="8:14" x14ac:dyDescent="0.3">
      <c r="H14" s="1" t="s">
        <v>71</v>
      </c>
      <c r="I14" s="2">
        <v>0.6</v>
      </c>
      <c r="J14" s="2">
        <v>0</v>
      </c>
      <c r="L14" s="1" t="s">
        <v>72</v>
      </c>
      <c r="M14" s="2">
        <v>0.2</v>
      </c>
      <c r="N14" s="2">
        <v>0.2</v>
      </c>
    </row>
    <row r="15" spans="8:14" x14ac:dyDescent="0.3">
      <c r="I15" s="2">
        <v>0.4</v>
      </c>
      <c r="J15" s="2">
        <v>0.1</v>
      </c>
      <c r="M15" s="2">
        <v>0.3</v>
      </c>
      <c r="N15" s="2">
        <v>0.2</v>
      </c>
    </row>
    <row r="17" spans="8:10" x14ac:dyDescent="0.3">
      <c r="H17" s="1" t="s">
        <v>73</v>
      </c>
      <c r="I17" s="2">
        <f>I11-M14</f>
        <v>0.8</v>
      </c>
      <c r="J17" s="2">
        <f>J11-N14</f>
        <v>-0.2</v>
      </c>
    </row>
    <row r="18" spans="8:10" x14ac:dyDescent="0.3">
      <c r="I18" s="2">
        <f>I12-M15</f>
        <v>-0.3</v>
      </c>
      <c r="J18" s="2">
        <f>J12-N15</f>
        <v>0.8</v>
      </c>
    </row>
    <row r="20" spans="8:10" ht="16.2" x14ac:dyDescent="0.3">
      <c r="H20" s="1" t="s">
        <v>74</v>
      </c>
      <c r="I20" s="4" cm="1">
        <f t="array" ref="I20:J21">MINVERSE(I17:J18)</f>
        <v>1.3793103448275861</v>
      </c>
      <c r="J20" s="4">
        <v>0.34482758620689652</v>
      </c>
    </row>
    <row r="21" spans="8:10" x14ac:dyDescent="0.3">
      <c r="I21" s="4">
        <v>0.51724137931034464</v>
      </c>
      <c r="J21" s="4">
        <v>1.3793103448275861</v>
      </c>
    </row>
    <row r="23" spans="8:10" x14ac:dyDescent="0.3">
      <c r="H23" s="1" t="s">
        <v>75</v>
      </c>
      <c r="I23" s="4" cm="1">
        <f t="array" ref="I23:J24">MMULT(_xlfn.ANCHORARRAY(I20),I14:J15)</f>
        <v>0.96551724137931028</v>
      </c>
      <c r="J23" s="4">
        <v>3.4482758620689655E-2</v>
      </c>
    </row>
    <row r="24" spans="8:10" x14ac:dyDescent="0.3">
      <c r="I24" s="4">
        <v>0.86206896551724133</v>
      </c>
      <c r="J24" s="4">
        <v>0.13793103448275862</v>
      </c>
    </row>
    <row r="26" spans="8:10" x14ac:dyDescent="0.3">
      <c r="H26" s="1" t="s">
        <v>3</v>
      </c>
      <c r="I26" s="2">
        <v>0</v>
      </c>
      <c r="J26" s="2">
        <v>1</v>
      </c>
    </row>
    <row r="28" spans="8:10" x14ac:dyDescent="0.3">
      <c r="I28" s="4" cm="1">
        <f t="array" ref="I28:J28">MMULT(I26:J26,_xlfn.ANCHORARRAY(I23))</f>
        <v>0.86206896551724133</v>
      </c>
      <c r="J28" s="4">
        <v>0.13793103448275862</v>
      </c>
    </row>
  </sheetData>
  <mergeCells count="4">
    <mergeCell ref="I2:J2"/>
    <mergeCell ref="K2:L2"/>
    <mergeCell ref="I7:J7"/>
    <mergeCell ref="K7:L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16FE-8412-495F-A195-411DD8129B13}">
  <dimension ref="F2:K24"/>
  <sheetViews>
    <sheetView topLeftCell="A13" zoomScale="140" zoomScaleNormal="140" workbookViewId="0">
      <selection activeCell="J22" sqref="J22"/>
    </sheetView>
  </sheetViews>
  <sheetFormatPr baseColWidth="10" defaultRowHeight="14.4" x14ac:dyDescent="0.3"/>
  <cols>
    <col min="7" max="10" width="8.44140625" customWidth="1"/>
    <col min="11" max="12" width="8.33203125" customWidth="1"/>
  </cols>
  <sheetData>
    <row r="2" spans="6:11" x14ac:dyDescent="0.3">
      <c r="F2" s="1" t="s">
        <v>0</v>
      </c>
      <c r="G2" s="15">
        <v>1</v>
      </c>
      <c r="H2" s="15">
        <v>0</v>
      </c>
      <c r="I2" s="2">
        <v>0</v>
      </c>
      <c r="J2" s="2">
        <v>0</v>
      </c>
    </row>
    <row r="3" spans="6:11" x14ac:dyDescent="0.3">
      <c r="G3" s="15">
        <v>0</v>
      </c>
      <c r="H3" s="15">
        <v>1</v>
      </c>
      <c r="I3" s="2">
        <v>0</v>
      </c>
      <c r="J3" s="2">
        <v>0</v>
      </c>
    </row>
    <row r="4" spans="6:11" x14ac:dyDescent="0.3">
      <c r="G4" s="13">
        <v>0.6</v>
      </c>
      <c r="H4" s="13">
        <v>0</v>
      </c>
      <c r="I4" s="16">
        <v>0.1</v>
      </c>
      <c r="J4" s="16">
        <v>0.3</v>
      </c>
    </row>
    <row r="5" spans="6:11" x14ac:dyDescent="0.3">
      <c r="G5" s="13">
        <v>0.3</v>
      </c>
      <c r="H5" s="13">
        <v>0.3</v>
      </c>
      <c r="I5" s="16">
        <v>0.2</v>
      </c>
      <c r="J5" s="16">
        <v>0.2</v>
      </c>
    </row>
    <row r="7" spans="6:11" x14ac:dyDescent="0.3">
      <c r="F7" s="1" t="s">
        <v>70</v>
      </c>
      <c r="G7" s="15">
        <v>1</v>
      </c>
      <c r="H7" s="15">
        <v>0</v>
      </c>
    </row>
    <row r="8" spans="6:11" x14ac:dyDescent="0.3">
      <c r="G8" s="15">
        <v>0</v>
      </c>
      <c r="H8" s="15">
        <v>1</v>
      </c>
    </row>
    <row r="10" spans="6:11" x14ac:dyDescent="0.3">
      <c r="F10" s="1" t="s">
        <v>71</v>
      </c>
      <c r="G10" s="13">
        <v>0.6</v>
      </c>
      <c r="H10" s="13">
        <v>0</v>
      </c>
      <c r="I10" s="1" t="s">
        <v>72</v>
      </c>
      <c r="J10" s="16">
        <v>0.1</v>
      </c>
      <c r="K10" s="16">
        <v>0.3</v>
      </c>
    </row>
    <row r="11" spans="6:11" x14ac:dyDescent="0.3">
      <c r="G11" s="13">
        <v>0.3</v>
      </c>
      <c r="H11" s="13">
        <v>0.3</v>
      </c>
      <c r="J11" s="16">
        <v>0.2</v>
      </c>
      <c r="K11" s="16">
        <v>0.2</v>
      </c>
    </row>
    <row r="13" spans="6:11" x14ac:dyDescent="0.3">
      <c r="F13" s="1" t="s">
        <v>73</v>
      </c>
      <c r="G13" s="2">
        <f>G7-J10</f>
        <v>0.9</v>
      </c>
      <c r="H13" s="2">
        <f>H7-K10</f>
        <v>-0.3</v>
      </c>
    </row>
    <row r="14" spans="6:11" x14ac:dyDescent="0.3">
      <c r="G14" s="2">
        <f>G8-J11</f>
        <v>-0.2</v>
      </c>
      <c r="H14" s="2">
        <f>H8-K11</f>
        <v>0.8</v>
      </c>
    </row>
    <row r="16" spans="6:11" x14ac:dyDescent="0.3">
      <c r="F16" s="1" t="s">
        <v>76</v>
      </c>
      <c r="G16" s="4" cm="1">
        <f t="array" ref="G16:H17">MINVERSE(G13:H14)</f>
        <v>1.2121212121212119</v>
      </c>
      <c r="H16" s="4">
        <v>0.45454545454545447</v>
      </c>
    </row>
    <row r="17" spans="6:8" x14ac:dyDescent="0.3">
      <c r="G17" s="4">
        <v>0.30303030303030304</v>
      </c>
      <c r="H17" s="4">
        <v>1.3636363636363635</v>
      </c>
    </row>
    <row r="19" spans="6:8" x14ac:dyDescent="0.3">
      <c r="F19" s="1" t="s">
        <v>75</v>
      </c>
      <c r="G19" s="4" cm="1">
        <f t="array" ref="G19:H20">MMULT(_xlfn.ANCHORARRAY(G16),G10:H11)</f>
        <v>0.86363636363636354</v>
      </c>
      <c r="H19" s="4">
        <v>0.13636363636363633</v>
      </c>
    </row>
    <row r="20" spans="6:8" x14ac:dyDescent="0.3">
      <c r="G20" s="4">
        <v>0.59090909090909083</v>
      </c>
      <c r="H20" s="4">
        <v>0.40909090909090906</v>
      </c>
    </row>
    <row r="22" spans="6:8" x14ac:dyDescent="0.3">
      <c r="F22" s="1" t="s">
        <v>3</v>
      </c>
      <c r="G22" s="2">
        <v>50</v>
      </c>
      <c r="H22" s="2">
        <v>30</v>
      </c>
    </row>
    <row r="24" spans="6:8" x14ac:dyDescent="0.3">
      <c r="G24" s="9" cm="1">
        <f t="array" ref="G24:H24">MMULT(G22:H22,_xlfn.ANCHORARRAY(G19))</f>
        <v>60.909090909090907</v>
      </c>
      <c r="H24" s="9">
        <v>19.090909090909086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01336-3FF8-40E1-A259-FE24E139C8B9}">
  <dimension ref="F2:K27"/>
  <sheetViews>
    <sheetView topLeftCell="A5" zoomScale="130" zoomScaleNormal="130" workbookViewId="0">
      <selection activeCell="D26" sqref="D26"/>
    </sheetView>
  </sheetViews>
  <sheetFormatPr baseColWidth="10" defaultRowHeight="14.4" x14ac:dyDescent="0.3"/>
  <cols>
    <col min="7" max="10" width="9.88671875" customWidth="1"/>
    <col min="11" max="11" width="8.6640625" customWidth="1"/>
  </cols>
  <sheetData>
    <row r="2" spans="6:10" x14ac:dyDescent="0.3">
      <c r="F2" s="1" t="s">
        <v>40</v>
      </c>
      <c r="G2" t="s">
        <v>77</v>
      </c>
    </row>
    <row r="3" spans="6:10" x14ac:dyDescent="0.3">
      <c r="F3" s="1" t="s">
        <v>43</v>
      </c>
      <c r="G3" t="s">
        <v>80</v>
      </c>
    </row>
    <row r="4" spans="6:10" x14ac:dyDescent="0.3">
      <c r="F4" s="1" t="s">
        <v>41</v>
      </c>
      <c r="G4" t="s">
        <v>78</v>
      </c>
    </row>
    <row r="5" spans="6:10" x14ac:dyDescent="0.3">
      <c r="F5" s="1" t="s">
        <v>42</v>
      </c>
      <c r="G5" t="s">
        <v>79</v>
      </c>
    </row>
    <row r="6" spans="6:10" x14ac:dyDescent="0.3">
      <c r="F6" s="1" t="s">
        <v>0</v>
      </c>
    </row>
    <row r="7" spans="6:10" x14ac:dyDescent="0.3">
      <c r="G7" t="s">
        <v>77</v>
      </c>
      <c r="H7" t="s">
        <v>80</v>
      </c>
      <c r="I7" t="s">
        <v>78</v>
      </c>
      <c r="J7" t="s">
        <v>79</v>
      </c>
    </row>
    <row r="8" spans="6:10" x14ac:dyDescent="0.3">
      <c r="F8" t="s">
        <v>77</v>
      </c>
      <c r="G8" s="13">
        <v>1</v>
      </c>
      <c r="H8" s="13">
        <v>0</v>
      </c>
      <c r="I8" s="2">
        <v>0</v>
      </c>
      <c r="J8" s="2">
        <v>0</v>
      </c>
    </row>
    <row r="9" spans="6:10" x14ac:dyDescent="0.3">
      <c r="F9" t="s">
        <v>80</v>
      </c>
      <c r="G9" s="13">
        <v>0</v>
      </c>
      <c r="H9" s="13">
        <v>1</v>
      </c>
      <c r="I9" s="2">
        <v>0</v>
      </c>
      <c r="J9" s="2">
        <v>0</v>
      </c>
    </row>
    <row r="10" spans="6:10" x14ac:dyDescent="0.3">
      <c r="F10" t="s">
        <v>78</v>
      </c>
      <c r="G10" s="14">
        <v>0.5</v>
      </c>
      <c r="H10" s="14">
        <v>0</v>
      </c>
      <c r="I10" s="15">
        <v>0</v>
      </c>
      <c r="J10" s="15">
        <v>0.5</v>
      </c>
    </row>
    <row r="11" spans="6:10" x14ac:dyDescent="0.3">
      <c r="F11" t="s">
        <v>79</v>
      </c>
      <c r="G11" s="14">
        <v>0</v>
      </c>
      <c r="H11" s="14">
        <v>0.5</v>
      </c>
      <c r="I11" s="15">
        <v>0.5</v>
      </c>
      <c r="J11" s="15">
        <v>0</v>
      </c>
    </row>
    <row r="14" spans="6:10" x14ac:dyDescent="0.3">
      <c r="F14" s="1" t="s">
        <v>70</v>
      </c>
      <c r="G14" s="13">
        <v>1</v>
      </c>
      <c r="H14" s="13">
        <v>0</v>
      </c>
    </row>
    <row r="15" spans="6:10" x14ac:dyDescent="0.3">
      <c r="G15" s="13">
        <v>0</v>
      </c>
      <c r="H15" s="13">
        <v>1</v>
      </c>
    </row>
    <row r="17" spans="6:11" x14ac:dyDescent="0.3">
      <c r="F17" s="1" t="s">
        <v>71</v>
      </c>
      <c r="G17" s="14">
        <v>0.5</v>
      </c>
      <c r="H17" s="14">
        <v>0</v>
      </c>
      <c r="I17" s="1" t="s">
        <v>72</v>
      </c>
      <c r="J17" s="15">
        <v>0</v>
      </c>
      <c r="K17" s="15">
        <v>0.5</v>
      </c>
    </row>
    <row r="18" spans="6:11" x14ac:dyDescent="0.3">
      <c r="G18" s="14">
        <v>0</v>
      </c>
      <c r="H18" s="14">
        <v>0.5</v>
      </c>
      <c r="J18" s="15">
        <v>0.5</v>
      </c>
      <c r="K18" s="15">
        <v>0</v>
      </c>
    </row>
    <row r="20" spans="6:11" x14ac:dyDescent="0.3">
      <c r="F20" s="1" t="s">
        <v>73</v>
      </c>
      <c r="G20" s="2">
        <f>G14-J17</f>
        <v>1</v>
      </c>
      <c r="H20" s="2">
        <f>H14-K17</f>
        <v>-0.5</v>
      </c>
    </row>
    <row r="21" spans="6:11" x14ac:dyDescent="0.3">
      <c r="G21" s="2">
        <f>G15-J18</f>
        <v>-0.5</v>
      </c>
      <c r="H21" s="2">
        <f>H15-K18</f>
        <v>1</v>
      </c>
    </row>
    <row r="23" spans="6:11" x14ac:dyDescent="0.3">
      <c r="F23" s="1" t="s">
        <v>76</v>
      </c>
      <c r="G23" s="4" cm="1">
        <f t="array" ref="G23:H24">MINVERSE(G20:H21)</f>
        <v>1.3333333333333333</v>
      </c>
      <c r="H23" s="4">
        <v>0.66666666666666663</v>
      </c>
    </row>
    <row r="24" spans="6:11" x14ac:dyDescent="0.3">
      <c r="G24" s="4">
        <v>0.66666666666666663</v>
      </c>
      <c r="H24" s="4">
        <v>1.3333333333333333</v>
      </c>
    </row>
    <row r="26" spans="6:11" x14ac:dyDescent="0.3">
      <c r="F26" s="1" t="s">
        <v>75</v>
      </c>
      <c r="G26" s="4" cm="1">
        <f t="array" ref="G26:H27">MMULT(_xlfn.ANCHORARRAY(G23),G17:H18)</f>
        <v>0.66666666666666663</v>
      </c>
      <c r="H26" s="4">
        <v>0.33333333333333331</v>
      </c>
    </row>
    <row r="27" spans="6:11" x14ac:dyDescent="0.3">
      <c r="G27" s="4">
        <v>0.33333333333333331</v>
      </c>
      <c r="H27" s="4">
        <v>0.66666666666666663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91BC8-C24E-49DC-A34A-4E4F8DC5386F}">
  <dimension ref="K4:AE51"/>
  <sheetViews>
    <sheetView topLeftCell="A19" zoomScale="85" zoomScaleNormal="85" workbookViewId="0">
      <selection activeCell="I49" sqref="I49"/>
    </sheetView>
  </sheetViews>
  <sheetFormatPr baseColWidth="10" defaultRowHeight="14.4" x14ac:dyDescent="0.3"/>
  <cols>
    <col min="1" max="9" width="11.5546875" style="19"/>
    <col min="10" max="11" width="0" style="19" hidden="1" customWidth="1"/>
    <col min="12" max="16" width="8.33203125" style="19" hidden="1" customWidth="1"/>
    <col min="17" max="19" width="9.88671875" style="19" hidden="1" customWidth="1"/>
    <col min="20" max="21" width="0" style="19" hidden="1" customWidth="1"/>
    <col min="22" max="23" width="11.5546875" style="19"/>
    <col min="24" max="24" width="14.5546875" style="19" bestFit="1" customWidth="1"/>
    <col min="25" max="26" width="6.44140625" style="19" customWidth="1"/>
    <col min="27" max="27" width="6.6640625" style="19" customWidth="1"/>
    <col min="28" max="28" width="5.88671875" style="19" customWidth="1"/>
    <col min="29" max="31" width="7.6640625" style="19" customWidth="1"/>
    <col min="32" max="16384" width="11.5546875" style="19"/>
  </cols>
  <sheetData>
    <row r="4" spans="11:30" x14ac:dyDescent="0.3">
      <c r="Y4" s="19" t="s">
        <v>89</v>
      </c>
    </row>
    <row r="5" spans="11:30" x14ac:dyDescent="0.3">
      <c r="X5" s="20" t="s">
        <v>40</v>
      </c>
      <c r="Y5" s="19" t="s">
        <v>85</v>
      </c>
    </row>
    <row r="6" spans="11:30" x14ac:dyDescent="0.3">
      <c r="X6" s="20" t="s">
        <v>41</v>
      </c>
      <c r="Y6" s="19" t="s">
        <v>87</v>
      </c>
    </row>
    <row r="7" spans="11:30" x14ac:dyDescent="0.3">
      <c r="X7" s="20" t="s">
        <v>42</v>
      </c>
      <c r="Y7" s="19" t="s">
        <v>82</v>
      </c>
    </row>
    <row r="8" spans="11:30" x14ac:dyDescent="0.3">
      <c r="K8" s="19" t="s">
        <v>40</v>
      </c>
      <c r="L8" s="19" t="s">
        <v>85</v>
      </c>
      <c r="X8" s="20" t="s">
        <v>43</v>
      </c>
      <c r="Y8" s="19" t="s">
        <v>83</v>
      </c>
    </row>
    <row r="9" spans="11:30" x14ac:dyDescent="0.3">
      <c r="K9" s="19" t="s">
        <v>41</v>
      </c>
      <c r="L9" s="19" t="s">
        <v>86</v>
      </c>
      <c r="X9" s="20" t="s">
        <v>81</v>
      </c>
      <c r="Y9" s="19" t="s">
        <v>88</v>
      </c>
    </row>
    <row r="10" spans="11:30" x14ac:dyDescent="0.3">
      <c r="K10" s="19" t="s">
        <v>42</v>
      </c>
      <c r="L10" s="19" t="s">
        <v>82</v>
      </c>
    </row>
    <row r="11" spans="11:30" x14ac:dyDescent="0.3">
      <c r="K11" s="19" t="s">
        <v>43</v>
      </c>
      <c r="L11" s="19" t="s">
        <v>83</v>
      </c>
    </row>
    <row r="12" spans="11:30" ht="43.2" x14ac:dyDescent="0.3">
      <c r="K12" s="19" t="s">
        <v>81</v>
      </c>
      <c r="L12" s="19" t="s">
        <v>84</v>
      </c>
      <c r="Y12" s="21" t="s">
        <v>85</v>
      </c>
      <c r="Z12" s="21" t="s">
        <v>87</v>
      </c>
      <c r="AA12" s="21" t="s">
        <v>82</v>
      </c>
      <c r="AB12" s="21" t="s">
        <v>83</v>
      </c>
      <c r="AC12" s="21" t="s">
        <v>88</v>
      </c>
      <c r="AD12" s="21"/>
    </row>
    <row r="13" spans="11:30" x14ac:dyDescent="0.3">
      <c r="X13" s="19" t="s">
        <v>85</v>
      </c>
      <c r="Y13" s="22">
        <v>1</v>
      </c>
      <c r="Z13" s="22">
        <v>0</v>
      </c>
      <c r="AA13" s="22">
        <v>0</v>
      </c>
      <c r="AB13" s="22">
        <v>0</v>
      </c>
      <c r="AC13" s="22">
        <v>0</v>
      </c>
    </row>
    <row r="14" spans="11:30" x14ac:dyDescent="0.3">
      <c r="X14" s="19" t="s">
        <v>87</v>
      </c>
      <c r="Y14" s="22">
        <v>0</v>
      </c>
      <c r="Z14" s="22">
        <v>1</v>
      </c>
      <c r="AA14" s="22">
        <v>0</v>
      </c>
      <c r="AB14" s="22">
        <v>0</v>
      </c>
      <c r="AC14" s="22">
        <v>0</v>
      </c>
    </row>
    <row r="15" spans="11:30" x14ac:dyDescent="0.3">
      <c r="L15" s="22">
        <v>1</v>
      </c>
      <c r="M15" s="22">
        <v>0</v>
      </c>
      <c r="N15" s="22">
        <v>0</v>
      </c>
      <c r="O15" s="22">
        <v>0</v>
      </c>
      <c r="P15" s="22">
        <v>0</v>
      </c>
      <c r="X15" s="19" t="s">
        <v>82</v>
      </c>
      <c r="Y15" s="22">
        <v>0.05</v>
      </c>
      <c r="Z15" s="22">
        <v>0</v>
      </c>
      <c r="AA15" s="22">
        <v>0.15</v>
      </c>
      <c r="AB15" s="22">
        <v>0.8</v>
      </c>
      <c r="AC15" s="22">
        <v>0</v>
      </c>
    </row>
    <row r="16" spans="11:30" x14ac:dyDescent="0.3">
      <c r="L16" s="22">
        <v>0</v>
      </c>
      <c r="M16" s="22">
        <v>1</v>
      </c>
      <c r="N16" s="22">
        <v>0</v>
      </c>
      <c r="O16" s="22">
        <v>0</v>
      </c>
      <c r="P16" s="22">
        <v>0</v>
      </c>
      <c r="X16" s="19" t="s">
        <v>83</v>
      </c>
      <c r="Y16" s="22">
        <v>0.3</v>
      </c>
      <c r="Z16" s="22">
        <v>0</v>
      </c>
      <c r="AA16" s="22">
        <v>0</v>
      </c>
      <c r="AB16" s="22">
        <v>0.55000000000000004</v>
      </c>
      <c r="AC16" s="22">
        <v>0.15</v>
      </c>
    </row>
    <row r="17" spans="12:31" x14ac:dyDescent="0.3">
      <c r="L17" s="22">
        <v>0.05</v>
      </c>
      <c r="M17" s="22">
        <v>0</v>
      </c>
      <c r="N17" s="22">
        <v>0.15</v>
      </c>
      <c r="O17" s="22">
        <v>0.8</v>
      </c>
      <c r="P17" s="22">
        <v>0</v>
      </c>
      <c r="X17" s="19" t="s">
        <v>88</v>
      </c>
      <c r="Y17" s="22">
        <v>0</v>
      </c>
      <c r="Z17" s="22">
        <v>0.7</v>
      </c>
      <c r="AA17" s="22">
        <v>0</v>
      </c>
      <c r="AB17" s="22">
        <v>0.3</v>
      </c>
      <c r="AC17" s="22">
        <v>0</v>
      </c>
    </row>
    <row r="18" spans="12:31" x14ac:dyDescent="0.3">
      <c r="L18" s="22">
        <v>0.3</v>
      </c>
      <c r="M18" s="22">
        <v>0</v>
      </c>
      <c r="N18" s="22">
        <v>0</v>
      </c>
      <c r="O18" s="22">
        <v>0.55000000000000004</v>
      </c>
      <c r="P18" s="22">
        <v>0.15</v>
      </c>
    </row>
    <row r="19" spans="12:31" x14ac:dyDescent="0.3">
      <c r="L19" s="22">
        <v>0</v>
      </c>
      <c r="M19" s="22">
        <v>0.7</v>
      </c>
      <c r="N19" s="22">
        <v>0</v>
      </c>
      <c r="O19" s="22">
        <v>0.3</v>
      </c>
      <c r="P19" s="22">
        <v>0</v>
      </c>
    </row>
    <row r="20" spans="12:31" x14ac:dyDescent="0.3">
      <c r="L20" s="23"/>
      <c r="M20" s="23"/>
      <c r="N20" s="23"/>
      <c r="O20" s="23"/>
      <c r="P20" s="23"/>
      <c r="Y20" s="24">
        <v>1</v>
      </c>
      <c r="Z20" s="24">
        <v>0</v>
      </c>
      <c r="AA20" s="22">
        <v>0</v>
      </c>
      <c r="AB20" s="22">
        <v>0</v>
      </c>
      <c r="AC20" s="22">
        <v>0</v>
      </c>
    </row>
    <row r="21" spans="12:31" ht="16.8" x14ac:dyDescent="0.3">
      <c r="M21" s="19" t="s">
        <v>90</v>
      </c>
      <c r="Y21" s="24">
        <v>0</v>
      </c>
      <c r="Z21" s="24">
        <v>1</v>
      </c>
      <c r="AA21" s="22">
        <v>0</v>
      </c>
      <c r="AB21" s="22">
        <v>0</v>
      </c>
      <c r="AC21" s="22">
        <v>0</v>
      </c>
    </row>
    <row r="22" spans="12:31" x14ac:dyDescent="0.3">
      <c r="Y22" s="25">
        <v>0.05</v>
      </c>
      <c r="Z22" s="25">
        <v>0</v>
      </c>
      <c r="AA22" s="26">
        <v>0.15</v>
      </c>
      <c r="AB22" s="26">
        <v>0.8</v>
      </c>
      <c r="AC22" s="26">
        <v>0</v>
      </c>
    </row>
    <row r="23" spans="12:31" x14ac:dyDescent="0.3">
      <c r="L23" s="20" t="s">
        <v>70</v>
      </c>
      <c r="M23" s="23">
        <v>1</v>
      </c>
      <c r="N23" s="23">
        <v>0</v>
      </c>
      <c r="O23" s="23">
        <v>0</v>
      </c>
      <c r="Y23" s="25">
        <v>0.3</v>
      </c>
      <c r="Z23" s="25">
        <v>0</v>
      </c>
      <c r="AA23" s="26">
        <v>0</v>
      </c>
      <c r="AB23" s="26">
        <v>0.55000000000000004</v>
      </c>
      <c r="AC23" s="26">
        <v>0.15</v>
      </c>
    </row>
    <row r="24" spans="12:31" x14ac:dyDescent="0.3">
      <c r="M24" s="23">
        <v>0</v>
      </c>
      <c r="N24" s="23">
        <v>1</v>
      </c>
      <c r="O24" s="23">
        <v>0</v>
      </c>
      <c r="Y24" s="25">
        <v>0</v>
      </c>
      <c r="Z24" s="25">
        <v>0.7</v>
      </c>
      <c r="AA24" s="26">
        <v>0</v>
      </c>
      <c r="AB24" s="26">
        <v>0.3</v>
      </c>
      <c r="AC24" s="26">
        <v>0</v>
      </c>
    </row>
    <row r="25" spans="12:31" x14ac:dyDescent="0.3">
      <c r="M25" s="23">
        <v>0</v>
      </c>
      <c r="N25" s="23">
        <v>0</v>
      </c>
      <c r="O25" s="23">
        <v>1</v>
      </c>
    </row>
    <row r="27" spans="12:31" x14ac:dyDescent="0.3">
      <c r="L27" s="20" t="s">
        <v>71</v>
      </c>
      <c r="M27" s="22">
        <v>0.05</v>
      </c>
      <c r="N27" s="22">
        <v>0</v>
      </c>
      <c r="P27" s="20" t="s">
        <v>72</v>
      </c>
      <c r="Q27" s="22">
        <v>0.15</v>
      </c>
      <c r="R27" s="22">
        <v>0.8</v>
      </c>
      <c r="S27" s="22">
        <v>0</v>
      </c>
      <c r="X27" s="20" t="s">
        <v>70</v>
      </c>
      <c r="Y27" s="24">
        <v>1</v>
      </c>
      <c r="Z27" s="24">
        <v>0</v>
      </c>
      <c r="AA27" s="29">
        <v>0</v>
      </c>
    </row>
    <row r="28" spans="12:31" x14ac:dyDescent="0.3">
      <c r="M28" s="22">
        <v>0.3</v>
      </c>
      <c r="N28" s="22">
        <v>0</v>
      </c>
      <c r="Q28" s="22">
        <v>0</v>
      </c>
      <c r="R28" s="22">
        <v>0.55000000000000004</v>
      </c>
      <c r="S28" s="22">
        <v>0.15</v>
      </c>
      <c r="W28" s="19" t="s">
        <v>117</v>
      </c>
      <c r="Y28" s="24">
        <v>0</v>
      </c>
      <c r="Z28" s="24">
        <v>1</v>
      </c>
      <c r="AA28" s="29">
        <v>0</v>
      </c>
    </row>
    <row r="29" spans="12:31" x14ac:dyDescent="0.3">
      <c r="M29" s="22"/>
      <c r="N29" s="22"/>
      <c r="Q29" s="22"/>
      <c r="R29" s="22"/>
      <c r="S29" s="22"/>
      <c r="W29" s="19" t="s">
        <v>118</v>
      </c>
      <c r="Y29" s="29">
        <v>0</v>
      </c>
      <c r="Z29" s="29">
        <v>0</v>
      </c>
      <c r="AA29" s="29">
        <v>1</v>
      </c>
    </row>
    <row r="30" spans="12:31" x14ac:dyDescent="0.3">
      <c r="M30" s="22"/>
      <c r="N30" s="22"/>
      <c r="Q30" s="22"/>
      <c r="R30" s="22"/>
      <c r="S30" s="22"/>
      <c r="W30" s="19" t="s">
        <v>119</v>
      </c>
      <c r="Y30" s="27"/>
      <c r="Z30" s="27"/>
    </row>
    <row r="31" spans="12:31" ht="15.6" customHeight="1" x14ac:dyDescent="0.3">
      <c r="M31" s="22">
        <v>0</v>
      </c>
      <c r="N31" s="22">
        <v>0.7</v>
      </c>
      <c r="Q31" s="22">
        <v>0</v>
      </c>
      <c r="R31" s="22">
        <v>0.3</v>
      </c>
      <c r="S31" s="22">
        <v>0</v>
      </c>
    </row>
    <row r="32" spans="12:31" x14ac:dyDescent="0.3">
      <c r="X32" s="20" t="s">
        <v>71</v>
      </c>
      <c r="Y32" s="25">
        <v>0.05</v>
      </c>
      <c r="Z32" s="25">
        <v>0</v>
      </c>
      <c r="AB32" s="19" t="s">
        <v>72</v>
      </c>
      <c r="AC32" s="26">
        <v>0.15</v>
      </c>
      <c r="AD32" s="26">
        <v>0.8</v>
      </c>
      <c r="AE32" s="26">
        <v>0</v>
      </c>
    </row>
    <row r="33" spans="12:31" x14ac:dyDescent="0.3">
      <c r="Y33" s="25">
        <v>0.3</v>
      </c>
      <c r="Z33" s="25">
        <v>0</v>
      </c>
      <c r="AC33" s="26">
        <v>0</v>
      </c>
      <c r="AD33" s="26">
        <v>0.55000000000000004</v>
      </c>
      <c r="AE33" s="26">
        <v>0.15</v>
      </c>
    </row>
    <row r="34" spans="12:31" x14ac:dyDescent="0.3">
      <c r="L34" s="20" t="s">
        <v>73</v>
      </c>
      <c r="M34" s="22">
        <f t="shared" ref="M34:O35" si="0">M23-Q27</f>
        <v>0.85</v>
      </c>
      <c r="N34" s="22">
        <f t="shared" si="0"/>
        <v>-0.8</v>
      </c>
      <c r="O34" s="22">
        <f t="shared" si="0"/>
        <v>0</v>
      </c>
      <c r="Y34" s="25">
        <v>0</v>
      </c>
      <c r="Z34" s="25">
        <v>0.7</v>
      </c>
      <c r="AC34" s="26">
        <v>0</v>
      </c>
      <c r="AD34" s="26">
        <v>0.3</v>
      </c>
      <c r="AE34" s="26">
        <v>0</v>
      </c>
    </row>
    <row r="35" spans="12:31" x14ac:dyDescent="0.3">
      <c r="M35" s="22">
        <f t="shared" si="0"/>
        <v>0</v>
      </c>
      <c r="N35" s="22">
        <f t="shared" si="0"/>
        <v>0.44999999999999996</v>
      </c>
      <c r="O35" s="22">
        <f t="shared" si="0"/>
        <v>-0.15</v>
      </c>
    </row>
    <row r="36" spans="12:31" x14ac:dyDescent="0.3">
      <c r="M36" s="22">
        <f>M25-Q31</f>
        <v>0</v>
      </c>
      <c r="N36" s="22">
        <f>N25-R31</f>
        <v>-0.3</v>
      </c>
      <c r="O36" s="22">
        <f>O25-S31</f>
        <v>1</v>
      </c>
      <c r="X36" s="20" t="s">
        <v>73</v>
      </c>
      <c r="Y36" s="30">
        <f>Y27-AC32</f>
        <v>0.85</v>
      </c>
      <c r="Z36" s="30">
        <f t="shared" ref="Z36:AA36" si="1">Z27-AD32</f>
        <v>-0.8</v>
      </c>
      <c r="AA36" s="30">
        <f t="shared" si="1"/>
        <v>0</v>
      </c>
    </row>
    <row r="37" spans="12:31" x14ac:dyDescent="0.3">
      <c r="Y37" s="30">
        <f t="shared" ref="Y37:Y38" si="2">Y28-AC33</f>
        <v>0</v>
      </c>
      <c r="Z37" s="30">
        <f t="shared" ref="Z37:Z38" si="3">Z28-AD33</f>
        <v>0.44999999999999996</v>
      </c>
      <c r="AA37" s="30">
        <f t="shared" ref="AA37:AA38" si="4">AA28-AE33</f>
        <v>-0.15</v>
      </c>
    </row>
    <row r="38" spans="12:31" ht="16.8" x14ac:dyDescent="0.3">
      <c r="L38" s="20" t="s">
        <v>91</v>
      </c>
      <c r="M38" s="22" cm="1">
        <f t="array" ref="M38:O40">MINVERSE(M34:O36)</f>
        <v>1.1764705882352942</v>
      </c>
      <c r="N38" s="22">
        <v>2.3238925199709519</v>
      </c>
      <c r="O38" s="22">
        <v>0.34858387799564278</v>
      </c>
      <c r="Y38" s="30">
        <f t="shared" si="2"/>
        <v>0</v>
      </c>
      <c r="Z38" s="30">
        <f t="shared" si="3"/>
        <v>-0.3</v>
      </c>
      <c r="AA38" s="30">
        <f t="shared" si="4"/>
        <v>1</v>
      </c>
    </row>
    <row r="39" spans="12:31" x14ac:dyDescent="0.3">
      <c r="M39" s="22">
        <v>0</v>
      </c>
      <c r="N39" s="22">
        <v>2.4691358024691361</v>
      </c>
      <c r="O39" s="22">
        <v>0.37037037037037041</v>
      </c>
    </row>
    <row r="40" spans="12:31" ht="16.8" x14ac:dyDescent="0.3">
      <c r="M40" s="22">
        <v>0</v>
      </c>
      <c r="N40" s="22">
        <v>0.74074074074074081</v>
      </c>
      <c r="O40" s="22">
        <v>1.1111111111111112</v>
      </c>
      <c r="X40" s="20" t="s">
        <v>91</v>
      </c>
      <c r="Y40" s="22" cm="1">
        <f t="array" ref="Y40:AA42">MINVERSE(Y36:AA38)</f>
        <v>1.1764705882352942</v>
      </c>
      <c r="Z40" s="22">
        <v>2.3238925199709519</v>
      </c>
      <c r="AA40" s="22">
        <v>0.34858387799564278</v>
      </c>
    </row>
    <row r="41" spans="12:31" x14ac:dyDescent="0.3">
      <c r="Y41" s="22">
        <v>0</v>
      </c>
      <c r="Z41" s="22">
        <v>2.4691358024691361</v>
      </c>
      <c r="AA41" s="22">
        <v>0.37037037037037041</v>
      </c>
    </row>
    <row r="42" spans="12:31" x14ac:dyDescent="0.3">
      <c r="L42" s="20" t="s">
        <v>75</v>
      </c>
      <c r="M42" s="28" t="e" cm="1">
        <f t="array" ref="M42">MMULT(_xlfn.ANCHORARRAY(M38),M27:N31)</f>
        <v>#VALUE!</v>
      </c>
      <c r="N42" s="28"/>
      <c r="Y42" s="22">
        <v>0</v>
      </c>
      <c r="Z42" s="22">
        <v>0.74074074074074081</v>
      </c>
      <c r="AA42" s="22">
        <v>1.1111111111111112</v>
      </c>
    </row>
    <row r="43" spans="12:31" x14ac:dyDescent="0.3">
      <c r="M43" s="28"/>
      <c r="N43" s="28"/>
    </row>
    <row r="44" spans="12:31" x14ac:dyDescent="0.3">
      <c r="M44" s="28"/>
      <c r="N44" s="28"/>
      <c r="X44" s="20" t="s">
        <v>75</v>
      </c>
      <c r="Y44" s="22" cm="1">
        <f t="array" ref="Y44:Z46">MMULT(_xlfn.ANCHORARRAY(Y40),Y32:Z34)</f>
        <v>0.75599128540305027</v>
      </c>
      <c r="Z44" s="22">
        <v>0.24400871459694992</v>
      </c>
    </row>
    <row r="45" spans="12:31" x14ac:dyDescent="0.3">
      <c r="Y45" s="22">
        <v>0.74074074074074081</v>
      </c>
      <c r="Z45" s="22">
        <v>0.25925925925925924</v>
      </c>
    </row>
    <row r="46" spans="12:31" x14ac:dyDescent="0.3">
      <c r="Y46" s="22">
        <v>0.22222222222222224</v>
      </c>
      <c r="Z46" s="22">
        <v>0.77777777777777779</v>
      </c>
    </row>
    <row r="47" spans="12:31" x14ac:dyDescent="0.3">
      <c r="M47" s="19" t="s">
        <v>85</v>
      </c>
      <c r="N47" s="19" t="s">
        <v>86</v>
      </c>
    </row>
    <row r="48" spans="12:31" x14ac:dyDescent="0.3">
      <c r="L48" s="19" t="s">
        <v>82</v>
      </c>
      <c r="M48" s="28">
        <v>0.75599128540305027</v>
      </c>
      <c r="N48" s="28">
        <v>0.24400871459694992</v>
      </c>
      <c r="Y48" s="21" t="s">
        <v>85</v>
      </c>
      <c r="Z48" s="21" t="s">
        <v>87</v>
      </c>
    </row>
    <row r="49" spans="12:26" x14ac:dyDescent="0.3">
      <c r="L49" s="19" t="s">
        <v>83</v>
      </c>
      <c r="M49" s="28">
        <v>0.74074074074074081</v>
      </c>
      <c r="N49" s="28">
        <v>0.25925925925925924</v>
      </c>
      <c r="X49" s="19" t="s">
        <v>82</v>
      </c>
      <c r="Y49" s="22">
        <v>0.75599128540305027</v>
      </c>
      <c r="Z49" s="22">
        <v>0.24400871459694992</v>
      </c>
    </row>
    <row r="50" spans="12:26" x14ac:dyDescent="0.3">
      <c r="L50" s="19" t="s">
        <v>84</v>
      </c>
      <c r="M50" s="28">
        <v>0.22222222222222224</v>
      </c>
      <c r="N50" s="28">
        <v>0.77777777777777779</v>
      </c>
      <c r="X50" s="19" t="s">
        <v>83</v>
      </c>
      <c r="Y50" s="22">
        <v>0.74074074074074081</v>
      </c>
      <c r="Z50" s="22">
        <v>0.25925925925925924</v>
      </c>
    </row>
    <row r="51" spans="12:26" x14ac:dyDescent="0.3">
      <c r="X51" s="19" t="s">
        <v>88</v>
      </c>
      <c r="Y51" s="22">
        <v>0.22222222222222224</v>
      </c>
      <c r="Z51" s="22">
        <v>0.77777777777777779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1265-6550-4F70-A73E-94B6ED5260DB}">
  <dimension ref="K4:R29"/>
  <sheetViews>
    <sheetView zoomScaleNormal="100" workbookViewId="0">
      <selection activeCell="J19" sqref="J19"/>
    </sheetView>
  </sheetViews>
  <sheetFormatPr baseColWidth="10" defaultRowHeight="14.4" x14ac:dyDescent="0.3"/>
  <cols>
    <col min="11" max="15" width="6.44140625" customWidth="1"/>
    <col min="16" max="18" width="7" customWidth="1"/>
  </cols>
  <sheetData>
    <row r="4" spans="11:18" x14ac:dyDescent="0.3">
      <c r="K4" s="31">
        <v>0.8</v>
      </c>
      <c r="L4" s="31">
        <v>0.15</v>
      </c>
      <c r="M4" s="31">
        <v>0</v>
      </c>
      <c r="N4" s="32">
        <v>0.05</v>
      </c>
      <c r="O4" s="32">
        <v>0</v>
      </c>
    </row>
    <row r="5" spans="11:18" x14ac:dyDescent="0.3">
      <c r="K5" s="31">
        <v>0</v>
      </c>
      <c r="L5" s="31">
        <v>0.7</v>
      </c>
      <c r="M5" s="31">
        <v>0.2</v>
      </c>
      <c r="N5" s="32">
        <v>0.1</v>
      </c>
      <c r="O5" s="32">
        <v>0</v>
      </c>
    </row>
    <row r="6" spans="11:18" x14ac:dyDescent="0.3">
      <c r="K6" s="31">
        <v>0</v>
      </c>
      <c r="L6" s="31">
        <v>0</v>
      </c>
      <c r="M6" s="31">
        <v>0.95</v>
      </c>
      <c r="N6" s="32">
        <v>0</v>
      </c>
      <c r="O6" s="32">
        <v>0.05</v>
      </c>
    </row>
    <row r="7" spans="11:18" x14ac:dyDescent="0.3">
      <c r="K7" s="10">
        <v>0</v>
      </c>
      <c r="L7" s="10">
        <v>0</v>
      </c>
      <c r="M7" s="10">
        <v>0</v>
      </c>
      <c r="N7" s="13">
        <v>1</v>
      </c>
      <c r="O7" s="13">
        <v>0</v>
      </c>
    </row>
    <row r="8" spans="11:18" x14ac:dyDescent="0.3">
      <c r="K8" s="10">
        <v>0</v>
      </c>
      <c r="L8" s="10">
        <v>0</v>
      </c>
      <c r="M8" s="10">
        <v>0</v>
      </c>
      <c r="N8" s="13">
        <v>0</v>
      </c>
      <c r="O8" s="13">
        <v>1</v>
      </c>
    </row>
    <row r="10" spans="11:18" x14ac:dyDescent="0.3">
      <c r="K10" s="20" t="s">
        <v>70</v>
      </c>
      <c r="L10" s="24">
        <v>1</v>
      </c>
      <c r="M10" s="24">
        <v>0</v>
      </c>
      <c r="N10" s="29">
        <v>0</v>
      </c>
      <c r="O10" s="19"/>
      <c r="P10" s="19"/>
      <c r="Q10" s="19"/>
      <c r="R10" s="19"/>
    </row>
    <row r="11" spans="11:18" x14ac:dyDescent="0.3">
      <c r="K11" s="19"/>
      <c r="L11" s="24">
        <v>0</v>
      </c>
      <c r="M11" s="24">
        <v>1</v>
      </c>
      <c r="N11" s="29">
        <v>0</v>
      </c>
      <c r="O11" s="19"/>
      <c r="P11" s="19"/>
      <c r="Q11" s="19"/>
      <c r="R11" s="19"/>
    </row>
    <row r="12" spans="11:18" x14ac:dyDescent="0.3">
      <c r="K12" s="19"/>
      <c r="L12" s="29">
        <v>0</v>
      </c>
      <c r="M12" s="29">
        <v>0</v>
      </c>
      <c r="N12" s="29">
        <v>1</v>
      </c>
      <c r="O12" s="19"/>
      <c r="P12" s="19"/>
      <c r="Q12" s="19"/>
      <c r="R12" s="19"/>
    </row>
    <row r="13" spans="11:18" x14ac:dyDescent="0.3">
      <c r="K13" s="19"/>
      <c r="L13" s="27"/>
      <c r="M13" s="27"/>
      <c r="N13" s="19"/>
      <c r="O13" s="19"/>
      <c r="P13" s="19"/>
      <c r="Q13" s="19"/>
      <c r="R13" s="19"/>
    </row>
    <row r="14" spans="11:18" x14ac:dyDescent="0.3">
      <c r="K14" s="19"/>
      <c r="L14" s="19"/>
      <c r="M14" s="19"/>
      <c r="N14" s="19"/>
      <c r="O14" s="19"/>
      <c r="P14" s="19"/>
      <c r="Q14" s="19"/>
      <c r="R14" s="19"/>
    </row>
    <row r="15" spans="11:18" x14ac:dyDescent="0.3">
      <c r="K15" s="20" t="s">
        <v>71</v>
      </c>
      <c r="L15" s="32">
        <v>0.05</v>
      </c>
      <c r="M15" s="32">
        <v>0</v>
      </c>
      <c r="N15" s="19"/>
      <c r="O15" s="19" t="s">
        <v>72</v>
      </c>
      <c r="P15" s="31">
        <v>0.8</v>
      </c>
      <c r="Q15" s="31">
        <v>0.15</v>
      </c>
      <c r="R15" s="31">
        <v>0</v>
      </c>
    </row>
    <row r="16" spans="11:18" x14ac:dyDescent="0.3">
      <c r="K16" s="19"/>
      <c r="L16" s="32">
        <v>0.1</v>
      </c>
      <c r="M16" s="32">
        <v>0</v>
      </c>
      <c r="N16" s="19"/>
      <c r="O16" s="19"/>
      <c r="P16" s="31">
        <v>0</v>
      </c>
      <c r="Q16" s="31">
        <v>0.7</v>
      </c>
      <c r="R16" s="31">
        <v>0.2</v>
      </c>
    </row>
    <row r="17" spans="11:18" x14ac:dyDescent="0.3">
      <c r="K17" s="19"/>
      <c r="L17" s="32">
        <v>0</v>
      </c>
      <c r="M17" s="32">
        <v>0.05</v>
      </c>
      <c r="N17" s="19"/>
      <c r="O17" s="19"/>
      <c r="P17" s="31">
        <v>0</v>
      </c>
      <c r="Q17" s="31">
        <v>0</v>
      </c>
      <c r="R17" s="31">
        <v>0.95</v>
      </c>
    </row>
    <row r="19" spans="11:18" x14ac:dyDescent="0.3">
      <c r="K19" s="20" t="s">
        <v>73</v>
      </c>
      <c r="L19" s="22">
        <f>L10-P15</f>
        <v>0.19999999999999996</v>
      </c>
      <c r="M19" s="22">
        <f t="shared" ref="M19:N19" si="0">M10-Q15</f>
        <v>-0.15</v>
      </c>
      <c r="N19" s="22">
        <f t="shared" si="0"/>
        <v>0</v>
      </c>
    </row>
    <row r="20" spans="11:18" x14ac:dyDescent="0.3">
      <c r="K20" s="20"/>
      <c r="L20" s="22">
        <f t="shared" ref="L20:L21" si="1">L11-P16</f>
        <v>0</v>
      </c>
      <c r="M20" s="22">
        <f t="shared" ref="M20:M21" si="2">M11-Q16</f>
        <v>0.30000000000000004</v>
      </c>
      <c r="N20" s="22">
        <f t="shared" ref="N20" si="3">N11-R16</f>
        <v>-0.2</v>
      </c>
    </row>
    <row r="21" spans="11:18" x14ac:dyDescent="0.3">
      <c r="K21" s="20"/>
      <c r="L21" s="22">
        <f t="shared" si="1"/>
        <v>0</v>
      </c>
      <c r="M21" s="22">
        <f t="shared" si="2"/>
        <v>0</v>
      </c>
      <c r="N21" s="39">
        <f>N12-R17</f>
        <v>5.0000000000000044E-2</v>
      </c>
    </row>
    <row r="22" spans="11:18" x14ac:dyDescent="0.3">
      <c r="K22" s="20"/>
      <c r="L22" s="20"/>
    </row>
    <row r="23" spans="11:18" ht="16.8" x14ac:dyDescent="0.3">
      <c r="K23" s="20" t="s">
        <v>90</v>
      </c>
      <c r="L23" s="33" cm="1">
        <f t="array" ref="L23:N25">MINVERSE(L19:N21)</f>
        <v>5.0000000000000009</v>
      </c>
      <c r="M23" s="34">
        <v>2.5000000000000004</v>
      </c>
      <c r="N23" s="34">
        <v>9.9999999999999911</v>
      </c>
    </row>
    <row r="24" spans="11:18" x14ac:dyDescent="0.3">
      <c r="K24" s="20"/>
      <c r="L24" s="33">
        <v>0</v>
      </c>
      <c r="M24" s="34">
        <v>3.333333333333333</v>
      </c>
      <c r="N24" s="34">
        <v>13.33333333333332</v>
      </c>
    </row>
    <row r="25" spans="11:18" x14ac:dyDescent="0.3">
      <c r="K25" s="20"/>
      <c r="L25" s="33">
        <v>0</v>
      </c>
      <c r="M25" s="34">
        <v>0</v>
      </c>
      <c r="N25" s="34">
        <v>19.999999999999982</v>
      </c>
    </row>
    <row r="26" spans="11:18" x14ac:dyDescent="0.3">
      <c r="K26" s="20"/>
      <c r="L26" s="20"/>
    </row>
    <row r="27" spans="11:18" x14ac:dyDescent="0.3">
      <c r="K27" s="20" t="s">
        <v>75</v>
      </c>
      <c r="L27" s="22" cm="1">
        <f t="array" ref="L27:M29">MMULT(_xlfn.ANCHORARRAY(L23),L15:M17)</f>
        <v>0.50000000000000011</v>
      </c>
      <c r="M27" s="4">
        <v>0.49999999999999956</v>
      </c>
    </row>
    <row r="28" spans="11:18" x14ac:dyDescent="0.3">
      <c r="K28" s="20"/>
      <c r="L28" s="22">
        <v>0.33333333333333331</v>
      </c>
      <c r="M28" s="4">
        <v>0.66666666666666607</v>
      </c>
    </row>
    <row r="29" spans="11:18" x14ac:dyDescent="0.3">
      <c r="L29" s="4">
        <v>0</v>
      </c>
      <c r="M29" s="4">
        <v>0.99999999999999911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E6FC-59CE-4248-864E-4808DA5AEED5}">
  <dimension ref="G2:K25"/>
  <sheetViews>
    <sheetView zoomScale="85" zoomScaleNormal="85" workbookViewId="0">
      <selection activeCell="H23" sqref="H23"/>
    </sheetView>
  </sheetViews>
  <sheetFormatPr baseColWidth="10" defaultRowHeight="14.4" x14ac:dyDescent="0.3"/>
  <sheetData>
    <row r="2" spans="7:11" x14ac:dyDescent="0.3">
      <c r="H2" s="10" t="s">
        <v>92</v>
      </c>
      <c r="I2" s="10" t="s">
        <v>93</v>
      </c>
      <c r="J2" s="35" t="s">
        <v>94</v>
      </c>
    </row>
    <row r="3" spans="7:11" x14ac:dyDescent="0.3">
      <c r="G3" s="1" t="s">
        <v>92</v>
      </c>
      <c r="H3" s="4">
        <f>18/26</f>
        <v>0.69230769230769229</v>
      </c>
      <c r="I3" s="4">
        <f>6/26</f>
        <v>0.23076923076923078</v>
      </c>
      <c r="J3" s="4">
        <f>2/26</f>
        <v>7.6923076923076927E-2</v>
      </c>
      <c r="K3" s="18">
        <f>SUM(H3:J3)</f>
        <v>1</v>
      </c>
    </row>
    <row r="4" spans="7:11" x14ac:dyDescent="0.3">
      <c r="G4" s="1" t="s">
        <v>93</v>
      </c>
      <c r="H4" s="4">
        <f>1/15</f>
        <v>6.6666666666666666E-2</v>
      </c>
      <c r="I4" s="4">
        <v>0.8</v>
      </c>
      <c r="J4" s="4">
        <f>1-(H4+I4)</f>
        <v>0.1333333333333333</v>
      </c>
    </row>
    <row r="5" spans="7:11" x14ac:dyDescent="0.3">
      <c r="G5" s="1" t="s">
        <v>94</v>
      </c>
      <c r="H5" s="4">
        <f>2/11</f>
        <v>0.18181818181818182</v>
      </c>
      <c r="I5" s="4">
        <f>1-(H5+J5)</f>
        <v>0.31818181818181812</v>
      </c>
      <c r="J5" s="4">
        <v>0.5</v>
      </c>
    </row>
    <row r="8" spans="7:11" x14ac:dyDescent="0.3">
      <c r="G8" s="1" t="s">
        <v>20</v>
      </c>
      <c r="H8" s="12" t="s">
        <v>95</v>
      </c>
      <c r="I8" s="4">
        <f>18/26</f>
        <v>0.69230769230769229</v>
      </c>
      <c r="J8" s="4">
        <f>6/26</f>
        <v>0.23076923076923078</v>
      </c>
      <c r="K8" s="4">
        <f>2/26</f>
        <v>7.6923076923076927E-2</v>
      </c>
    </row>
    <row r="9" spans="7:11" x14ac:dyDescent="0.3">
      <c r="I9" s="4">
        <f>1/15</f>
        <v>6.6666666666666666E-2</v>
      </c>
      <c r="J9" s="4">
        <v>0.8</v>
      </c>
      <c r="K9" s="4">
        <f>1-(I9+J9)</f>
        <v>0.1333333333333333</v>
      </c>
    </row>
    <row r="10" spans="7:11" x14ac:dyDescent="0.3">
      <c r="I10" s="4">
        <f>2/11</f>
        <v>0.18181818181818182</v>
      </c>
      <c r="J10" s="4">
        <f>1-(I10+K10)</f>
        <v>0.31818181818181812</v>
      </c>
      <c r="K10" s="4">
        <v>0.5</v>
      </c>
    </row>
    <row r="11" spans="7:11" x14ac:dyDescent="0.3">
      <c r="H11" s="10" t="s">
        <v>96</v>
      </c>
      <c r="I11" s="10" t="s">
        <v>97</v>
      </c>
      <c r="J11" s="10" t="s">
        <v>98</v>
      </c>
    </row>
    <row r="12" spans="7:11" x14ac:dyDescent="0.3">
      <c r="G12" s="1" t="s">
        <v>22</v>
      </c>
      <c r="H12" s="4">
        <f>18/26</f>
        <v>0.69230769230769229</v>
      </c>
      <c r="I12" s="4">
        <f>1/15</f>
        <v>6.6666666666666666E-2</v>
      </c>
      <c r="J12" s="4">
        <f>2/11</f>
        <v>0.18181818181818182</v>
      </c>
    </row>
    <row r="13" spans="7:11" x14ac:dyDescent="0.3">
      <c r="G13" s="1" t="s">
        <v>24</v>
      </c>
      <c r="H13" s="4">
        <f>6/26</f>
        <v>0.23076923076923078</v>
      </c>
      <c r="I13" s="4">
        <v>0.8</v>
      </c>
      <c r="J13" s="4">
        <f>1-(J12+J14)</f>
        <v>0.31818181818181812</v>
      </c>
    </row>
    <row r="14" spans="7:11" x14ac:dyDescent="0.3">
      <c r="G14" s="1" t="s">
        <v>26</v>
      </c>
      <c r="H14" s="4">
        <f>2/26</f>
        <v>7.6923076923076927E-2</v>
      </c>
      <c r="I14" s="4">
        <f>1-(I12+I13)</f>
        <v>0.1333333333333333</v>
      </c>
      <c r="J14" s="4">
        <v>0.5</v>
      </c>
    </row>
    <row r="15" spans="7:11" x14ac:dyDescent="0.3">
      <c r="G15" s="1" t="s">
        <v>28</v>
      </c>
      <c r="H15" s="10">
        <v>1</v>
      </c>
      <c r="I15" s="10">
        <v>1</v>
      </c>
      <c r="J15" s="10">
        <v>1</v>
      </c>
    </row>
    <row r="17" spans="7:11" x14ac:dyDescent="0.3">
      <c r="G17" s="1" t="s">
        <v>30</v>
      </c>
      <c r="H17" s="4">
        <f>H12-1</f>
        <v>-0.30769230769230771</v>
      </c>
      <c r="I17" s="4">
        <v>6.6666666666666666E-2</v>
      </c>
      <c r="J17" s="4">
        <v>0.18181818181818182</v>
      </c>
      <c r="K17" s="10">
        <v>0</v>
      </c>
    </row>
    <row r="18" spans="7:11" x14ac:dyDescent="0.3">
      <c r="G18" s="1" t="s">
        <v>30</v>
      </c>
      <c r="H18" s="4">
        <v>0.23076923076923078</v>
      </c>
      <c r="I18" s="4">
        <f>I13-1</f>
        <v>-0.19999999999999996</v>
      </c>
      <c r="J18" s="4">
        <v>0.31818181818181812</v>
      </c>
      <c r="K18" s="10">
        <v>0</v>
      </c>
    </row>
    <row r="19" spans="7:11" x14ac:dyDescent="0.3">
      <c r="G19" s="1" t="s">
        <v>30</v>
      </c>
      <c r="H19" s="4">
        <v>7.6923076923076927E-2</v>
      </c>
      <c r="I19" s="4">
        <v>0.1333333333333333</v>
      </c>
      <c r="J19" s="4">
        <f>J14-1</f>
        <v>-0.5</v>
      </c>
      <c r="K19" s="10">
        <v>0</v>
      </c>
    </row>
    <row r="20" spans="7:11" x14ac:dyDescent="0.3">
      <c r="G20" s="1" t="s">
        <v>28</v>
      </c>
      <c r="H20" s="10">
        <v>1</v>
      </c>
      <c r="I20" s="10">
        <v>1</v>
      </c>
      <c r="J20" s="10">
        <v>1</v>
      </c>
      <c r="K20" s="10">
        <v>1</v>
      </c>
    </row>
    <row r="23" spans="7:11" x14ac:dyDescent="0.3">
      <c r="G23" s="1" t="s">
        <v>92</v>
      </c>
      <c r="H23" t="s">
        <v>99</v>
      </c>
    </row>
    <row r="24" spans="7:11" x14ac:dyDescent="0.3">
      <c r="G24" s="1" t="s">
        <v>93</v>
      </c>
      <c r="H24" t="s">
        <v>100</v>
      </c>
    </row>
    <row r="25" spans="7:11" x14ac:dyDescent="0.3">
      <c r="G25" s="1" t="s">
        <v>94</v>
      </c>
      <c r="H25" t="s">
        <v>101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69ED-2880-47A0-96BB-C54A6E6E2AB6}">
  <dimension ref="D2:V28"/>
  <sheetViews>
    <sheetView zoomScaleNormal="100" workbookViewId="0">
      <selection activeCell="L23" sqref="L23"/>
    </sheetView>
  </sheetViews>
  <sheetFormatPr baseColWidth="10" defaultRowHeight="14.4" x14ac:dyDescent="0.3"/>
  <cols>
    <col min="6" max="6" width="2.6640625" bestFit="1" customWidth="1"/>
    <col min="8" max="10" width="7.44140625" customWidth="1"/>
    <col min="11" max="11" width="2.6640625" bestFit="1" customWidth="1"/>
    <col min="12" max="12" width="4" bestFit="1" customWidth="1"/>
    <col min="13" max="15" width="8.6640625" customWidth="1"/>
    <col min="18" max="18" width="3" bestFit="1" customWidth="1"/>
    <col min="19" max="21" width="8" customWidth="1"/>
  </cols>
  <sheetData>
    <row r="2" spans="6:22" x14ac:dyDescent="0.3">
      <c r="F2" t="s">
        <v>102</v>
      </c>
      <c r="K2" t="s">
        <v>108</v>
      </c>
      <c r="Q2" t="s">
        <v>109</v>
      </c>
    </row>
    <row r="3" spans="6:22" x14ac:dyDescent="0.3">
      <c r="G3" t="s">
        <v>103</v>
      </c>
      <c r="L3" s="1" t="s">
        <v>3</v>
      </c>
      <c r="M3" s="17">
        <v>0.5</v>
      </c>
      <c r="N3" s="17">
        <v>0.2</v>
      </c>
      <c r="O3" s="17">
        <v>0.3</v>
      </c>
      <c r="R3" s="1" t="s">
        <v>0</v>
      </c>
      <c r="S3" s="17">
        <v>0.3</v>
      </c>
      <c r="T3" s="17">
        <v>0.5</v>
      </c>
      <c r="U3" s="17">
        <v>0.2</v>
      </c>
    </row>
    <row r="4" spans="6:22" x14ac:dyDescent="0.3">
      <c r="R4" s="1"/>
      <c r="S4" s="17">
        <v>0.1</v>
      </c>
      <c r="T4" s="17">
        <v>0.6</v>
      </c>
      <c r="U4" s="17">
        <v>0.3</v>
      </c>
    </row>
    <row r="5" spans="6:22" x14ac:dyDescent="0.3">
      <c r="G5" s="1" t="s">
        <v>0</v>
      </c>
      <c r="H5" s="10">
        <v>0.3</v>
      </c>
      <c r="I5" s="10">
        <v>0.5</v>
      </c>
      <c r="J5" s="10">
        <v>0.2</v>
      </c>
      <c r="R5" s="1"/>
      <c r="S5" s="17">
        <v>0.1</v>
      </c>
      <c r="T5" s="17">
        <v>0.1</v>
      </c>
      <c r="U5" s="17">
        <v>0.8</v>
      </c>
    </row>
    <row r="6" spans="6:22" x14ac:dyDescent="0.3">
      <c r="G6" s="1"/>
      <c r="H6" s="10">
        <v>0.1</v>
      </c>
      <c r="I6" s="10">
        <v>0.6</v>
      </c>
      <c r="J6" s="10">
        <v>0.3</v>
      </c>
      <c r="L6" s="1" t="s">
        <v>9</v>
      </c>
      <c r="M6" s="17" cm="1">
        <f t="array" ref="M6:O6">MMULT(M3:O3,_xlfn.ANCHORARRAY(H9))</f>
        <v>0.14000000000000001</v>
      </c>
      <c r="N6" s="17">
        <v>0.37999999999999995</v>
      </c>
      <c r="O6" s="17">
        <v>0.48000000000000009</v>
      </c>
    </row>
    <row r="7" spans="6:22" x14ac:dyDescent="0.3">
      <c r="G7" s="1"/>
      <c r="H7" s="10">
        <v>0.1</v>
      </c>
      <c r="I7" s="10">
        <v>0.1</v>
      </c>
      <c r="J7" s="10">
        <v>0.8</v>
      </c>
      <c r="S7" s="17" t="s">
        <v>96</v>
      </c>
      <c r="T7" s="17" t="s">
        <v>97</v>
      </c>
      <c r="U7" s="17" t="s">
        <v>98</v>
      </c>
    </row>
    <row r="8" spans="6:22" x14ac:dyDescent="0.3">
      <c r="G8" s="1"/>
      <c r="L8" s="1" t="s">
        <v>107</v>
      </c>
      <c r="M8" s="36" cm="1">
        <f t="array" ref="M8:O8">MMULT(M3:O3,_xlfn.ANCHORARRAY(H21))</f>
        <v>0.12512000000000001</v>
      </c>
      <c r="N8" s="36">
        <v>0.31234000000000001</v>
      </c>
      <c r="O8" s="36">
        <v>0.56254000000000015</v>
      </c>
      <c r="R8" t="s">
        <v>96</v>
      </c>
      <c r="S8" s="17">
        <f>0.3-1</f>
        <v>-0.7</v>
      </c>
      <c r="T8" s="17">
        <v>0.1</v>
      </c>
      <c r="U8" s="17">
        <v>0.1</v>
      </c>
      <c r="V8" s="17">
        <v>0</v>
      </c>
    </row>
    <row r="9" spans="6:22" ht="16.2" x14ac:dyDescent="0.3">
      <c r="G9" s="1" t="s">
        <v>104</v>
      </c>
      <c r="H9" s="10" cm="1">
        <f t="array" ref="H9:J11">MMULT(H5:J7,H5:J7)</f>
        <v>0.16000000000000003</v>
      </c>
      <c r="I9" s="10">
        <v>0.47</v>
      </c>
      <c r="J9" s="10">
        <v>0.37</v>
      </c>
      <c r="R9" t="s">
        <v>97</v>
      </c>
      <c r="S9" s="17">
        <v>0.5</v>
      </c>
      <c r="T9" s="17">
        <f>0.6-1</f>
        <v>-0.4</v>
      </c>
      <c r="U9" s="17">
        <v>0.1</v>
      </c>
      <c r="V9" s="17">
        <v>0</v>
      </c>
    </row>
    <row r="10" spans="6:22" x14ac:dyDescent="0.3">
      <c r="H10" s="10">
        <v>0.12</v>
      </c>
      <c r="I10" s="10">
        <v>0.43999999999999995</v>
      </c>
      <c r="J10" s="10">
        <v>0.44</v>
      </c>
      <c r="R10" t="s">
        <v>98</v>
      </c>
      <c r="S10" s="17">
        <v>0.2</v>
      </c>
      <c r="T10" s="17">
        <v>0.3</v>
      </c>
      <c r="U10" s="17">
        <f>0.8-1</f>
        <v>-0.19999999999999996</v>
      </c>
      <c r="V10" s="17">
        <v>0</v>
      </c>
    </row>
    <row r="11" spans="6:22" x14ac:dyDescent="0.3">
      <c r="H11" s="10">
        <v>0.12000000000000002</v>
      </c>
      <c r="I11" s="10">
        <v>0.19</v>
      </c>
      <c r="J11" s="10">
        <v>0.69000000000000017</v>
      </c>
      <c r="S11" s="17">
        <v>1</v>
      </c>
      <c r="T11" s="17">
        <v>1</v>
      </c>
      <c r="U11" s="17">
        <v>1</v>
      </c>
      <c r="V11" s="17">
        <v>1</v>
      </c>
    </row>
    <row r="13" spans="6:22" x14ac:dyDescent="0.3">
      <c r="G13" s="1" t="s">
        <v>13</v>
      </c>
      <c r="H13" s="4" cm="1">
        <f t="array" ref="H13:J15">MMULT(H5:J7,_xlfn.ANCHORARRAY(H9))</f>
        <v>0.13200000000000001</v>
      </c>
      <c r="I13" s="4">
        <v>0.39900000000000002</v>
      </c>
      <c r="J13" s="4">
        <v>0.46900000000000008</v>
      </c>
      <c r="S13" t="s">
        <v>110</v>
      </c>
    </row>
    <row r="14" spans="6:22" x14ac:dyDescent="0.3">
      <c r="H14" s="4">
        <v>0.124</v>
      </c>
      <c r="I14" s="4">
        <v>0.36799999999999994</v>
      </c>
      <c r="J14" s="4">
        <v>0.50800000000000001</v>
      </c>
      <c r="S14" t="s">
        <v>111</v>
      </c>
    </row>
    <row r="15" spans="6:22" x14ac:dyDescent="0.3">
      <c r="H15" s="4">
        <v>0.12400000000000003</v>
      </c>
      <c r="I15" s="4">
        <v>0.24300000000000002</v>
      </c>
      <c r="J15" s="4">
        <v>0.63300000000000012</v>
      </c>
      <c r="S15" t="s">
        <v>112</v>
      </c>
    </row>
    <row r="17" spans="4:10" ht="16.2" x14ac:dyDescent="0.3">
      <c r="G17" s="1" t="s">
        <v>105</v>
      </c>
      <c r="H17" s="4" cm="1">
        <f t="array" ref="H17:J19">MMULT(_xlfn.ANCHORARRAY(H9),_xlfn.ANCHORARRAY(H9))</f>
        <v>0.12640000000000001</v>
      </c>
      <c r="I17" s="4">
        <v>0.35229999999999995</v>
      </c>
      <c r="J17" s="4">
        <v>0.5213000000000001</v>
      </c>
    </row>
    <row r="18" spans="4:10" x14ac:dyDescent="0.3">
      <c r="H18" s="4">
        <v>0.12480000000000001</v>
      </c>
      <c r="I18" s="4">
        <v>0.33359999999999995</v>
      </c>
      <c r="J18" s="4">
        <v>0.54160000000000008</v>
      </c>
    </row>
    <row r="19" spans="4:10" x14ac:dyDescent="0.3">
      <c r="H19" s="4">
        <v>0.12480000000000005</v>
      </c>
      <c r="I19" s="4">
        <v>0.27110000000000001</v>
      </c>
      <c r="J19" s="4">
        <v>0.6041000000000003</v>
      </c>
    </row>
    <row r="21" spans="4:10" ht="16.2" x14ac:dyDescent="0.3">
      <c r="G21" s="1" t="s">
        <v>106</v>
      </c>
      <c r="H21" s="4" cm="1">
        <f t="array" ref="H21:J23">MMULT(_xlfn.ANCHORARRAY(H9),_xlfn.ANCHORARRAY(H13))</f>
        <v>0.12528</v>
      </c>
      <c r="I21" s="4">
        <v>0.32671</v>
      </c>
      <c r="J21" s="4">
        <v>0.54801000000000011</v>
      </c>
    </row>
    <row r="22" spans="4:10" x14ac:dyDescent="0.3">
      <c r="H22" s="4">
        <v>0.12496</v>
      </c>
      <c r="I22" s="4">
        <v>0.31672</v>
      </c>
      <c r="J22" s="4">
        <v>0.55832000000000004</v>
      </c>
    </row>
    <row r="23" spans="4:10" x14ac:dyDescent="0.3">
      <c r="H23" s="4">
        <v>0.12496000000000004</v>
      </c>
      <c r="I23" s="4">
        <v>0.28547000000000006</v>
      </c>
      <c r="J23" s="4">
        <v>0.58957000000000026</v>
      </c>
    </row>
    <row r="25" spans="4:10" x14ac:dyDescent="0.3">
      <c r="G25" s="1" t="s">
        <v>3</v>
      </c>
      <c r="H25" s="17">
        <v>1</v>
      </c>
      <c r="I25" s="17">
        <v>0</v>
      </c>
      <c r="J25" s="17">
        <v>0</v>
      </c>
    </row>
    <row r="26" spans="4:10" x14ac:dyDescent="0.3">
      <c r="D26" s="18"/>
      <c r="E26" s="18"/>
      <c r="F26" s="18"/>
      <c r="G26" s="1"/>
    </row>
    <row r="27" spans="4:10" x14ac:dyDescent="0.3">
      <c r="D27" s="18"/>
      <c r="E27" s="18"/>
      <c r="F27" s="18"/>
      <c r="G27" s="1" t="s">
        <v>107</v>
      </c>
      <c r="H27" cm="1">
        <f t="array" ref="H27:J27">MMULT(H25:J25,_xlfn.ANCHORARRAY(H21))</f>
        <v>0.12528</v>
      </c>
      <c r="I27">
        <v>0.32671</v>
      </c>
      <c r="J27">
        <v>0.54801000000000011</v>
      </c>
    </row>
    <row r="28" spans="4:10" x14ac:dyDescent="0.3">
      <c r="D28" s="18"/>
      <c r="E28" s="18"/>
      <c r="F28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3388-3946-416A-B32B-9D5BEE6624AB}">
  <dimension ref="A1"/>
  <sheetViews>
    <sheetView workbookViewId="0">
      <selection activeCell="H27" sqref="H27"/>
    </sheetView>
  </sheetViews>
  <sheetFormatPr baseColWidth="10"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D0F12-7EF9-448D-9620-3B44313B7FDA}">
  <dimension ref="A1"/>
  <sheetViews>
    <sheetView workbookViewId="0">
      <selection activeCell="D18" sqref="D18"/>
    </sheetView>
  </sheetViews>
  <sheetFormatPr baseColWidth="10" defaultRowHeight="14.4" x14ac:dyDescent="0.3"/>
  <sheetData>
    <row r="1" spans="1:1" x14ac:dyDescent="0.3">
      <c r="A1" t="s">
        <v>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67682-2C45-4AA7-B3F6-73550C278A0E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ACFB-4552-405E-90C6-620E1233A50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ECBD-BA95-441E-90A6-914C90546D8F}">
  <dimension ref="A1"/>
  <sheetViews>
    <sheetView workbookViewId="0">
      <selection activeCell="I34" sqref="I34"/>
    </sheetView>
  </sheetViews>
  <sheetFormatPr baseColWidth="10"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504D-DBC1-4BAA-84E5-44F29906B95A}">
  <dimension ref="A1"/>
  <sheetViews>
    <sheetView workbookViewId="0">
      <selection activeCell="H32" sqref="H32"/>
    </sheetView>
  </sheetViews>
  <sheetFormatPr baseColWidth="10"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D9A-4E80-43DF-8179-393242C9A65D}">
  <dimension ref="A1"/>
  <sheetViews>
    <sheetView workbookViewId="0">
      <selection activeCell="J32" sqref="J32"/>
    </sheetView>
  </sheetViews>
  <sheetFormatPr baseColWidth="10"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B8AA7-5275-4651-97E5-E3410AB90AFD}">
  <dimension ref="A1"/>
  <sheetViews>
    <sheetView workbookViewId="0">
      <selection activeCell="G31" sqref="G31"/>
    </sheetView>
  </sheetViews>
  <sheetFormatPr baseColWidth="10"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764F-29AE-457A-86A7-8E9F101C392A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A8CB-D3C7-478C-8018-6044228C91D8}">
  <dimension ref="A1"/>
  <sheetViews>
    <sheetView workbookViewId="0">
      <selection activeCell="F11" sqref="F11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Ejemplo 1</vt:lpstr>
      <vt:lpstr>Ejemplo 2</vt:lpstr>
      <vt:lpstr>15-14 y 15-15</vt:lpstr>
      <vt:lpstr>Ejemplo 3</vt:lpstr>
      <vt:lpstr>15-21</vt:lpstr>
      <vt:lpstr>Ejemplo de examen</vt:lpstr>
      <vt:lpstr>Practica 1</vt:lpstr>
      <vt:lpstr>Practica 2</vt:lpstr>
      <vt:lpstr>15-23</vt:lpstr>
      <vt:lpstr>Practica 3</vt:lpstr>
      <vt:lpstr>15-10 y 15-11</vt:lpstr>
      <vt:lpstr>15-16</vt:lpstr>
      <vt:lpstr>15-18</vt:lpstr>
      <vt:lpstr>16-3-2</vt:lpstr>
      <vt:lpstr>Enfermedad</vt:lpstr>
      <vt:lpstr>Agente C</vt:lpstr>
      <vt:lpstr>Estudio cuen</vt:lpstr>
      <vt:lpstr>Industria</vt:lpstr>
      <vt:lpstr>Jugador tenis</vt:lpstr>
      <vt:lpstr>Bolas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Delgado</dc:creator>
  <cp:lastModifiedBy>Erick Vasquez</cp:lastModifiedBy>
  <dcterms:created xsi:type="dcterms:W3CDTF">2022-07-11T23:35:46Z</dcterms:created>
  <dcterms:modified xsi:type="dcterms:W3CDTF">2022-07-19T00:13:26Z</dcterms:modified>
</cp:coreProperties>
</file>