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f8c367aac6f16/"/>
    </mc:Choice>
  </mc:AlternateContent>
  <xr:revisionPtr revIDLastSave="485" documentId="8_{FB9D62AA-DC65-48FD-884B-1EAEE209B05A}" xr6:coauthVersionLast="47" xr6:coauthVersionMax="47" xr10:uidLastSave="{B814FF72-77C2-44A5-9003-0277369D5E19}"/>
  <bookViews>
    <workbookView xWindow="-108" yWindow="-108" windowWidth="23256" windowHeight="12456" activeTab="4" xr2:uid="{77DC46E7-56B1-4E43-B87E-472C7E1DA2E9}"/>
  </bookViews>
  <sheets>
    <sheet name="Hoja1" sheetId="5" r:id="rId1"/>
    <sheet name="Suavizamiento Ex" sheetId="6" r:id="rId2"/>
    <sheet name="Hold" sheetId="7" r:id="rId3"/>
    <sheet name="Regresión Lineal" sheetId="8" r:id="rId4"/>
    <sheet name="Respuesta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7" l="1"/>
  <c r="H34" i="7"/>
  <c r="E31" i="6"/>
  <c r="E34" i="6"/>
  <c r="G39" i="7"/>
  <c r="F37" i="8"/>
  <c r="E34" i="8"/>
  <c r="E28" i="8"/>
  <c r="F28" i="8" s="1"/>
  <c r="H25" i="7"/>
  <c r="E25" i="7"/>
  <c r="E33" i="8"/>
  <c r="F33" i="8" s="1"/>
  <c r="E29" i="8"/>
  <c r="F29" i="8" s="1"/>
  <c r="E25" i="8"/>
  <c r="F25" i="8" s="1"/>
  <c r="E21" i="8"/>
  <c r="F21" i="8" s="1"/>
  <c r="E17" i="8"/>
  <c r="F17" i="8" s="1"/>
  <c r="E13" i="8"/>
  <c r="F13" i="8" s="1"/>
  <c r="E9" i="8"/>
  <c r="F9" i="8" s="1"/>
  <c r="E8" i="7"/>
  <c r="E7" i="7"/>
  <c r="G8" i="7" s="1"/>
  <c r="H8" i="7" s="1"/>
  <c r="D32" i="6"/>
  <c r="D3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D13" i="6"/>
  <c r="D11" i="6"/>
  <c r="D8" i="6"/>
  <c r="D6" i="6"/>
  <c r="D12" i="6"/>
  <c r="D14" i="6"/>
  <c r="D15" i="6"/>
  <c r="D16" i="6" s="1"/>
  <c r="D17" i="6" s="1"/>
  <c r="D18" i="6" s="1"/>
  <c r="D19" i="6" s="1"/>
  <c r="D20" i="6"/>
  <c r="D21" i="6"/>
  <c r="D22" i="6"/>
  <c r="D23" i="6"/>
  <c r="D24" i="6" s="1"/>
  <c r="D25" i="6" s="1"/>
  <c r="D26" i="6" s="1"/>
  <c r="D27" i="6" s="1"/>
  <c r="D28" i="6"/>
  <c r="D29" i="6"/>
  <c r="D30" i="6"/>
  <c r="E6" i="8" l="1"/>
  <c r="F6" i="8" s="1"/>
  <c r="E10" i="8"/>
  <c r="F10" i="8" s="1"/>
  <c r="E14" i="8"/>
  <c r="F14" i="8" s="1"/>
  <c r="E18" i="8"/>
  <c r="F18" i="8" s="1"/>
  <c r="E22" i="8"/>
  <c r="F22" i="8" s="1"/>
  <c r="E26" i="8"/>
  <c r="F26" i="8" s="1"/>
  <c r="E30" i="8"/>
  <c r="F30" i="8" s="1"/>
  <c r="E7" i="8"/>
  <c r="F7" i="8" s="1"/>
  <c r="E11" i="8"/>
  <c r="F11" i="8" s="1"/>
  <c r="E15" i="8"/>
  <c r="F15" i="8" s="1"/>
  <c r="E19" i="8"/>
  <c r="F19" i="8" s="1"/>
  <c r="E23" i="8"/>
  <c r="F23" i="8" s="1"/>
  <c r="E27" i="8"/>
  <c r="F27" i="8" s="1"/>
  <c r="E31" i="8"/>
  <c r="F31" i="8" s="1"/>
  <c r="E32" i="8"/>
  <c r="F32" i="8" s="1"/>
  <c r="E8" i="8"/>
  <c r="F8" i="8" s="1"/>
  <c r="E12" i="8"/>
  <c r="F12" i="8" s="1"/>
  <c r="E16" i="8"/>
  <c r="F16" i="8" s="1"/>
  <c r="E20" i="8"/>
  <c r="F20" i="8" s="1"/>
  <c r="E24" i="8"/>
  <c r="F24" i="8" s="1"/>
  <c r="F8" i="7"/>
  <c r="E9" i="7" s="1"/>
  <c r="F9" i="7" l="1"/>
  <c r="E10" i="7"/>
  <c r="G10" i="7"/>
  <c r="H10" i="7" s="1"/>
  <c r="G9" i="7"/>
  <c r="H9" i="7" s="1"/>
  <c r="F10" i="7" l="1"/>
  <c r="G11" i="7" l="1"/>
  <c r="H11" i="7" s="1"/>
  <c r="E11" i="7"/>
  <c r="F11" i="7" l="1"/>
  <c r="E12" i="7" s="1"/>
  <c r="G12" i="7" l="1"/>
  <c r="F12" i="7"/>
  <c r="G13" i="7" s="1"/>
  <c r="H13" i="7" s="1"/>
  <c r="H12" i="7"/>
  <c r="E13" i="7" l="1"/>
  <c r="F13" i="7"/>
  <c r="G14" i="7" l="1"/>
  <c r="H14" i="7" s="1"/>
  <c r="E14" i="7"/>
  <c r="F14" i="7" l="1"/>
  <c r="E15" i="7" s="1"/>
  <c r="F15" i="7" s="1"/>
  <c r="G16" i="7" l="1"/>
  <c r="H16" i="7" s="1"/>
  <c r="G15" i="7"/>
  <c r="H15" i="7" s="1"/>
  <c r="E16" i="7" l="1"/>
  <c r="F16" i="7" l="1"/>
  <c r="G17" i="7" s="1"/>
  <c r="H17" i="7" s="1"/>
  <c r="E17" i="7" l="1"/>
  <c r="F17" i="7" l="1"/>
  <c r="E18" i="7" s="1"/>
  <c r="F18" i="7" l="1"/>
  <c r="G19" i="7" s="1"/>
  <c r="H19" i="7" s="1"/>
  <c r="G18" i="7"/>
  <c r="H18" i="7" s="1"/>
  <c r="E19" i="7" l="1"/>
  <c r="F19" i="7" l="1"/>
  <c r="G20" i="7" s="1"/>
  <c r="H20" i="7" s="1"/>
  <c r="E20" i="7" l="1"/>
  <c r="F20" i="7" l="1"/>
  <c r="E21" i="7" s="1"/>
  <c r="F21" i="7" l="1"/>
  <c r="G22" i="7" s="1"/>
  <c r="H22" i="7" s="1"/>
  <c r="G21" i="7"/>
  <c r="H21" i="7" s="1"/>
  <c r="E22" i="7" l="1"/>
  <c r="F22" i="7" l="1"/>
  <c r="G23" i="7" s="1"/>
  <c r="H23" i="7" s="1"/>
  <c r="E23" i="7" l="1"/>
  <c r="F23" i="7" s="1"/>
  <c r="G24" i="7" s="1"/>
  <c r="H24" i="7" s="1"/>
  <c r="E24" i="7" l="1"/>
  <c r="F24" i="7" l="1"/>
  <c r="G25" i="7" s="1"/>
  <c r="F25" i="7" l="1"/>
  <c r="E26" i="7" s="1"/>
  <c r="F26" i="7" l="1"/>
  <c r="E27" i="7" s="1"/>
  <c r="G26" i="7"/>
  <c r="H26" i="7" s="1"/>
  <c r="G27" i="7" l="1"/>
  <c r="H27" i="7" s="1"/>
  <c r="F27" i="7"/>
  <c r="G28" i="7" s="1"/>
  <c r="H28" i="7" s="1"/>
  <c r="E28" i="7" l="1"/>
  <c r="F28" i="7" l="1"/>
  <c r="G29" i="7" s="1"/>
  <c r="H29" i="7" s="1"/>
  <c r="E29" i="7" l="1"/>
  <c r="F29" i="7" l="1"/>
  <c r="G30" i="7" s="1"/>
  <c r="H30" i="7" s="1"/>
  <c r="E30" i="7" l="1"/>
  <c r="F30" i="7" l="1"/>
  <c r="E31" i="7" s="1"/>
  <c r="F31" i="7" l="1"/>
  <c r="G32" i="7" s="1"/>
  <c r="H32" i="7" s="1"/>
  <c r="G31" i="7"/>
  <c r="H31" i="7" s="1"/>
  <c r="E32" i="7" l="1"/>
  <c r="F32" i="7" l="1"/>
  <c r="G33" i="7" s="1"/>
  <c r="H33" i="7" s="1"/>
  <c r="E33" i="7"/>
  <c r="F33" i="7" l="1"/>
  <c r="G34" i="7" s="1"/>
  <c r="E34" i="7" l="1"/>
  <c r="F34" i="7" l="1"/>
  <c r="D4" i="6" l="1"/>
  <c r="D5" i="6" s="1"/>
  <c r="E5" i="6" l="1"/>
  <c r="E6" i="6" l="1"/>
  <c r="D7" i="6"/>
  <c r="E7" i="6" l="1"/>
  <c r="E8" i="6" l="1"/>
  <c r="D9" i="6"/>
  <c r="D10" i="6" l="1"/>
  <c r="E9" i="6"/>
  <c r="E11" i="6" l="1"/>
  <c r="E10" i="6"/>
</calcChain>
</file>

<file path=xl/sharedStrings.xml><?xml version="1.0" encoding="utf-8"?>
<sst xmlns="http://schemas.openxmlformats.org/spreadsheetml/2006/main" count="118" uniqueCount="31">
  <si>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 xml:space="preserve"> =</t>
    </r>
  </si>
  <si>
    <t>Rendimiento</t>
  </si>
  <si>
    <t>Pronóstico</t>
  </si>
  <si>
    <t>Error²</t>
  </si>
  <si>
    <t>EMC=</t>
  </si>
  <si>
    <t>Ejemplares</t>
  </si>
  <si>
    <t>Semana</t>
  </si>
  <si>
    <t>Lunes</t>
  </si>
  <si>
    <t>Martes</t>
  </si>
  <si>
    <t>Miércoles</t>
  </si>
  <si>
    <t>Jueves</t>
  </si>
  <si>
    <t>Viernes</t>
  </si>
  <si>
    <t>Sábado</t>
  </si>
  <si>
    <t>Domingo</t>
  </si>
  <si>
    <t>Suavizamiento Exponencial con Tendencia (Holt)</t>
  </si>
  <si>
    <t xml:space="preserve"> Alfa</t>
  </si>
  <si>
    <t xml:space="preserve"> Beta</t>
  </si>
  <si>
    <t>Demanda(Yt)</t>
  </si>
  <si>
    <t xml:space="preserve"> At</t>
  </si>
  <si>
    <t xml:space="preserve"> Tt</t>
  </si>
  <si>
    <t xml:space="preserve"> ^Y</t>
  </si>
  <si>
    <t xml:space="preserve"> EMC</t>
  </si>
  <si>
    <t>Día</t>
  </si>
  <si>
    <t>Demanda (Y)</t>
  </si>
  <si>
    <r>
      <rPr>
        <sz val="12"/>
        <color theme="1"/>
        <rFont val="Calibri"/>
        <family val="2"/>
      </rPr>
      <t>Ŷ</t>
    </r>
    <r>
      <rPr>
        <vertAlign val="subscript"/>
        <sz val="14.15"/>
        <color theme="1"/>
        <rFont val="Arial"/>
        <family val="2"/>
      </rPr>
      <t>t</t>
    </r>
  </si>
  <si>
    <t>(Yt-Ŷt)²</t>
  </si>
  <si>
    <t>Coeficientes</t>
  </si>
  <si>
    <t>a</t>
  </si>
  <si>
    <t>b</t>
  </si>
  <si>
    <t>R^2</t>
  </si>
  <si>
    <t>R/  La mejor opcion a tomar en cuenta es la de regresión lineal dado que nos da un error de 6,54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</si>
</sst>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00_);_(* \(#,##0.0000\);_(* &quot;-&quot;??_);_(@_)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1"/>
      <charset val="2"/>
    </font>
    <font>
      <sz val="10"/>
      <name val="Symbol"/>
      <family val="1"/>
      <charset val="2"/>
    </font>
    <font>
      <sz val="10"/>
      <name val="Arial"/>
      <family val="2"/>
    </font>
    <font>
      <sz val="12"/>
      <color theme="1"/>
      <name val="Calibri Light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vertAlign val="subscript"/>
      <sz val="14.15"/>
      <color theme="1"/>
      <name val="Arial"/>
      <family val="2"/>
    </font>
    <font>
      <sz val="1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2" fontId="0" fillId="0" borderId="1" xfId="0" applyNumberFormat="1" applyBorder="1"/>
    <xf numFmtId="0" fontId="0" fillId="0" borderId="1" xfId="0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6" fillId="0" borderId="0" xfId="0" applyFont="1"/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8" fillId="0" borderId="2" xfId="0" applyFont="1" applyBorder="1" applyAlignment="1">
      <alignment horizontal="right" vertical="center" wrapText="1"/>
    </xf>
    <xf numFmtId="2" fontId="0" fillId="0" borderId="2" xfId="0" applyNumberFormat="1" applyBorder="1"/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right" vertical="center" wrapText="1"/>
    </xf>
    <xf numFmtId="2" fontId="0" fillId="0" borderId="0" xfId="0" applyNumberFormat="1" applyBorder="1"/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wrapText="1"/>
    </xf>
    <xf numFmtId="0" fontId="8" fillId="0" borderId="0" xfId="0" applyFont="1" applyAlignment="1">
      <alignment vertical="center" wrapText="1"/>
    </xf>
    <xf numFmtId="0" fontId="13" fillId="0" borderId="3" xfId="0" applyFont="1" applyBorder="1" applyAlignment="1">
      <alignment horizontal="center"/>
    </xf>
    <xf numFmtId="0" fontId="0" fillId="0" borderId="4" xfId="0" applyBorder="1"/>
    <xf numFmtId="2" fontId="0" fillId="0" borderId="4" xfId="0" applyNumberFormat="1" applyBorder="1"/>
    <xf numFmtId="2" fontId="2" fillId="0" borderId="0" xfId="0" applyNumberFormat="1" applyFont="1" applyAlignment="1">
      <alignment horizontal="left"/>
    </xf>
    <xf numFmtId="2" fontId="0" fillId="0" borderId="2" xfId="0" applyNumberFormat="1" applyFill="1" applyBorder="1" applyAlignment="1">
      <alignment horizontal="center"/>
    </xf>
  </cellXfs>
  <cellStyles count="2">
    <cellStyle name="Normal" xfId="0" builtinId="0"/>
    <cellStyle name="Normal 3" xfId="1" xr:uid="{59687B31-9F39-45A0-907E-90599ABFB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8</xdr:col>
      <xdr:colOff>335845</xdr:colOff>
      <xdr:row>27</xdr:row>
      <xdr:rowOff>84255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9D2AD0-3380-9F62-693B-4971D425F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0"/>
          <a:ext cx="6523285" cy="5022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501A-176F-4D08-B88F-7021FAE47360}">
  <dimension ref="A1"/>
  <sheetViews>
    <sheetView topLeftCell="A13" workbookViewId="0">
      <selection activeCell="L23" sqref="L22:L23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F913-99AB-40C7-925D-3233C96D52A9}">
  <dimension ref="A2:E34"/>
  <sheetViews>
    <sheetView topLeftCell="A10" workbookViewId="0">
      <selection activeCell="E31" sqref="E31"/>
    </sheetView>
  </sheetViews>
  <sheetFormatPr baseColWidth="10" defaultRowHeight="14.4"/>
  <sheetData>
    <row r="2" spans="1:5">
      <c r="D2" s="5" t="s">
        <v>0</v>
      </c>
      <c r="E2" s="1">
        <v>0.9</v>
      </c>
    </row>
    <row r="3" spans="1:5">
      <c r="A3" s="3" t="s">
        <v>5</v>
      </c>
      <c r="B3" s="6" t="s">
        <v>6</v>
      </c>
      <c r="C3" s="6" t="s">
        <v>1</v>
      </c>
      <c r="D3" s="6" t="s">
        <v>2</v>
      </c>
      <c r="E3" s="6" t="s">
        <v>3</v>
      </c>
    </row>
    <row r="4" spans="1:5">
      <c r="A4" s="3">
        <v>1</v>
      </c>
      <c r="B4" s="7" t="s">
        <v>7</v>
      </c>
      <c r="C4" s="7">
        <v>11.1</v>
      </c>
      <c r="D4" s="7">
        <f>C4</f>
        <v>11.1</v>
      </c>
      <c r="E4" s="7"/>
    </row>
    <row r="5" spans="1:5">
      <c r="A5" s="3"/>
      <c r="B5" s="7" t="s">
        <v>8</v>
      </c>
      <c r="C5" s="7">
        <v>10</v>
      </c>
      <c r="D5" s="7">
        <f t="shared" ref="D5:D11" si="0">$E$2*C4+(1-$E$2)*D4</f>
        <v>11.1</v>
      </c>
      <c r="E5" s="7">
        <f>(C5-D5)^2</f>
        <v>1.2099999999999993</v>
      </c>
    </row>
    <row r="6" spans="1:5">
      <c r="A6" s="3"/>
      <c r="B6" s="7" t="s">
        <v>9</v>
      </c>
      <c r="C6" s="7">
        <v>7.7</v>
      </c>
      <c r="D6" s="7">
        <f t="shared" si="0"/>
        <v>10.11</v>
      </c>
      <c r="E6" s="7">
        <f t="shared" ref="E6:E31" si="1">(C6-D6)^2</f>
        <v>5.808099999999996</v>
      </c>
    </row>
    <row r="7" spans="1:5">
      <c r="A7" s="3"/>
      <c r="B7" s="7" t="s">
        <v>10</v>
      </c>
      <c r="C7" s="7">
        <v>10.6</v>
      </c>
      <c r="D7" s="7">
        <f t="shared" si="0"/>
        <v>7.9410000000000007</v>
      </c>
      <c r="E7" s="7">
        <f t="shared" si="1"/>
        <v>7.0702809999999943</v>
      </c>
    </row>
    <row r="8" spans="1:5">
      <c r="A8" s="3"/>
      <c r="B8" s="7" t="s">
        <v>11</v>
      </c>
      <c r="C8" s="7">
        <v>12.1</v>
      </c>
      <c r="D8" s="7">
        <f t="shared" si="0"/>
        <v>10.334099999999999</v>
      </c>
      <c r="E8" s="7">
        <f t="shared" si="1"/>
        <v>3.118402810000001</v>
      </c>
    </row>
    <row r="9" spans="1:5">
      <c r="A9" s="3"/>
      <c r="B9" s="7" t="s">
        <v>12</v>
      </c>
      <c r="C9" s="7">
        <v>15.4</v>
      </c>
      <c r="D9" s="7">
        <f t="shared" si="0"/>
        <v>11.923410000000001</v>
      </c>
      <c r="E9" s="7">
        <f t="shared" si="1"/>
        <v>12.0866780281</v>
      </c>
    </row>
    <row r="10" spans="1:5">
      <c r="A10" s="3"/>
      <c r="B10" s="7" t="s">
        <v>13</v>
      </c>
      <c r="C10" s="7">
        <v>20.6</v>
      </c>
      <c r="D10" s="7">
        <f t="shared" si="0"/>
        <v>15.052341000000002</v>
      </c>
      <c r="E10" s="7">
        <f t="shared" si="1"/>
        <v>30.776520380280996</v>
      </c>
    </row>
    <row r="11" spans="1:5">
      <c r="A11" s="3">
        <v>2</v>
      </c>
      <c r="B11" s="7" t="s">
        <v>7</v>
      </c>
      <c r="C11" s="7">
        <v>11.5</v>
      </c>
      <c r="D11" s="7">
        <f t="shared" si="0"/>
        <v>20.045234100000002</v>
      </c>
      <c r="E11" s="7">
        <f t="shared" si="1"/>
        <v>73.021025823802844</v>
      </c>
    </row>
    <row r="12" spans="1:5">
      <c r="A12" s="3"/>
      <c r="B12" s="7" t="s">
        <v>8</v>
      </c>
      <c r="C12" s="7">
        <v>10.1</v>
      </c>
      <c r="D12" s="7">
        <f t="shared" ref="D12" si="2">C12</f>
        <v>10.1</v>
      </c>
      <c r="E12" s="7">
        <f t="shared" si="1"/>
        <v>0</v>
      </c>
    </row>
    <row r="13" spans="1:5">
      <c r="A13" s="3"/>
      <c r="B13" s="7" t="s">
        <v>9</v>
      </c>
      <c r="C13" s="7">
        <v>7.9</v>
      </c>
      <c r="D13" s="7">
        <f>$E$2*C12+(1-$E$2)*D12</f>
        <v>10.1</v>
      </c>
      <c r="E13" s="7">
        <f t="shared" si="1"/>
        <v>4.8399999999999972</v>
      </c>
    </row>
    <row r="14" spans="1:5">
      <c r="A14" s="3"/>
      <c r="B14" s="7" t="s">
        <v>10</v>
      </c>
      <c r="C14" s="7">
        <v>10.4</v>
      </c>
      <c r="D14" s="7">
        <f t="shared" ref="D14:D19" si="3">$E$2*C13+(1-$E$2)*D13</f>
        <v>8.120000000000001</v>
      </c>
      <c r="E14" s="7">
        <f t="shared" si="1"/>
        <v>5.1983999999999968</v>
      </c>
    </row>
    <row r="15" spans="1:5">
      <c r="A15" s="3"/>
      <c r="B15" s="7" t="s">
        <v>11</v>
      </c>
      <c r="C15" s="7">
        <v>12.1</v>
      </c>
      <c r="D15" s="7">
        <f t="shared" si="3"/>
        <v>10.172000000000001</v>
      </c>
      <c r="E15" s="7">
        <f t="shared" si="1"/>
        <v>3.7171839999999965</v>
      </c>
    </row>
    <row r="16" spans="1:5">
      <c r="A16" s="3"/>
      <c r="B16" s="7" t="s">
        <v>12</v>
      </c>
      <c r="C16" s="24">
        <v>15.9</v>
      </c>
      <c r="D16" s="7">
        <f t="shared" si="3"/>
        <v>11.9072</v>
      </c>
      <c r="E16" s="7">
        <f t="shared" si="1"/>
        <v>15.942451840000006</v>
      </c>
    </row>
    <row r="17" spans="1:5">
      <c r="A17" s="3"/>
      <c r="B17" s="7" t="s">
        <v>13</v>
      </c>
      <c r="C17" s="24">
        <v>21.2</v>
      </c>
      <c r="D17" s="7">
        <f t="shared" si="3"/>
        <v>15.500720000000001</v>
      </c>
      <c r="E17" s="7">
        <f t="shared" si="1"/>
        <v>32.481792518399978</v>
      </c>
    </row>
    <row r="18" spans="1:5">
      <c r="A18" s="3">
        <v>3</v>
      </c>
      <c r="B18" s="7" t="s">
        <v>7</v>
      </c>
      <c r="C18" s="24">
        <v>11.4</v>
      </c>
      <c r="D18" s="7">
        <f t="shared" si="3"/>
        <v>20.630071999999998</v>
      </c>
      <c r="E18" s="7">
        <f t="shared" si="1"/>
        <v>85.194229125183966</v>
      </c>
    </row>
    <row r="19" spans="1:5">
      <c r="A19" s="3"/>
      <c r="B19" s="7" t="s">
        <v>8</v>
      </c>
      <c r="C19" s="24">
        <v>10.5</v>
      </c>
      <c r="D19" s="7">
        <f t="shared" si="3"/>
        <v>12.323007199999999</v>
      </c>
      <c r="E19" s="7">
        <f t="shared" si="1"/>
        <v>3.3233552512518374</v>
      </c>
    </row>
    <row r="20" spans="1:5">
      <c r="A20" s="3"/>
      <c r="B20" s="7" t="s">
        <v>9</v>
      </c>
      <c r="C20" s="24">
        <v>7.9</v>
      </c>
      <c r="D20" s="7">
        <f t="shared" ref="D20" si="4">C20</f>
        <v>7.9</v>
      </c>
      <c r="E20" s="7">
        <f t="shared" si="1"/>
        <v>0</v>
      </c>
    </row>
    <row r="21" spans="1:5">
      <c r="A21" s="3"/>
      <c r="B21" s="7" t="s">
        <v>10</v>
      </c>
      <c r="C21" s="24">
        <v>10.9</v>
      </c>
      <c r="D21" s="7">
        <f t="shared" ref="D21:D27" si="5">$E$2*C20+(1-$E$2)*D20</f>
        <v>7.9</v>
      </c>
      <c r="E21" s="7">
        <f t="shared" si="1"/>
        <v>9</v>
      </c>
    </row>
    <row r="22" spans="1:5">
      <c r="A22" s="3"/>
      <c r="B22" s="7" t="s">
        <v>11</v>
      </c>
      <c r="C22" s="24">
        <v>12.5</v>
      </c>
      <c r="D22" s="7">
        <f t="shared" si="5"/>
        <v>10.6</v>
      </c>
      <c r="E22" s="7">
        <f t="shared" si="1"/>
        <v>3.6100000000000012</v>
      </c>
    </row>
    <row r="23" spans="1:5">
      <c r="A23" s="3"/>
      <c r="B23" s="7" t="s">
        <v>12</v>
      </c>
      <c r="C23" s="24">
        <v>16.100000000000001</v>
      </c>
      <c r="D23" s="7">
        <f t="shared" si="5"/>
        <v>12.31</v>
      </c>
      <c r="E23" s="7">
        <f t="shared" si="1"/>
        <v>14.364100000000008</v>
      </c>
    </row>
    <row r="24" spans="1:5">
      <c r="A24" s="3"/>
      <c r="B24" s="7" t="s">
        <v>13</v>
      </c>
      <c r="C24" s="24">
        <v>21.5</v>
      </c>
      <c r="D24" s="7">
        <f t="shared" si="5"/>
        <v>15.721000000000002</v>
      </c>
      <c r="E24" s="7">
        <f t="shared" si="1"/>
        <v>33.396840999999981</v>
      </c>
    </row>
    <row r="25" spans="1:5">
      <c r="A25" s="3">
        <v>4</v>
      </c>
      <c r="B25" s="7" t="s">
        <v>7</v>
      </c>
      <c r="C25" s="24">
        <v>11.9</v>
      </c>
      <c r="D25" s="7">
        <f t="shared" si="5"/>
        <v>20.9221</v>
      </c>
      <c r="E25" s="7">
        <f t="shared" si="1"/>
        <v>81.398288410000006</v>
      </c>
    </row>
    <row r="26" spans="1:5">
      <c r="A26" s="3"/>
      <c r="B26" s="7" t="s">
        <v>8</v>
      </c>
      <c r="C26" s="24">
        <v>10.6</v>
      </c>
      <c r="D26" s="7">
        <f t="shared" si="5"/>
        <v>12.802210000000001</v>
      </c>
      <c r="E26" s="7">
        <f t="shared" si="1"/>
        <v>4.8497288841000037</v>
      </c>
    </row>
    <row r="27" spans="1:5">
      <c r="A27" s="3"/>
      <c r="B27" s="7" t="s">
        <v>9</v>
      </c>
      <c r="C27" s="24">
        <v>8</v>
      </c>
      <c r="D27" s="7">
        <f t="shared" si="5"/>
        <v>10.820220999999998</v>
      </c>
      <c r="E27" s="7">
        <f t="shared" si="1"/>
        <v>7.9536464888409908</v>
      </c>
    </row>
    <row r="28" spans="1:5">
      <c r="A28" s="3"/>
      <c r="B28" s="7" t="s">
        <v>10</v>
      </c>
      <c r="C28" s="24">
        <v>11.2</v>
      </c>
      <c r="D28" s="7">
        <f t="shared" ref="D28" si="6">C28</f>
        <v>11.2</v>
      </c>
      <c r="E28" s="7">
        <f t="shared" si="1"/>
        <v>0</v>
      </c>
    </row>
    <row r="29" spans="1:5">
      <c r="A29" s="3"/>
      <c r="B29" s="7" t="s">
        <v>11</v>
      </c>
      <c r="C29" s="24">
        <v>13</v>
      </c>
      <c r="D29" s="7">
        <f t="shared" ref="D29:D30" si="7">$E$2*C28+(1-$E$2)*D28</f>
        <v>11.2</v>
      </c>
      <c r="E29" s="7">
        <f t="shared" si="1"/>
        <v>3.2400000000000024</v>
      </c>
    </row>
    <row r="30" spans="1:5">
      <c r="A30" s="3"/>
      <c r="B30" s="7" t="s">
        <v>12</v>
      </c>
      <c r="C30" s="24">
        <v>16.3</v>
      </c>
      <c r="D30" s="7">
        <f t="shared" si="7"/>
        <v>12.82</v>
      </c>
      <c r="E30" s="7">
        <f t="shared" si="1"/>
        <v>12.110400000000004</v>
      </c>
    </row>
    <row r="31" spans="1:5">
      <c r="A31" s="3"/>
      <c r="B31" s="7" t="s">
        <v>13</v>
      </c>
      <c r="C31" s="24">
        <v>21.8</v>
      </c>
      <c r="D31" s="7">
        <f>$E$2*C30+(1-$E$2)*D30</f>
        <v>15.952000000000002</v>
      </c>
      <c r="E31" s="7">
        <f>(C31-D31)^2</f>
        <v>34.199103999999991</v>
      </c>
    </row>
    <row r="32" spans="1:5">
      <c r="A32" s="3">
        <v>5</v>
      </c>
      <c r="B32" s="24" t="s">
        <v>7</v>
      </c>
      <c r="C32" s="3"/>
      <c r="D32" s="7">
        <f>$E$2*C31+(1-$E$2)*D31</f>
        <v>21.215199999999999</v>
      </c>
      <c r="E32" s="3"/>
    </row>
    <row r="34" spans="4:5">
      <c r="D34" s="8" t="s">
        <v>4</v>
      </c>
      <c r="E34" s="4">
        <f>AVERAGE(E5:E31)</f>
        <v>18.070760354072618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C44B-3741-4DC7-B304-20441A7F7DB0}">
  <dimension ref="A2:H39"/>
  <sheetViews>
    <sheetView topLeftCell="A25" workbookViewId="0">
      <selection activeCell="I42" sqref="I42"/>
    </sheetView>
  </sheetViews>
  <sheetFormatPr baseColWidth="10" defaultRowHeight="14.4"/>
  <sheetData>
    <row r="2" spans="1:8" ht="15.6">
      <c r="A2" s="10" t="s">
        <v>14</v>
      </c>
    </row>
    <row r="3" spans="1:8" ht="15.6">
      <c r="A3" s="10"/>
      <c r="E3" s="11" t="s">
        <v>15</v>
      </c>
      <c r="F3" s="12" t="s">
        <v>16</v>
      </c>
    </row>
    <row r="4" spans="1:8" ht="15.6">
      <c r="A4" s="10"/>
      <c r="E4" s="4">
        <v>0.5</v>
      </c>
      <c r="F4" s="4">
        <v>0.5</v>
      </c>
    </row>
    <row r="6" spans="1:8">
      <c r="A6" s="3" t="s">
        <v>5</v>
      </c>
      <c r="B6" s="6" t="s">
        <v>6</v>
      </c>
      <c r="C6" s="13" t="s">
        <v>22</v>
      </c>
      <c r="D6" s="13" t="s">
        <v>17</v>
      </c>
      <c r="E6" s="14" t="s">
        <v>18</v>
      </c>
      <c r="F6" s="15" t="s">
        <v>19</v>
      </c>
      <c r="G6" s="14" t="s">
        <v>20</v>
      </c>
      <c r="H6" s="16" t="s">
        <v>21</v>
      </c>
    </row>
    <row r="7" spans="1:8">
      <c r="A7" s="3">
        <v>1</v>
      </c>
      <c r="B7" s="7" t="s">
        <v>7</v>
      </c>
      <c r="C7" s="3">
        <v>1</v>
      </c>
      <c r="D7" s="7">
        <v>11.1</v>
      </c>
      <c r="E7" s="2">
        <f>D7</f>
        <v>11.1</v>
      </c>
      <c r="F7" s="2">
        <v>0</v>
      </c>
      <c r="G7" s="17"/>
      <c r="H7" s="17"/>
    </row>
    <row r="8" spans="1:8">
      <c r="A8" s="3"/>
      <c r="B8" s="7" t="s">
        <v>8</v>
      </c>
      <c r="C8" s="3">
        <v>2</v>
      </c>
      <c r="D8" s="7">
        <v>10</v>
      </c>
      <c r="E8" s="2">
        <f>$E$4*D7+(1-$E$4)*(D7+F7)</f>
        <v>11.1</v>
      </c>
      <c r="F8" s="2">
        <f>$F$4*(E8-E7)+(1-$F$4)*F7</f>
        <v>0</v>
      </c>
      <c r="G8" s="2">
        <f>E7+F7*1</f>
        <v>11.1</v>
      </c>
      <c r="H8" s="2">
        <f>(D8-G8)^2</f>
        <v>1.2099999999999993</v>
      </c>
    </row>
    <row r="9" spans="1:8">
      <c r="A9" s="3"/>
      <c r="B9" s="7" t="s">
        <v>9</v>
      </c>
      <c r="C9" s="3">
        <v>3</v>
      </c>
      <c r="D9" s="7">
        <v>7.7</v>
      </c>
      <c r="E9" s="2">
        <f>$E$4*D8+(1-$E$4)*(E8+F8)</f>
        <v>10.55</v>
      </c>
      <c r="F9" s="2">
        <f>$F$4*(E9-E8)+(1-$F$4)*F8</f>
        <v>-0.27499999999999947</v>
      </c>
      <c r="G9" s="2">
        <f t="shared" ref="G9:G34" si="0">E8+F8*1</f>
        <v>11.1</v>
      </c>
      <c r="H9" s="2">
        <f t="shared" ref="H9:H33" si="1">(D9-G9)^2</f>
        <v>11.559999999999997</v>
      </c>
    </row>
    <row r="10" spans="1:8">
      <c r="A10" s="3"/>
      <c r="B10" s="7" t="s">
        <v>10</v>
      </c>
      <c r="C10" s="3">
        <v>4</v>
      </c>
      <c r="D10" s="7">
        <v>10.6</v>
      </c>
      <c r="E10" s="2">
        <f>$E$4*D9+(1-$E$4)*(E9+F9)</f>
        <v>8.9875000000000007</v>
      </c>
      <c r="F10" s="2">
        <f t="shared" ref="F10:F34" si="2">$F$4*(E10-E9)+(1-$F$4)*F9</f>
        <v>-0.91874999999999973</v>
      </c>
      <c r="G10" s="2">
        <f t="shared" si="0"/>
        <v>10.275000000000002</v>
      </c>
      <c r="H10" s="2">
        <f t="shared" si="1"/>
        <v>0.10562499999999839</v>
      </c>
    </row>
    <row r="11" spans="1:8">
      <c r="A11" s="3"/>
      <c r="B11" s="7" t="s">
        <v>11</v>
      </c>
      <c r="C11" s="3">
        <v>5</v>
      </c>
      <c r="D11" s="7">
        <v>12.1</v>
      </c>
      <c r="E11" s="2">
        <f>$E$4*D10+(1-$E$4)*(E10+F10)</f>
        <v>9.3343750000000014</v>
      </c>
      <c r="F11" s="2">
        <f>$F$4*(E11-E10)+(1-$F$4)*F10</f>
        <v>-0.28593749999999951</v>
      </c>
      <c r="G11" s="2">
        <f>E10+F10*1</f>
        <v>8.0687500000000014</v>
      </c>
      <c r="H11" s="2">
        <f t="shared" si="1"/>
        <v>16.250976562499986</v>
      </c>
    </row>
    <row r="12" spans="1:8">
      <c r="A12" s="3"/>
      <c r="B12" s="7" t="s">
        <v>12</v>
      </c>
      <c r="C12" s="3">
        <v>6</v>
      </c>
      <c r="D12" s="7">
        <v>15.4</v>
      </c>
      <c r="E12" s="2">
        <f t="shared" ref="E12:E34" si="3">$E$4*D11+(1-$E$4)*(E11+F11)</f>
        <v>10.57421875</v>
      </c>
      <c r="F12" s="2">
        <f t="shared" si="2"/>
        <v>0.47695312499999953</v>
      </c>
      <c r="G12" s="2">
        <f>E11+F11*1</f>
        <v>9.0484375000000021</v>
      </c>
      <c r="H12" s="2">
        <f t="shared" si="1"/>
        <v>40.342346191406229</v>
      </c>
    </row>
    <row r="13" spans="1:8">
      <c r="A13" s="3"/>
      <c r="B13" s="7" t="s">
        <v>13</v>
      </c>
      <c r="C13" s="3">
        <v>7</v>
      </c>
      <c r="D13" s="7">
        <v>20.6</v>
      </c>
      <c r="E13" s="2">
        <f t="shared" si="3"/>
        <v>13.2255859375</v>
      </c>
      <c r="F13" s="2">
        <f t="shared" si="2"/>
        <v>1.5641601562499998</v>
      </c>
      <c r="G13" s="2">
        <f t="shared" si="0"/>
        <v>11.051171875</v>
      </c>
      <c r="H13" s="2">
        <f>(D13-G13)^2</f>
        <v>91.180118560791044</v>
      </c>
    </row>
    <row r="14" spans="1:8">
      <c r="A14" s="3">
        <v>2</v>
      </c>
      <c r="B14" s="7" t="s">
        <v>7</v>
      </c>
      <c r="C14" s="3">
        <v>1</v>
      </c>
      <c r="D14" s="7">
        <v>11.5</v>
      </c>
      <c r="E14" s="2">
        <f t="shared" si="3"/>
        <v>17.694873046875003</v>
      </c>
      <c r="F14" s="2">
        <f t="shared" si="2"/>
        <v>3.0167236328125013</v>
      </c>
      <c r="G14" s="2">
        <f>E13+F13*1</f>
        <v>14.789746093750001</v>
      </c>
      <c r="H14" s="2">
        <f t="shared" si="1"/>
        <v>10.822429361343389</v>
      </c>
    </row>
    <row r="15" spans="1:8">
      <c r="A15" s="3"/>
      <c r="B15" s="7" t="s">
        <v>8</v>
      </c>
      <c r="C15" s="3">
        <v>2</v>
      </c>
      <c r="D15" s="7">
        <v>10.1</v>
      </c>
      <c r="E15" s="2">
        <f t="shared" si="3"/>
        <v>16.105798339843751</v>
      </c>
      <c r="F15" s="2">
        <f>$F$4*(E15-E14)+(1-$F$4)*F14</f>
        <v>0.71382446289062496</v>
      </c>
      <c r="G15" s="2">
        <f>E14+F14*1</f>
        <v>20.711596679687503</v>
      </c>
      <c r="H15" s="2">
        <f t="shared" si="1"/>
        <v>112.60598409235484</v>
      </c>
    </row>
    <row r="16" spans="1:8">
      <c r="A16" s="3"/>
      <c r="B16" s="7" t="s">
        <v>9</v>
      </c>
      <c r="C16" s="3">
        <v>3</v>
      </c>
      <c r="D16" s="7">
        <v>7.9</v>
      </c>
      <c r="E16" s="2">
        <f t="shared" si="3"/>
        <v>13.459811401367187</v>
      </c>
      <c r="F16" s="2">
        <f>$F$4*(E16-E15)+(1-$F$4)*F15</f>
        <v>-0.96608123779296984</v>
      </c>
      <c r="G16" s="2">
        <f t="shared" si="0"/>
        <v>16.819622802734376</v>
      </c>
      <c r="H16" s="2">
        <f t="shared" si="1"/>
        <v>79.559670943059032</v>
      </c>
    </row>
    <row r="17" spans="1:8">
      <c r="A17" s="3"/>
      <c r="B17" s="7" t="s">
        <v>10</v>
      </c>
      <c r="C17" s="3">
        <v>4</v>
      </c>
      <c r="D17" s="7">
        <v>10.4</v>
      </c>
      <c r="E17" s="2">
        <f t="shared" si="3"/>
        <v>10.196865081787109</v>
      </c>
      <c r="F17" s="2">
        <f>$F$4*(E17-E16)+(1-$F$4)*F16</f>
        <v>-2.1145137786865238</v>
      </c>
      <c r="G17" s="2">
        <f t="shared" si="0"/>
        <v>12.493730163574217</v>
      </c>
      <c r="H17" s="2">
        <f t="shared" si="1"/>
        <v>4.3837059978605142</v>
      </c>
    </row>
    <row r="18" spans="1:8">
      <c r="A18" s="3"/>
      <c r="B18" s="7" t="s">
        <v>11</v>
      </c>
      <c r="C18" s="3">
        <v>5</v>
      </c>
      <c r="D18" s="7">
        <v>12.1</v>
      </c>
      <c r="E18" s="2">
        <f t="shared" si="3"/>
        <v>9.241175651550293</v>
      </c>
      <c r="F18" s="2">
        <f t="shared" si="2"/>
        <v>-1.5351016044616701</v>
      </c>
      <c r="G18" s="2">
        <f t="shared" si="0"/>
        <v>8.0823513031005856</v>
      </c>
      <c r="H18" s="2">
        <f t="shared" si="1"/>
        <v>16.14150105169756</v>
      </c>
    </row>
    <row r="19" spans="1:8">
      <c r="A19" s="3"/>
      <c r="B19" s="7" t="s">
        <v>12</v>
      </c>
      <c r="C19" s="3">
        <v>6</v>
      </c>
      <c r="D19" s="24">
        <v>15.9</v>
      </c>
      <c r="E19" s="2">
        <f t="shared" si="3"/>
        <v>9.9030370235443108</v>
      </c>
      <c r="F19" s="2">
        <f t="shared" si="2"/>
        <v>-0.43662011623382613</v>
      </c>
      <c r="G19" s="2">
        <f t="shared" si="0"/>
        <v>7.7060740470886229</v>
      </c>
      <c r="H19" s="2">
        <f t="shared" si="1"/>
        <v>67.140422521794633</v>
      </c>
    </row>
    <row r="20" spans="1:8">
      <c r="A20" s="3"/>
      <c r="B20" s="7" t="s">
        <v>13</v>
      </c>
      <c r="C20" s="3">
        <v>7</v>
      </c>
      <c r="D20" s="24">
        <v>21.2</v>
      </c>
      <c r="E20" s="2">
        <f t="shared" si="3"/>
        <v>12.683208453655244</v>
      </c>
      <c r="F20" s="2">
        <f t="shared" si="2"/>
        <v>1.1717756569385533</v>
      </c>
      <c r="G20" s="2">
        <f t="shared" si="0"/>
        <v>9.4664169073104851</v>
      </c>
      <c r="H20" s="2">
        <f t="shared" si="1"/>
        <v>137.67697219304921</v>
      </c>
    </row>
    <row r="21" spans="1:8">
      <c r="A21" s="3">
        <v>3</v>
      </c>
      <c r="B21" s="7" t="s">
        <v>7</v>
      </c>
      <c r="C21" s="3">
        <v>1</v>
      </c>
      <c r="D21" s="24">
        <v>11.4</v>
      </c>
      <c r="E21" s="2">
        <f t="shared" si="3"/>
        <v>17.527492055296896</v>
      </c>
      <c r="F21" s="2">
        <f t="shared" si="2"/>
        <v>3.0080296292901032</v>
      </c>
      <c r="G21" s="2">
        <f t="shared" si="0"/>
        <v>13.854984110593797</v>
      </c>
      <c r="H21" s="2">
        <f t="shared" si="1"/>
        <v>6.026946983268016</v>
      </c>
    </row>
    <row r="22" spans="1:8">
      <c r="A22" s="3"/>
      <c r="B22" s="7" t="s">
        <v>8</v>
      </c>
      <c r="C22" s="3">
        <v>2</v>
      </c>
      <c r="D22" s="24">
        <v>10.5</v>
      </c>
      <c r="E22" s="2">
        <f t="shared" si="3"/>
        <v>15.967760842293501</v>
      </c>
      <c r="F22" s="2">
        <f t="shared" si="2"/>
        <v>0.72414920814335382</v>
      </c>
      <c r="G22" s="2">
        <f t="shared" si="0"/>
        <v>20.535521684587</v>
      </c>
      <c r="H22" s="2">
        <f t="shared" si="1"/>
        <v>100.71169548181589</v>
      </c>
    </row>
    <row r="23" spans="1:8">
      <c r="A23" s="3"/>
      <c r="B23" s="7" t="s">
        <v>9</v>
      </c>
      <c r="C23" s="3">
        <v>3</v>
      </c>
      <c r="D23" s="24">
        <v>7.9</v>
      </c>
      <c r="E23" s="2">
        <f t="shared" si="3"/>
        <v>13.595955025218426</v>
      </c>
      <c r="F23" s="2">
        <f t="shared" si="2"/>
        <v>-0.82382830446586031</v>
      </c>
      <c r="G23" s="2">
        <f t="shared" si="0"/>
        <v>16.691910050436853</v>
      </c>
      <c r="H23" s="2">
        <f t="shared" si="1"/>
        <v>77.297682334972535</v>
      </c>
    </row>
    <row r="24" spans="1:8">
      <c r="A24" s="3"/>
      <c r="B24" s="7" t="s">
        <v>10</v>
      </c>
      <c r="C24" s="3">
        <v>4</v>
      </c>
      <c r="D24" s="24">
        <v>10.9</v>
      </c>
      <c r="E24" s="2">
        <f t="shared" si="3"/>
        <v>10.336063360376283</v>
      </c>
      <c r="F24" s="2">
        <f t="shared" si="2"/>
        <v>-2.041859984654002</v>
      </c>
      <c r="G24" s="2">
        <f t="shared" si="0"/>
        <v>12.772126720752567</v>
      </c>
      <c r="H24" s="2">
        <f t="shared" si="1"/>
        <v>3.5048584585557587</v>
      </c>
    </row>
    <row r="25" spans="1:8">
      <c r="A25" s="3"/>
      <c r="B25" s="7" t="s">
        <v>11</v>
      </c>
      <c r="C25" s="3">
        <v>5</v>
      </c>
      <c r="D25" s="24">
        <v>12.5</v>
      </c>
      <c r="E25" s="2">
        <f>$E$4*D24+(1-$E$4)*(E24+F24)</f>
        <v>9.5971016878611408</v>
      </c>
      <c r="F25" s="2">
        <f t="shared" si="2"/>
        <v>-1.390410828584572</v>
      </c>
      <c r="G25" s="2">
        <f t="shared" si="0"/>
        <v>8.2942033757222813</v>
      </c>
      <c r="H25" s="2">
        <f>(D25-G25)^2</f>
        <v>17.688725244785854</v>
      </c>
    </row>
    <row r="26" spans="1:8">
      <c r="A26" s="3"/>
      <c r="B26" s="7" t="s">
        <v>12</v>
      </c>
      <c r="C26" s="3">
        <v>6</v>
      </c>
      <c r="D26" s="24">
        <v>16.100000000000001</v>
      </c>
      <c r="E26" s="2">
        <f t="shared" si="3"/>
        <v>10.353345429638285</v>
      </c>
      <c r="F26" s="2">
        <f t="shared" si="2"/>
        <v>-0.31708354340371392</v>
      </c>
      <c r="G26" s="2">
        <f t="shared" si="0"/>
        <v>8.2066908592765682</v>
      </c>
      <c r="H26" s="2">
        <f t="shared" si="1"/>
        <v>62.304329191028103</v>
      </c>
    </row>
    <row r="27" spans="1:8">
      <c r="A27" s="3"/>
      <c r="B27" s="7" t="s">
        <v>13</v>
      </c>
      <c r="C27" s="3">
        <v>7</v>
      </c>
      <c r="D27" s="24">
        <v>21.5</v>
      </c>
      <c r="E27" s="2">
        <f t="shared" si="3"/>
        <v>13.068130943117286</v>
      </c>
      <c r="F27" s="2">
        <f t="shared" si="2"/>
        <v>1.1988509850376434</v>
      </c>
      <c r="G27" s="2">
        <f t="shared" si="0"/>
        <v>10.036261886234572</v>
      </c>
      <c r="H27" s="2">
        <f>(D27-G27)^2</f>
        <v>131.41729154099815</v>
      </c>
    </row>
    <row r="28" spans="1:8">
      <c r="A28" s="3">
        <v>4</v>
      </c>
      <c r="B28" s="7" t="s">
        <v>7</v>
      </c>
      <c r="C28" s="3">
        <v>1</v>
      </c>
      <c r="D28" s="24">
        <v>11.9</v>
      </c>
      <c r="E28" s="2">
        <f t="shared" si="3"/>
        <v>17.883490964077463</v>
      </c>
      <c r="F28" s="2">
        <f t="shared" si="2"/>
        <v>3.0071055029989107</v>
      </c>
      <c r="G28" s="2">
        <f t="shared" si="0"/>
        <v>14.266981928154928</v>
      </c>
      <c r="H28" s="2">
        <f t="shared" si="1"/>
        <v>5.6026034482120206</v>
      </c>
    </row>
    <row r="29" spans="1:8">
      <c r="A29" s="3"/>
      <c r="B29" s="7" t="s">
        <v>8</v>
      </c>
      <c r="C29" s="3">
        <v>2</v>
      </c>
      <c r="D29" s="24">
        <v>10.6</v>
      </c>
      <c r="E29" s="2">
        <f t="shared" si="3"/>
        <v>16.395298233538188</v>
      </c>
      <c r="F29" s="2">
        <f t="shared" si="2"/>
        <v>0.75945638622981781</v>
      </c>
      <c r="G29" s="2">
        <f t="shared" si="0"/>
        <v>20.890596467076374</v>
      </c>
      <c r="H29" s="2">
        <f t="shared" si="1"/>
        <v>105.89637564820477</v>
      </c>
    </row>
    <row r="30" spans="1:8">
      <c r="A30" s="3"/>
      <c r="B30" s="7" t="s">
        <v>9</v>
      </c>
      <c r="C30" s="3">
        <v>3</v>
      </c>
      <c r="D30" s="24">
        <v>8</v>
      </c>
      <c r="E30" s="2">
        <f t="shared" si="3"/>
        <v>13.877377309884004</v>
      </c>
      <c r="F30" s="2">
        <f t="shared" si="2"/>
        <v>-0.8792322687121833</v>
      </c>
      <c r="G30" s="2">
        <f t="shared" si="0"/>
        <v>17.154754619768006</v>
      </c>
      <c r="H30" s="2">
        <f t="shared" si="1"/>
        <v>83.809532148163655</v>
      </c>
    </row>
    <row r="31" spans="1:8">
      <c r="A31" s="3"/>
      <c r="B31" s="7" t="s">
        <v>10</v>
      </c>
      <c r="C31" s="3">
        <v>4</v>
      </c>
      <c r="D31" s="24">
        <v>11.2</v>
      </c>
      <c r="E31" s="2">
        <f t="shared" si="3"/>
        <v>10.49907252058591</v>
      </c>
      <c r="F31" s="2">
        <f t="shared" si="2"/>
        <v>-2.1287685290051384</v>
      </c>
      <c r="G31" s="2">
        <f t="shared" si="0"/>
        <v>12.998145041171821</v>
      </c>
      <c r="H31" s="2">
        <f t="shared" si="1"/>
        <v>3.233325589090811</v>
      </c>
    </row>
    <row r="32" spans="1:8">
      <c r="A32" s="3"/>
      <c r="B32" s="7" t="s">
        <v>11</v>
      </c>
      <c r="C32" s="3">
        <v>5</v>
      </c>
      <c r="D32" s="24">
        <v>13</v>
      </c>
      <c r="E32" s="2">
        <f t="shared" si="3"/>
        <v>9.7851519957903861</v>
      </c>
      <c r="F32" s="2">
        <f t="shared" si="2"/>
        <v>-1.4213445269003313</v>
      </c>
      <c r="G32" s="2">
        <f t="shared" si="0"/>
        <v>8.3703039915807729</v>
      </c>
      <c r="H32" s="2">
        <f t="shared" si="1"/>
        <v>21.434085130372925</v>
      </c>
    </row>
    <row r="33" spans="1:8">
      <c r="A33" s="3"/>
      <c r="B33" s="7" t="s">
        <v>12</v>
      </c>
      <c r="C33" s="3">
        <v>6</v>
      </c>
      <c r="D33" s="24">
        <v>16.3</v>
      </c>
      <c r="E33" s="2">
        <f t="shared" si="3"/>
        <v>10.681903734445028</v>
      </c>
      <c r="F33" s="2">
        <f t="shared" si="2"/>
        <v>-0.26229639412284489</v>
      </c>
      <c r="G33" s="2">
        <f t="shared" si="0"/>
        <v>8.3638074688900552</v>
      </c>
      <c r="H33" s="2">
        <f t="shared" si="1"/>
        <v>62.983151890845285</v>
      </c>
    </row>
    <row r="34" spans="1:8">
      <c r="A34" s="3"/>
      <c r="B34" s="7" t="s">
        <v>13</v>
      </c>
      <c r="C34" s="3">
        <v>7</v>
      </c>
      <c r="D34" s="24">
        <v>21.8</v>
      </c>
      <c r="E34" s="2">
        <f t="shared" si="3"/>
        <v>13.359803670161092</v>
      </c>
      <c r="F34" s="2">
        <f t="shared" si="2"/>
        <v>1.20780177079661</v>
      </c>
      <c r="G34" s="2">
        <f t="shared" si="0"/>
        <v>10.419607340322182</v>
      </c>
      <c r="H34" s="2">
        <f>(D34-G34)^2</f>
        <v>129.51333708844876</v>
      </c>
    </row>
    <row r="35" spans="1:8">
      <c r="A35" s="18">
        <v>5</v>
      </c>
      <c r="B35" s="25" t="s">
        <v>7</v>
      </c>
      <c r="C35" s="18">
        <v>1</v>
      </c>
      <c r="D35" s="19"/>
      <c r="E35" s="20"/>
      <c r="F35" s="20"/>
      <c r="G35" s="20">
        <f>E34+F34*1</f>
        <v>14.567605440957703</v>
      </c>
      <c r="H35" s="20"/>
    </row>
    <row r="36" spans="1:8">
      <c r="A36" s="9"/>
      <c r="B36" s="26"/>
      <c r="C36" s="9"/>
      <c r="D36" s="22"/>
      <c r="E36" s="23"/>
      <c r="F36" s="23"/>
      <c r="G36" s="23"/>
      <c r="H36" s="23"/>
    </row>
    <row r="37" spans="1:8">
      <c r="A37" s="9"/>
      <c r="B37" s="26"/>
      <c r="C37" s="9"/>
      <c r="D37" s="22"/>
      <c r="E37" s="23"/>
      <c r="F37" s="23"/>
      <c r="G37" s="23"/>
      <c r="H37" s="23"/>
    </row>
    <row r="39" spans="1:8">
      <c r="F39" t="s">
        <v>4</v>
      </c>
      <c r="G39" s="4">
        <f>AVERAGE(H8:H34)</f>
        <v>51.866803431652549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CBAE-C9BF-4F0A-9D28-6AE9B72E8C09}">
  <dimension ref="A5:F45"/>
  <sheetViews>
    <sheetView topLeftCell="A19" workbookViewId="0">
      <selection activeCell="F38" sqref="F38"/>
    </sheetView>
  </sheetViews>
  <sheetFormatPr baseColWidth="10" defaultRowHeight="14.4"/>
  <sheetData>
    <row r="5" spans="1:6" ht="19.8">
      <c r="A5" s="3" t="s">
        <v>5</v>
      </c>
      <c r="B5" s="6" t="s">
        <v>6</v>
      </c>
      <c r="C5" s="13" t="s">
        <v>22</v>
      </c>
      <c r="D5" s="3" t="s">
        <v>23</v>
      </c>
      <c r="E5" s="27" t="s">
        <v>24</v>
      </c>
      <c r="F5" s="28" t="s">
        <v>25</v>
      </c>
    </row>
    <row r="6" spans="1:6">
      <c r="A6" s="3">
        <v>1</v>
      </c>
      <c r="B6" s="7" t="s">
        <v>7</v>
      </c>
      <c r="C6" s="3">
        <v>1</v>
      </c>
      <c r="D6" s="7">
        <v>11.1</v>
      </c>
      <c r="E6" s="2">
        <f t="shared" ref="E6:E34" si="0">$B$39+$B$40*C6</f>
        <v>8.02</v>
      </c>
      <c r="F6" s="2">
        <f>(D6-E6)^2</f>
        <v>9.4863999999999997</v>
      </c>
    </row>
    <row r="7" spans="1:6">
      <c r="A7" s="3"/>
      <c r="B7" s="7" t="s">
        <v>8</v>
      </c>
      <c r="C7" s="3">
        <v>2</v>
      </c>
      <c r="D7" s="7">
        <v>10</v>
      </c>
      <c r="E7" s="2">
        <f t="shared" si="0"/>
        <v>9.6300000000000008</v>
      </c>
      <c r="F7" s="2">
        <f t="shared" ref="F7:F33" si="1">(D7-E7)^2</f>
        <v>0.13689999999999941</v>
      </c>
    </row>
    <row r="8" spans="1:6">
      <c r="A8" s="3"/>
      <c r="B8" s="7" t="s">
        <v>9</v>
      </c>
      <c r="C8" s="3">
        <v>3</v>
      </c>
      <c r="D8" s="7">
        <v>7.7</v>
      </c>
      <c r="E8" s="2">
        <f t="shared" si="0"/>
        <v>11.24</v>
      </c>
      <c r="F8" s="2">
        <f t="shared" si="1"/>
        <v>12.531600000000001</v>
      </c>
    </row>
    <row r="9" spans="1:6">
      <c r="A9" s="3"/>
      <c r="B9" s="7" t="s">
        <v>10</v>
      </c>
      <c r="C9" s="3">
        <v>4</v>
      </c>
      <c r="D9" s="7">
        <v>10.6</v>
      </c>
      <c r="E9" s="2">
        <f t="shared" si="0"/>
        <v>12.850000000000001</v>
      </c>
      <c r="F9" s="2">
        <f t="shared" si="1"/>
        <v>5.062500000000008</v>
      </c>
    </row>
    <row r="10" spans="1:6">
      <c r="A10" s="3"/>
      <c r="B10" s="7" t="s">
        <v>11</v>
      </c>
      <c r="C10" s="3">
        <v>5</v>
      </c>
      <c r="D10" s="7">
        <v>12.1</v>
      </c>
      <c r="E10" s="2">
        <f t="shared" si="0"/>
        <v>14.46</v>
      </c>
      <c r="F10" s="2">
        <f t="shared" si="1"/>
        <v>5.5696000000000057</v>
      </c>
    </row>
    <row r="11" spans="1:6">
      <c r="A11" s="3"/>
      <c r="B11" s="7" t="s">
        <v>12</v>
      </c>
      <c r="C11" s="3">
        <v>6</v>
      </c>
      <c r="D11" s="7">
        <v>15.4</v>
      </c>
      <c r="E11" s="2">
        <f t="shared" si="0"/>
        <v>16.07</v>
      </c>
      <c r="F11" s="2">
        <f t="shared" si="1"/>
        <v>0.44889999999999991</v>
      </c>
    </row>
    <row r="12" spans="1:6">
      <c r="A12" s="3"/>
      <c r="B12" s="7" t="s">
        <v>13</v>
      </c>
      <c r="C12" s="3">
        <v>7</v>
      </c>
      <c r="D12" s="7">
        <v>20.6</v>
      </c>
      <c r="E12" s="2">
        <f t="shared" si="0"/>
        <v>17.68</v>
      </c>
      <c r="F12" s="2">
        <f t="shared" si="1"/>
        <v>8.5264000000000095</v>
      </c>
    </row>
    <row r="13" spans="1:6">
      <c r="A13" s="3">
        <v>2</v>
      </c>
      <c r="B13" s="7" t="s">
        <v>7</v>
      </c>
      <c r="C13" s="3">
        <v>1</v>
      </c>
      <c r="D13" s="7">
        <v>11.5</v>
      </c>
      <c r="E13" s="2">
        <f t="shared" si="0"/>
        <v>8.02</v>
      </c>
      <c r="F13" s="2">
        <f t="shared" si="1"/>
        <v>12.110400000000004</v>
      </c>
    </row>
    <row r="14" spans="1:6">
      <c r="A14" s="3"/>
      <c r="B14" s="7" t="s">
        <v>8</v>
      </c>
      <c r="C14" s="3">
        <v>2</v>
      </c>
      <c r="D14" s="7">
        <v>10.1</v>
      </c>
      <c r="E14" s="2">
        <f t="shared" si="0"/>
        <v>9.6300000000000008</v>
      </c>
      <c r="F14" s="2">
        <f t="shared" si="1"/>
        <v>0.22089999999999893</v>
      </c>
    </row>
    <row r="15" spans="1:6">
      <c r="A15" s="3"/>
      <c r="B15" s="7" t="s">
        <v>9</v>
      </c>
      <c r="C15" s="3">
        <v>3</v>
      </c>
      <c r="D15" s="7">
        <v>7.9</v>
      </c>
      <c r="E15" s="2">
        <f t="shared" si="0"/>
        <v>11.24</v>
      </c>
      <c r="F15" s="2">
        <f t="shared" si="1"/>
        <v>11.1556</v>
      </c>
    </row>
    <row r="16" spans="1:6">
      <c r="A16" s="3"/>
      <c r="B16" s="7" t="s">
        <v>10</v>
      </c>
      <c r="C16" s="3">
        <v>4</v>
      </c>
      <c r="D16" s="7">
        <v>10.4</v>
      </c>
      <c r="E16" s="2">
        <f t="shared" si="0"/>
        <v>12.850000000000001</v>
      </c>
      <c r="F16" s="2">
        <f t="shared" si="1"/>
        <v>6.0025000000000048</v>
      </c>
    </row>
    <row r="17" spans="1:6">
      <c r="A17" s="3"/>
      <c r="B17" s="7" t="s">
        <v>11</v>
      </c>
      <c r="C17" s="3">
        <v>5</v>
      </c>
      <c r="D17" s="7">
        <v>12.1</v>
      </c>
      <c r="E17" s="2">
        <f t="shared" si="0"/>
        <v>14.46</v>
      </c>
      <c r="F17" s="2">
        <f t="shared" si="1"/>
        <v>5.5696000000000057</v>
      </c>
    </row>
    <row r="18" spans="1:6">
      <c r="A18" s="3"/>
      <c r="B18" s="7" t="s">
        <v>12</v>
      </c>
      <c r="C18" s="3">
        <v>6</v>
      </c>
      <c r="D18" s="24">
        <v>15.9</v>
      </c>
      <c r="E18" s="2">
        <f t="shared" si="0"/>
        <v>16.07</v>
      </c>
      <c r="F18" s="2">
        <f t="shared" si="1"/>
        <v>2.8899999999999974E-2</v>
      </c>
    </row>
    <row r="19" spans="1:6">
      <c r="A19" s="3"/>
      <c r="B19" s="7" t="s">
        <v>13</v>
      </c>
      <c r="C19" s="3">
        <v>7</v>
      </c>
      <c r="D19" s="24">
        <v>21.2</v>
      </c>
      <c r="E19" s="2">
        <f t="shared" si="0"/>
        <v>17.68</v>
      </c>
      <c r="F19" s="2">
        <f t="shared" si="1"/>
        <v>12.390399999999998</v>
      </c>
    </row>
    <row r="20" spans="1:6">
      <c r="A20" s="3">
        <v>3</v>
      </c>
      <c r="B20" s="7" t="s">
        <v>7</v>
      </c>
      <c r="C20" s="3">
        <v>1</v>
      </c>
      <c r="D20" s="24">
        <v>11.4</v>
      </c>
      <c r="E20" s="2">
        <f t="shared" si="0"/>
        <v>8.02</v>
      </c>
      <c r="F20" s="2">
        <f t="shared" si="1"/>
        <v>11.424400000000006</v>
      </c>
    </row>
    <row r="21" spans="1:6">
      <c r="A21" s="3"/>
      <c r="B21" s="7" t="s">
        <v>8</v>
      </c>
      <c r="C21" s="3">
        <v>2</v>
      </c>
      <c r="D21" s="24">
        <v>10.5</v>
      </c>
      <c r="E21" s="2">
        <f t="shared" si="0"/>
        <v>9.6300000000000008</v>
      </c>
      <c r="F21" s="2">
        <f t="shared" si="1"/>
        <v>0.75689999999999868</v>
      </c>
    </row>
    <row r="22" spans="1:6">
      <c r="A22" s="3"/>
      <c r="B22" s="7" t="s">
        <v>9</v>
      </c>
      <c r="C22" s="3">
        <v>3</v>
      </c>
      <c r="D22" s="24">
        <v>7.9</v>
      </c>
      <c r="E22" s="2">
        <f t="shared" si="0"/>
        <v>11.24</v>
      </c>
      <c r="F22" s="2">
        <f t="shared" si="1"/>
        <v>11.1556</v>
      </c>
    </row>
    <row r="23" spans="1:6">
      <c r="A23" s="3"/>
      <c r="B23" s="7" t="s">
        <v>10</v>
      </c>
      <c r="C23" s="3">
        <v>4</v>
      </c>
      <c r="D23" s="24">
        <v>10.9</v>
      </c>
      <c r="E23" s="2">
        <f t="shared" si="0"/>
        <v>12.850000000000001</v>
      </c>
      <c r="F23" s="2">
        <f t="shared" si="1"/>
        <v>3.8025000000000042</v>
      </c>
    </row>
    <row r="24" spans="1:6">
      <c r="A24" s="3"/>
      <c r="B24" s="7" t="s">
        <v>11</v>
      </c>
      <c r="C24" s="3">
        <v>5</v>
      </c>
      <c r="D24" s="24">
        <v>12.5</v>
      </c>
      <c r="E24" s="2">
        <f t="shared" si="0"/>
        <v>14.46</v>
      </c>
      <c r="F24" s="2">
        <f t="shared" si="1"/>
        <v>3.8416000000000032</v>
      </c>
    </row>
    <row r="25" spans="1:6">
      <c r="A25" s="3"/>
      <c r="B25" s="7" t="s">
        <v>12</v>
      </c>
      <c r="C25" s="3">
        <v>6</v>
      </c>
      <c r="D25" s="24">
        <v>16.100000000000001</v>
      </c>
      <c r="E25" s="2">
        <f t="shared" si="0"/>
        <v>16.07</v>
      </c>
      <c r="F25" s="2">
        <f t="shared" si="1"/>
        <v>9.0000000000006817E-4</v>
      </c>
    </row>
    <row r="26" spans="1:6">
      <c r="A26" s="3"/>
      <c r="B26" s="7" t="s">
        <v>13</v>
      </c>
      <c r="C26" s="3">
        <v>7</v>
      </c>
      <c r="D26" s="24">
        <v>21.5</v>
      </c>
      <c r="E26" s="2">
        <f t="shared" si="0"/>
        <v>17.68</v>
      </c>
      <c r="F26" s="2">
        <f t="shared" si="1"/>
        <v>14.592400000000001</v>
      </c>
    </row>
    <row r="27" spans="1:6">
      <c r="A27" s="3">
        <v>4</v>
      </c>
      <c r="B27" s="7" t="s">
        <v>7</v>
      </c>
      <c r="C27" s="3">
        <v>1</v>
      </c>
      <c r="D27" s="24">
        <v>11.9</v>
      </c>
      <c r="E27" s="2">
        <f t="shared" si="0"/>
        <v>8.02</v>
      </c>
      <c r="F27" s="2">
        <f t="shared" si="1"/>
        <v>15.054400000000006</v>
      </c>
    </row>
    <row r="28" spans="1:6">
      <c r="A28" s="3"/>
      <c r="B28" s="7" t="s">
        <v>8</v>
      </c>
      <c r="C28" s="3">
        <v>2</v>
      </c>
      <c r="D28" s="24">
        <v>10.6</v>
      </c>
      <c r="E28" s="2">
        <f t="shared" si="0"/>
        <v>9.6300000000000008</v>
      </c>
      <c r="F28" s="2">
        <f t="shared" si="1"/>
        <v>0.94089999999999785</v>
      </c>
    </row>
    <row r="29" spans="1:6">
      <c r="A29" s="3"/>
      <c r="B29" s="7" t="s">
        <v>9</v>
      </c>
      <c r="C29" s="3">
        <v>3</v>
      </c>
      <c r="D29" s="24">
        <v>8</v>
      </c>
      <c r="E29" s="2">
        <f t="shared" si="0"/>
        <v>11.24</v>
      </c>
      <c r="F29" s="2">
        <f t="shared" si="1"/>
        <v>10.497600000000002</v>
      </c>
    </row>
    <row r="30" spans="1:6">
      <c r="A30" s="3"/>
      <c r="B30" s="7" t="s">
        <v>10</v>
      </c>
      <c r="C30" s="3">
        <v>4</v>
      </c>
      <c r="D30" s="24">
        <v>11.2</v>
      </c>
      <c r="E30" s="2">
        <f t="shared" si="0"/>
        <v>12.850000000000001</v>
      </c>
      <c r="F30" s="2">
        <f t="shared" si="1"/>
        <v>2.7225000000000072</v>
      </c>
    </row>
    <row r="31" spans="1:6">
      <c r="A31" s="3"/>
      <c r="B31" s="7" t="s">
        <v>11</v>
      </c>
      <c r="C31" s="3">
        <v>5</v>
      </c>
      <c r="D31" s="24">
        <v>13</v>
      </c>
      <c r="E31" s="2">
        <f t="shared" si="0"/>
        <v>14.46</v>
      </c>
      <c r="F31" s="2">
        <f t="shared" si="1"/>
        <v>2.1316000000000024</v>
      </c>
    </row>
    <row r="32" spans="1:6">
      <c r="A32" s="3"/>
      <c r="B32" s="7" t="s">
        <v>12</v>
      </c>
      <c r="C32" s="3">
        <v>6</v>
      </c>
      <c r="D32" s="24">
        <v>16.3</v>
      </c>
      <c r="E32" s="2">
        <f t="shared" si="0"/>
        <v>16.07</v>
      </c>
      <c r="F32" s="2">
        <f t="shared" si="1"/>
        <v>5.2900000000000197E-2</v>
      </c>
    </row>
    <row r="33" spans="1:6">
      <c r="A33" s="3"/>
      <c r="B33" s="7" t="s">
        <v>13</v>
      </c>
      <c r="C33" s="3">
        <v>7</v>
      </c>
      <c r="D33" s="24">
        <v>21.8</v>
      </c>
      <c r="E33" s="2">
        <f t="shared" si="0"/>
        <v>17.68</v>
      </c>
      <c r="F33" s="2">
        <f t="shared" si="1"/>
        <v>16.97440000000001</v>
      </c>
    </row>
    <row r="34" spans="1:6">
      <c r="A34" s="18">
        <v>5</v>
      </c>
      <c r="B34" s="34" t="s">
        <v>7</v>
      </c>
      <c r="C34" s="18">
        <v>1</v>
      </c>
      <c r="D34" s="19"/>
      <c r="E34" s="20">
        <f t="shared" si="0"/>
        <v>8.02</v>
      </c>
      <c r="F34" s="20"/>
    </row>
    <row r="35" spans="1:6">
      <c r="A35" s="9"/>
      <c r="B35" s="21"/>
      <c r="C35" s="9"/>
      <c r="D35" s="22"/>
      <c r="E35" s="23"/>
      <c r="F35" s="23"/>
    </row>
    <row r="36" spans="1:6">
      <c r="B36" s="29"/>
    </row>
    <row r="37" spans="1:6" ht="15" thickBot="1">
      <c r="B37" s="29"/>
      <c r="E37" t="s">
        <v>4</v>
      </c>
      <c r="F37" s="4">
        <f>AVERAGE(F6:F33)</f>
        <v>6.5424714285714307</v>
      </c>
    </row>
    <row r="38" spans="1:6">
      <c r="A38" s="30"/>
      <c r="B38" s="30" t="s">
        <v>26</v>
      </c>
    </row>
    <row r="39" spans="1:6">
      <c r="A39" t="s">
        <v>27</v>
      </c>
      <c r="B39" s="4">
        <v>6.41</v>
      </c>
    </row>
    <row r="40" spans="1:6" ht="15" thickBot="1">
      <c r="A40" s="31" t="s">
        <v>28</v>
      </c>
      <c r="B40" s="32">
        <v>1.61</v>
      </c>
    </row>
    <row r="41" spans="1:6">
      <c r="A41" t="s">
        <v>29</v>
      </c>
      <c r="B41">
        <v>0.61</v>
      </c>
    </row>
    <row r="43" spans="1:6">
      <c r="C43" s="4"/>
    </row>
    <row r="44" spans="1:6">
      <c r="C44" s="4"/>
    </row>
    <row r="45" spans="1:6">
      <c r="B45" s="33"/>
      <c r="C4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A1F3-327E-4B57-9A2C-E6D39D96C416}">
  <dimension ref="B4"/>
  <sheetViews>
    <sheetView tabSelected="1" workbookViewId="0">
      <selection activeCell="B5" sqref="B5"/>
    </sheetView>
  </sheetViews>
  <sheetFormatPr baseColWidth="10" defaultRowHeight="14.4"/>
  <sheetData>
    <row r="4" spans="2:2">
      <c r="B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Suavizamiento Ex</vt:lpstr>
      <vt:lpstr>Hold</vt:lpstr>
      <vt:lpstr>Regresión Lineal</vt:lpstr>
      <vt:lpstr>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2022-05-30T22:46:05Z</dcterms:created>
  <dcterms:modified xsi:type="dcterms:W3CDTF">2022-05-31T01:32:18Z</dcterms:modified>
</cp:coreProperties>
</file>