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1\"/>
    </mc:Choice>
  </mc:AlternateContent>
  <xr:revisionPtr revIDLastSave="0" documentId="13_ncr:1_{993B8829-74E7-405A-A459-730A869529F3}" xr6:coauthVersionLast="47" xr6:coauthVersionMax="47" xr10:uidLastSave="{00000000-0000-0000-0000-000000000000}"/>
  <bookViews>
    <workbookView xWindow="-23148" yWindow="-108" windowWidth="23256" windowHeight="12456" xr2:uid="{0E1F832A-F3EF-487F-91C6-611E11B7442E}"/>
  </bookViews>
  <sheets>
    <sheet name="Problema 1a" sheetId="1" r:id="rId1"/>
    <sheet name="Problema 1b" sheetId="2" r:id="rId2"/>
    <sheet name="Problema 19" sheetId="4" r:id="rId3"/>
    <sheet name="Problema 21" sheetId="3" r:id="rId4"/>
    <sheet name="Problema del Estudiante" sheetId="5" r:id="rId5"/>
  </sheets>
  <definedNames>
    <definedName name="MinimizeCosts" localSheetId="2">FALSE</definedName>
    <definedName name="MinimizeCosts" localSheetId="0">FALSE</definedName>
    <definedName name="MinimizeCosts" localSheetId="1">FALSE</definedName>
    <definedName name="MinimizeCosts" localSheetId="3">FALSE</definedName>
    <definedName name="MinimizeCosts" localSheetId="4">FALSE</definedName>
    <definedName name="Print_Area" localSheetId="2">'Problema 19'!TreeDiagram</definedName>
    <definedName name="Print_Area" localSheetId="0">'Problema 1a'!TreeDiagram</definedName>
    <definedName name="Print_Area" localSheetId="1">'Problema 1b'!TreeDiagram</definedName>
    <definedName name="Print_Area" localSheetId="3">'Problema 21'!TreeDiagram</definedName>
    <definedName name="Print_Area" localSheetId="4">'Problema del Estudiante'!TreeDiagram</definedName>
    <definedName name="TreeData" localSheetId="2">'Problema 19'!$GH$1001:$GV$1016</definedName>
    <definedName name="TreeData" localSheetId="0">'Problema 1a'!$GH$1001:$GV$1009</definedName>
    <definedName name="TreeData" localSheetId="1">'Problema 1b'!$GH$1001:$GV$1019</definedName>
    <definedName name="TreeData" localSheetId="3">'Problema 21'!$GH$1001:$GV$1023</definedName>
    <definedName name="TreeData" localSheetId="4">'Problema del Estudiante'!$GH$1001:$GV$1038</definedName>
    <definedName name="TreeDiagBase" localSheetId="2">'Problema 19'!$K$11</definedName>
    <definedName name="TreeDiagBase" localSheetId="0">'Problema 1a'!$I$23</definedName>
    <definedName name="TreeDiagBase" localSheetId="1">'Problema 1b'!$H$22</definedName>
    <definedName name="TreeDiagBase" localSheetId="3">'Problema 21'!$F$65</definedName>
    <definedName name="TreeDiagBase" localSheetId="4">'Problema del Estudiante'!$M$25</definedName>
    <definedName name="TreeDiagram" localSheetId="2">'Problema 19'!$K$11:$AC$54</definedName>
    <definedName name="TreeDiagram" localSheetId="0">'Problema 1a'!$J$23:$X$46</definedName>
    <definedName name="TreeDiagram" localSheetId="1">'Problema 1b'!$H$22:$Z$70</definedName>
    <definedName name="TreeDiagram" localSheetId="3">'Problema 21'!$F$65:$X$123</definedName>
    <definedName name="TreeDiagram" localSheetId="4">'Problema del Estudiante'!$M$25:$AE$143</definedName>
    <definedName name="UseExpUtility" localSheetId="2">FALSE</definedName>
    <definedName name="UseExpUtility" localSheetId="0">FALSE</definedName>
    <definedName name="UseExpUtility" localSheetId="1">FALSE</definedName>
    <definedName name="UseExpUtility" localSheetId="3">FALSE</definedName>
    <definedName name="UseExpUtility" localSheetId="4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30" i="1"/>
  <c r="R100" i="3"/>
  <c r="AB125" i="5"/>
  <c r="AB140" i="5" s="1"/>
  <c r="AB120" i="5"/>
  <c r="AB115" i="5"/>
  <c r="AC103" i="5"/>
  <c r="AC98" i="5"/>
  <c r="AC93" i="5"/>
  <c r="AE142" i="5"/>
  <c r="AC143" i="5" s="1"/>
  <c r="AE137" i="5"/>
  <c r="AC138" i="5" s="1"/>
  <c r="AE132" i="5"/>
  <c r="AC133" i="5" s="1"/>
  <c r="AE127" i="5"/>
  <c r="AC128" i="5" s="1"/>
  <c r="AE122" i="5"/>
  <c r="AC123" i="5" s="1"/>
  <c r="AE117" i="5"/>
  <c r="AC118" i="5" s="1"/>
  <c r="AE112" i="5"/>
  <c r="AC113" i="5" s="1"/>
  <c r="AE107" i="5"/>
  <c r="AC108" i="5" s="1"/>
  <c r="AE102" i="5"/>
  <c r="AE97" i="5"/>
  <c r="AE92" i="5"/>
  <c r="AE87" i="5"/>
  <c r="AC88" i="5" s="1"/>
  <c r="AE82" i="5"/>
  <c r="AC83" i="5" s="1"/>
  <c r="AE77" i="5"/>
  <c r="AC78" i="5" s="1"/>
  <c r="AE72" i="5"/>
  <c r="AC73" i="5" s="1"/>
  <c r="AE67" i="5"/>
  <c r="AC68" i="5" s="1"/>
  <c r="AE62" i="5"/>
  <c r="AC63" i="5" s="1"/>
  <c r="AE57" i="5"/>
  <c r="AC58" i="5" s="1"/>
  <c r="AE52" i="5"/>
  <c r="Y53" i="5" s="1"/>
  <c r="AE47" i="5"/>
  <c r="Y48" i="5" s="1"/>
  <c r="AE42" i="5"/>
  <c r="Y43" i="5" s="1"/>
  <c r="AE37" i="5"/>
  <c r="Y38" i="5" s="1"/>
  <c r="AE32" i="5"/>
  <c r="Y33" i="5" s="1"/>
  <c r="AE27" i="5"/>
  <c r="Y28" i="5" s="1"/>
  <c r="AB135" i="5"/>
  <c r="X50" i="5"/>
  <c r="X45" i="5"/>
  <c r="X40" i="5"/>
  <c r="X35" i="5"/>
  <c r="X30" i="5"/>
  <c r="X25" i="5"/>
  <c r="C33" i="5"/>
  <c r="C38" i="5" s="1"/>
  <c r="C32" i="5"/>
  <c r="E37" i="5" s="1"/>
  <c r="AB95" i="5" s="1"/>
  <c r="AB110" i="5" s="1"/>
  <c r="C31" i="5"/>
  <c r="E36" i="5" s="1"/>
  <c r="AB65" i="5" s="1"/>
  <c r="AB80" i="5" s="1"/>
  <c r="S44" i="4"/>
  <c r="AC48" i="4"/>
  <c r="S49" i="4" s="1"/>
  <c r="AC43" i="4"/>
  <c r="AC33" i="4"/>
  <c r="AA34" i="4" s="1"/>
  <c r="AC53" i="4"/>
  <c r="O54" i="4" s="1"/>
  <c r="D28" i="4"/>
  <c r="D27" i="4"/>
  <c r="C27" i="4"/>
  <c r="C28" i="4"/>
  <c r="Z39" i="4"/>
  <c r="AC38" i="4" s="1"/>
  <c r="AA39" i="4" s="1"/>
  <c r="Z34" i="4"/>
  <c r="Z29" i="4"/>
  <c r="AC28" i="4" s="1"/>
  <c r="AA29" i="4" s="1"/>
  <c r="Z24" i="4"/>
  <c r="AC23" i="4" s="1"/>
  <c r="AA24" i="4" s="1"/>
  <c r="V19" i="4"/>
  <c r="AC18" i="4" s="1"/>
  <c r="W19" i="4" s="1"/>
  <c r="V14" i="4"/>
  <c r="AC13" i="4" s="1"/>
  <c r="W14" i="4" s="1"/>
  <c r="U120" i="3"/>
  <c r="U115" i="3"/>
  <c r="U110" i="3"/>
  <c r="U105" i="3"/>
  <c r="R73" i="3"/>
  <c r="X122" i="3"/>
  <c r="V123" i="3" s="1"/>
  <c r="X117" i="3"/>
  <c r="V118" i="3" s="1"/>
  <c r="X112" i="3"/>
  <c r="V113" i="3" s="1"/>
  <c r="X107" i="3"/>
  <c r="V108" i="3" s="1"/>
  <c r="X102" i="3"/>
  <c r="V103" i="3" s="1"/>
  <c r="X97" i="3"/>
  <c r="V98" i="3" s="1"/>
  <c r="X92" i="3"/>
  <c r="V93" i="3" s="1"/>
  <c r="X87" i="3"/>
  <c r="V88" i="3" s="1"/>
  <c r="X82" i="3"/>
  <c r="R83" i="3" s="1"/>
  <c r="X77" i="3"/>
  <c r="R78" i="3" s="1"/>
  <c r="X72" i="3"/>
  <c r="X67" i="3"/>
  <c r="R68" i="3" s="1"/>
  <c r="N70" i="3" s="1"/>
  <c r="C56" i="3"/>
  <c r="C61" i="3" s="1"/>
  <c r="C55" i="3"/>
  <c r="D60" i="3" s="1"/>
  <c r="U90" i="3" s="1"/>
  <c r="U100" i="3" s="1"/>
  <c r="W62" i="2"/>
  <c r="W57" i="2"/>
  <c r="W52" i="2"/>
  <c r="W47" i="2"/>
  <c r="Z64" i="2"/>
  <c r="X65" i="2" s="1"/>
  <c r="Z59" i="2"/>
  <c r="X60" i="2" s="1"/>
  <c r="Z54" i="2"/>
  <c r="X55" i="2" s="1"/>
  <c r="Z49" i="2"/>
  <c r="X50" i="2" s="1"/>
  <c r="Z69" i="2"/>
  <c r="P70" i="2" s="1"/>
  <c r="Z39" i="2"/>
  <c r="X40" i="2" s="1"/>
  <c r="Z34" i="2"/>
  <c r="X35" i="2" s="1"/>
  <c r="Z29" i="2"/>
  <c r="X30" i="2" s="1"/>
  <c r="Z24" i="2"/>
  <c r="X25" i="2" s="1"/>
  <c r="Z44" i="2"/>
  <c r="P45" i="2" s="1"/>
  <c r="C13" i="2"/>
  <c r="D19" i="2" s="1"/>
  <c r="C18" i="2"/>
  <c r="W27" i="2" s="1"/>
  <c r="D37" i="1"/>
  <c r="C37" i="1"/>
  <c r="D36" i="1"/>
  <c r="C36" i="1"/>
  <c r="C29" i="1"/>
  <c r="X40" i="1"/>
  <c r="V41" i="1" s="1"/>
  <c r="X35" i="1"/>
  <c r="V36" i="1" s="1"/>
  <c r="X30" i="1"/>
  <c r="V31" i="1" s="1"/>
  <c r="X25" i="1"/>
  <c r="V26" i="1" s="1"/>
  <c r="X45" i="1"/>
  <c r="N46" i="1" s="1"/>
  <c r="U33" i="5" l="1"/>
  <c r="Q40" i="5" s="1"/>
  <c r="Y123" i="5"/>
  <c r="U130" i="5" s="1"/>
  <c r="V129" i="5" s="1"/>
  <c r="AB130" i="5"/>
  <c r="Y138" i="5" s="1"/>
  <c r="U48" i="5"/>
  <c r="T67" i="5"/>
  <c r="T97" i="5"/>
  <c r="T127" i="5"/>
  <c r="C37" i="5"/>
  <c r="AB85" i="5" s="1"/>
  <c r="D37" i="5"/>
  <c r="AB90" i="5" s="1"/>
  <c r="AB105" i="5" s="1"/>
  <c r="E38" i="5"/>
  <c r="D38" i="5"/>
  <c r="C36" i="5"/>
  <c r="AB55" i="5" s="1"/>
  <c r="D36" i="5"/>
  <c r="AB60" i="5" s="1"/>
  <c r="AB75" i="5" s="1"/>
  <c r="O46" i="4"/>
  <c r="C31" i="4"/>
  <c r="S16" i="4"/>
  <c r="V23" i="4"/>
  <c r="C36" i="4"/>
  <c r="Z21" i="4" s="1"/>
  <c r="D36" i="4"/>
  <c r="Z26" i="4" s="1"/>
  <c r="C32" i="4"/>
  <c r="V33" i="4" s="1"/>
  <c r="N80" i="3"/>
  <c r="J75" i="3"/>
  <c r="M92" i="3"/>
  <c r="M112" i="3"/>
  <c r="D61" i="3"/>
  <c r="C60" i="3"/>
  <c r="K35" i="2"/>
  <c r="K60" i="2"/>
  <c r="W37" i="2"/>
  <c r="D18" i="2"/>
  <c r="C19" i="2"/>
  <c r="R28" i="1"/>
  <c r="R38" i="1"/>
  <c r="Y63" i="5" l="1"/>
  <c r="U70" i="5" s="1"/>
  <c r="V69" i="5" s="1"/>
  <c r="AB100" i="5"/>
  <c r="Y108" i="5" s="1"/>
  <c r="Y93" i="5"/>
  <c r="U100" i="5" s="1"/>
  <c r="V99" i="5" s="1"/>
  <c r="R39" i="5"/>
  <c r="AB70" i="5"/>
  <c r="Y78" i="5" s="1"/>
  <c r="W26" i="4"/>
  <c r="C37" i="4"/>
  <c r="Z31" i="4" s="1"/>
  <c r="D37" i="4"/>
  <c r="Z36" i="4" s="1"/>
  <c r="U85" i="3"/>
  <c r="K74" i="3"/>
  <c r="T52" i="2"/>
  <c r="T62" i="2"/>
  <c r="W22" i="2"/>
  <c r="T27" i="2" s="1"/>
  <c r="P32" i="2" s="1"/>
  <c r="W32" i="2"/>
  <c r="T37" i="2" s="1"/>
  <c r="N33" i="1"/>
  <c r="J39" i="1" s="1"/>
  <c r="K38" i="1" s="1"/>
  <c r="Q100" i="5" l="1"/>
  <c r="M70" i="5" s="1"/>
  <c r="N69" i="5" s="1"/>
  <c r="W36" i="4"/>
  <c r="S31" i="4" s="1"/>
  <c r="O23" i="4" s="1"/>
  <c r="R120" i="3"/>
  <c r="R110" i="3"/>
  <c r="U95" i="3"/>
  <c r="R90" i="3"/>
  <c r="N95" i="3" s="1"/>
  <c r="Q31" i="2"/>
  <c r="L38" i="2"/>
  <c r="P57" i="2"/>
  <c r="O32" i="1"/>
  <c r="P22" i="4" l="1"/>
  <c r="K38" i="4"/>
  <c r="L37" i="4" s="1"/>
  <c r="O94" i="3"/>
  <c r="N115" i="3"/>
  <c r="O114" i="3" s="1"/>
  <c r="Q56" i="2"/>
  <c r="L63" i="2"/>
  <c r="M62" i="2" s="1"/>
  <c r="M37" i="2"/>
  <c r="J105" i="3" l="1"/>
  <c r="F90" i="3" s="1"/>
  <c r="G89" i="3" s="1"/>
  <c r="H50" i="2"/>
</calcChain>
</file>

<file path=xl/sharedStrings.xml><?xml version="1.0" encoding="utf-8"?>
<sst xmlns="http://schemas.openxmlformats.org/spreadsheetml/2006/main" count="389" uniqueCount="81">
  <si>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</si>
  <si>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</si>
  <si>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</si>
  <si>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</si>
  <si>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</si>
  <si>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</si>
  <si>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</si>
  <si>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</si>
  <si>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</si>
  <si>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</si>
  <si>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</si>
  <si>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</si>
  <si>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</si>
  <si>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</si>
  <si>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</si>
  <si>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</si>
  <si>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</si>
  <si>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</si>
  <si>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</si>
  <si>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</si>
  <si>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 xml:space="preserve">Prestar </t>
  </si>
  <si>
    <t>No prestar</t>
  </si>
  <si>
    <t>Agresivo</t>
  </si>
  <si>
    <t>Cauteloso</t>
  </si>
  <si>
    <t>E</t>
  </si>
  <si>
    <t>Riesgo Bajo</t>
  </si>
  <si>
    <t>Riesgo Alto</t>
  </si>
  <si>
    <t>Conclusiones de los estudios</t>
  </si>
  <si>
    <t>Situación Real del Cliente  (%)</t>
  </si>
  <si>
    <t>Riesgo alto</t>
  </si>
  <si>
    <t>Riesgo bajo</t>
  </si>
  <si>
    <t xml:space="preserve">Exactitud </t>
  </si>
  <si>
    <t>Prob. A Priori</t>
  </si>
  <si>
    <t>Resultados del Estudio</t>
  </si>
  <si>
    <t>Diga Riesgo Bajo</t>
  </si>
  <si>
    <t>Probabilidad</t>
  </si>
  <si>
    <t>Probabilidades a posteriori</t>
  </si>
  <si>
    <t>Diga Riesgo alto</t>
  </si>
  <si>
    <t>Diga Riesgo bajo</t>
  </si>
  <si>
    <t>Diga Riesgo Alto</t>
  </si>
  <si>
    <t xml:space="preserve">Prob. Inicial </t>
  </si>
  <si>
    <t>Aceptación Limitada</t>
  </si>
  <si>
    <t>Aceptación Completa</t>
  </si>
  <si>
    <t>Exactitud</t>
  </si>
  <si>
    <t>Favorable</t>
  </si>
  <si>
    <t>Desfavorable</t>
  </si>
  <si>
    <t>Probabilidades a postariori</t>
  </si>
  <si>
    <t>Resultados del Estudio (Probabiliades Conjuntas)</t>
  </si>
  <si>
    <t>Lanzar sin estudio</t>
  </si>
  <si>
    <t>Lanzar con estudio</t>
  </si>
  <si>
    <t>Plan 1</t>
  </si>
  <si>
    <t>Plan 2</t>
  </si>
  <si>
    <t>Uso Computación</t>
  </si>
  <si>
    <t>Uso GPS</t>
  </si>
  <si>
    <t>Vender derecho</t>
  </si>
  <si>
    <t>Sin Estudio</t>
  </si>
  <si>
    <t>Con Estudio</t>
  </si>
  <si>
    <t>Ventas de 10,000</t>
  </si>
  <si>
    <t>Ventas de 1,000</t>
  </si>
  <si>
    <t xml:space="preserve">Favorable </t>
  </si>
  <si>
    <t>Ventas 10,000</t>
  </si>
  <si>
    <t>Ventas 1,000</t>
  </si>
  <si>
    <t>No Funcione</t>
  </si>
  <si>
    <t>Funcione</t>
  </si>
  <si>
    <t xml:space="preserve">Prob. Iniciales </t>
  </si>
  <si>
    <t>Fácil</t>
  </si>
  <si>
    <t>Medio</t>
  </si>
  <si>
    <t>Difícil</t>
  </si>
  <si>
    <t>Dice fácil</t>
  </si>
  <si>
    <t>Dice Medio</t>
  </si>
  <si>
    <t>Dice difícil</t>
  </si>
  <si>
    <t>Opinión del Profesor</t>
  </si>
  <si>
    <t>Prob. A posteriori</t>
  </si>
  <si>
    <t>Sin la opinión del profe</t>
  </si>
  <si>
    <t>Con la opinión del profe</t>
  </si>
  <si>
    <t>Estudia</t>
  </si>
  <si>
    <t>No estudia</t>
  </si>
  <si>
    <t>Facil</t>
  </si>
  <si>
    <t>Dificil</t>
  </si>
  <si>
    <t>Dice Facíl</t>
  </si>
  <si>
    <t>Dice Dificil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</si>
</sst>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4" fillId="0" borderId="0" xfId="2" applyFont="1" applyProtection="1">
      <protection locked="0" hidden="1"/>
    </xf>
    <xf numFmtId="0" fontId="4" fillId="0" borderId="0" xfId="2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left"/>
    </xf>
    <xf numFmtId="9" fontId="0" fillId="2" borderId="1" xfId="0" applyNumberFormat="1" applyFill="1" applyBorder="1" applyAlignment="1">
      <alignment horizontal="center"/>
    </xf>
    <xf numFmtId="9" fontId="0" fillId="2" borderId="0" xfId="0" applyNumberFormat="1" applyFill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9" fontId="0" fillId="0" borderId="0" xfId="1" applyNumberFormat="1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Normal" xfId="0" builtinId="0"/>
    <cellStyle name="Normal 3" xfId="2" xr:uid="{9E3B7E9C-7E4B-416D-9A88-D81990121AD2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391886</xdr:colOff>
      <xdr:row>2</xdr:row>
      <xdr:rowOff>168728</xdr:rowOff>
    </xdr:from>
    <xdr:to>
      <xdr:col>5</xdr:col>
      <xdr:colOff>105024</xdr:colOff>
      <xdr:row>16</xdr:row>
      <xdr:rowOff>139881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FA603E-0F08-46A7-AB43-6FB23D354B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585" t="22152" r="16458" b="16459"/>
        <a:stretch/>
      </xdr:blipFill>
      <xdr:spPr>
        <a:xfrm>
          <a:off x="391886" y="538842"/>
          <a:ext cx="4767647" cy="2558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31</xdr:row>
      <xdr:rowOff>0</xdr:rowOff>
    </xdr:from>
    <xdr:to>
      <xdr:col>15</xdr:col>
      <xdr:colOff>0</xdr:colOff>
      <xdr:row>31</xdr:row>
      <xdr:rowOff>152400</xdr:rowOff>
    </xdr:to>
    <xdr:sp macro="" textlink="">
      <xdr:nvSpPr>
        <xdr:cNvPr id="18" name="Square 1">
          <a:extLst>
            <a:ext uri="{FF2B5EF4-FFF2-40B4-BE49-F238E27FC236}">
              <a16:creationId xmlns:a16="http://schemas.microsoft.com/office/drawing/2014/main" id="{B431B57C-0284-4812-BCC1-8515A5964F62}"/>
            </a:ext>
          </a:extLst>
        </xdr:cNvPr>
        <xdr:cNvSpPr/>
      </xdr:nvSpPr>
      <xdr:spPr>
        <a:xfrm>
          <a:off x="9928860" y="56692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31</xdr:row>
      <xdr:rowOff>76200</xdr:rowOff>
    </xdr:from>
    <xdr:to>
      <xdr:col>14</xdr:col>
      <xdr:colOff>0</xdr:colOff>
      <xdr:row>31</xdr:row>
      <xdr:rowOff>76200</xdr:rowOff>
    </xdr:to>
    <xdr:sp macro="" textlink="">
      <xdr:nvSpPr>
        <xdr:cNvPr id="1055" name="Line 31">
          <a:extLst>
            <a:ext uri="{FF2B5EF4-FFF2-40B4-BE49-F238E27FC236}">
              <a16:creationId xmlns:a16="http://schemas.microsoft.com/office/drawing/2014/main" id="{7A3E3452-E489-4637-9C3C-C3B823B6DEAA}"/>
            </a:ext>
          </a:extLst>
        </xdr:cNvPr>
        <xdr:cNvSpPr>
          <a:spLocks noChangeShapeType="1"/>
        </xdr:cNvSpPr>
      </xdr:nvSpPr>
      <xdr:spPr bwMode="auto">
        <a:xfrm>
          <a:off x="8343900" y="5745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31</xdr:row>
      <xdr:rowOff>76200</xdr:rowOff>
    </xdr:from>
    <xdr:to>
      <xdr:col>12</xdr:col>
      <xdr:colOff>0</xdr:colOff>
      <xdr:row>37</xdr:row>
      <xdr:rowOff>76200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BE3B7859-22B7-4AF3-B62E-EF9EB42EC958}"/>
            </a:ext>
          </a:extLst>
        </xdr:cNvPr>
        <xdr:cNvSpPr>
          <a:spLocks noChangeShapeType="1"/>
        </xdr:cNvSpPr>
      </xdr:nvSpPr>
      <xdr:spPr bwMode="auto">
        <a:xfrm flipV="1">
          <a:off x="8077200" y="574548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15</xdr:col>
      <xdr:colOff>0</xdr:colOff>
      <xdr:row>44</xdr:row>
      <xdr:rowOff>152400</xdr:rowOff>
    </xdr:to>
    <xdr:sp macro="" textlink="">
      <xdr:nvSpPr>
        <xdr:cNvPr id="19" name="Triangle 2">
          <a:extLst>
            <a:ext uri="{FF2B5EF4-FFF2-40B4-BE49-F238E27FC236}">
              <a16:creationId xmlns:a16="http://schemas.microsoft.com/office/drawing/2014/main" id="{60E7D074-1272-428B-8143-9EE008E8DED8}"/>
            </a:ext>
          </a:extLst>
        </xdr:cNvPr>
        <xdr:cNvSpPr/>
      </xdr:nvSpPr>
      <xdr:spPr>
        <a:xfrm rot="16200000">
          <a:off x="9928860" y="80467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14</xdr:col>
      <xdr:colOff>152400</xdr:colOff>
      <xdr:row>44</xdr:row>
      <xdr:rowOff>76200</xdr:rowOff>
    </xdr:from>
    <xdr:to>
      <xdr:col>22</xdr:col>
      <xdr:colOff>0</xdr:colOff>
      <xdr:row>44</xdr:row>
      <xdr:rowOff>76200</xdr:rowOff>
    </xdr:to>
    <xdr:sp macro="" textlink="">
      <xdr:nvSpPr>
        <xdr:cNvPr id="1057" name="Line 33">
          <a:extLst>
            <a:ext uri="{FF2B5EF4-FFF2-40B4-BE49-F238E27FC236}">
              <a16:creationId xmlns:a16="http://schemas.microsoft.com/office/drawing/2014/main" id="{8986F0D7-51E9-4304-91E4-C3E9B5F7A157}"/>
            </a:ext>
          </a:extLst>
        </xdr:cNvPr>
        <xdr:cNvSpPr>
          <a:spLocks noChangeShapeType="1"/>
        </xdr:cNvSpPr>
      </xdr:nvSpPr>
      <xdr:spPr bwMode="auto">
        <a:xfrm>
          <a:off x="10081260" y="812292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44</xdr:row>
      <xdr:rowOff>76200</xdr:rowOff>
    </xdr:from>
    <xdr:to>
      <xdr:col>14</xdr:col>
      <xdr:colOff>0</xdr:colOff>
      <xdr:row>44</xdr:row>
      <xdr:rowOff>76200</xdr:rowOff>
    </xdr:to>
    <xdr:sp macro="" textlink="">
      <xdr:nvSpPr>
        <xdr:cNvPr id="1058" name="Line 34">
          <a:extLst>
            <a:ext uri="{FF2B5EF4-FFF2-40B4-BE49-F238E27FC236}">
              <a16:creationId xmlns:a16="http://schemas.microsoft.com/office/drawing/2014/main" id="{C5DEA580-C2F0-4A51-9184-5FBB51315AA7}"/>
            </a:ext>
          </a:extLst>
        </xdr:cNvPr>
        <xdr:cNvSpPr>
          <a:spLocks noChangeShapeType="1"/>
        </xdr:cNvSpPr>
      </xdr:nvSpPr>
      <xdr:spPr bwMode="auto">
        <a:xfrm>
          <a:off x="8343900" y="81229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37</xdr:row>
      <xdr:rowOff>76200</xdr:rowOff>
    </xdr:from>
    <xdr:to>
      <xdr:col>12</xdr:col>
      <xdr:colOff>0</xdr:colOff>
      <xdr:row>44</xdr:row>
      <xdr:rowOff>76200</xdr:rowOff>
    </xdr:to>
    <xdr:sp macro="" textlink="">
      <xdr:nvSpPr>
        <xdr:cNvPr id="1059" name="Line 35">
          <a:extLst>
            <a:ext uri="{FF2B5EF4-FFF2-40B4-BE49-F238E27FC236}">
              <a16:creationId xmlns:a16="http://schemas.microsoft.com/office/drawing/2014/main" id="{C6501A48-47B0-47B7-BF18-9E3A7E91D60D}"/>
            </a:ext>
          </a:extLst>
        </xdr:cNvPr>
        <xdr:cNvSpPr>
          <a:spLocks noChangeShapeType="1"/>
        </xdr:cNvSpPr>
      </xdr:nvSpPr>
      <xdr:spPr bwMode="auto">
        <a:xfrm>
          <a:off x="8077200" y="684276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19</xdr:col>
      <xdr:colOff>0</xdr:colOff>
      <xdr:row>26</xdr:row>
      <xdr:rowOff>152400</xdr:rowOff>
    </xdr:to>
    <xdr:sp macro="" textlink="">
      <xdr:nvSpPr>
        <xdr:cNvPr id="20" name="Circle 3">
          <a:extLst>
            <a:ext uri="{FF2B5EF4-FFF2-40B4-BE49-F238E27FC236}">
              <a16:creationId xmlns:a16="http://schemas.microsoft.com/office/drawing/2014/main" id="{D7148E68-0AFE-44CF-95D0-28FC15A32A5E}"/>
            </a:ext>
          </a:extLst>
        </xdr:cNvPr>
        <xdr:cNvSpPr/>
      </xdr:nvSpPr>
      <xdr:spPr>
        <a:xfrm>
          <a:off x="11932920" y="47548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26</xdr:row>
      <xdr:rowOff>76200</xdr:rowOff>
    </xdr:from>
    <xdr:to>
      <xdr:col>18</xdr:col>
      <xdr:colOff>0</xdr:colOff>
      <xdr:row>26</xdr:row>
      <xdr:rowOff>76200</xdr:rowOff>
    </xdr:to>
    <xdr:sp macro="" textlink="">
      <xdr:nvSpPr>
        <xdr:cNvPr id="1060" name="Line 36">
          <a:extLst>
            <a:ext uri="{FF2B5EF4-FFF2-40B4-BE49-F238E27FC236}">
              <a16:creationId xmlns:a16="http://schemas.microsoft.com/office/drawing/2014/main" id="{004BF94A-308F-41D7-B18C-0E182F0FB3D1}"/>
            </a:ext>
          </a:extLst>
        </xdr:cNvPr>
        <xdr:cNvSpPr>
          <a:spLocks noChangeShapeType="1"/>
        </xdr:cNvSpPr>
      </xdr:nvSpPr>
      <xdr:spPr bwMode="auto">
        <a:xfrm>
          <a:off x="10347960" y="4831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26</xdr:row>
      <xdr:rowOff>76200</xdr:rowOff>
    </xdr:from>
    <xdr:to>
      <xdr:col>16</xdr:col>
      <xdr:colOff>0</xdr:colOff>
      <xdr:row>31</xdr:row>
      <xdr:rowOff>76200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587EA96D-AB24-45C1-B0E2-99A802B60479}"/>
            </a:ext>
          </a:extLst>
        </xdr:cNvPr>
        <xdr:cNvSpPr>
          <a:spLocks noChangeShapeType="1"/>
        </xdr:cNvSpPr>
      </xdr:nvSpPr>
      <xdr:spPr bwMode="auto">
        <a:xfrm flipV="1">
          <a:off x="10081260" y="48310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36</xdr:row>
      <xdr:rowOff>0</xdr:rowOff>
    </xdr:from>
    <xdr:to>
      <xdr:col>19</xdr:col>
      <xdr:colOff>0</xdr:colOff>
      <xdr:row>36</xdr:row>
      <xdr:rowOff>152400</xdr:rowOff>
    </xdr:to>
    <xdr:sp macro="" textlink="">
      <xdr:nvSpPr>
        <xdr:cNvPr id="21" name="Circle 4">
          <a:extLst>
            <a:ext uri="{FF2B5EF4-FFF2-40B4-BE49-F238E27FC236}">
              <a16:creationId xmlns:a16="http://schemas.microsoft.com/office/drawing/2014/main" id="{0417FD34-ADD1-4F30-A2F4-72658C0FD4C4}"/>
            </a:ext>
          </a:extLst>
        </xdr:cNvPr>
        <xdr:cNvSpPr/>
      </xdr:nvSpPr>
      <xdr:spPr>
        <a:xfrm>
          <a:off x="11932920" y="65836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36</xdr:row>
      <xdr:rowOff>76200</xdr:rowOff>
    </xdr:from>
    <xdr:to>
      <xdr:col>18</xdr:col>
      <xdr:colOff>0</xdr:colOff>
      <xdr:row>36</xdr:row>
      <xdr:rowOff>76200</xdr:rowOff>
    </xdr:to>
    <xdr:sp macro="" textlink="">
      <xdr:nvSpPr>
        <xdr:cNvPr id="1062" name="Line 38">
          <a:extLst>
            <a:ext uri="{FF2B5EF4-FFF2-40B4-BE49-F238E27FC236}">
              <a16:creationId xmlns:a16="http://schemas.microsoft.com/office/drawing/2014/main" id="{EB718884-2666-4E75-BBCE-911AF7CCA5D0}"/>
            </a:ext>
          </a:extLst>
        </xdr:cNvPr>
        <xdr:cNvSpPr>
          <a:spLocks noChangeShapeType="1"/>
        </xdr:cNvSpPr>
      </xdr:nvSpPr>
      <xdr:spPr bwMode="auto">
        <a:xfrm>
          <a:off x="10347960" y="6659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31</xdr:row>
      <xdr:rowOff>76200</xdr:rowOff>
    </xdr:from>
    <xdr:to>
      <xdr:col>16</xdr:col>
      <xdr:colOff>0</xdr:colOff>
      <xdr:row>36</xdr:row>
      <xdr:rowOff>76200</xdr:rowOff>
    </xdr:to>
    <xdr:sp macro="" textlink="">
      <xdr:nvSpPr>
        <xdr:cNvPr id="1063" name="Line 39">
          <a:extLst>
            <a:ext uri="{FF2B5EF4-FFF2-40B4-BE49-F238E27FC236}">
              <a16:creationId xmlns:a16="http://schemas.microsoft.com/office/drawing/2014/main" id="{06133F44-5107-4AE3-969D-398D482A6B47}"/>
            </a:ext>
          </a:extLst>
        </xdr:cNvPr>
        <xdr:cNvSpPr>
          <a:spLocks noChangeShapeType="1"/>
        </xdr:cNvSpPr>
      </xdr:nvSpPr>
      <xdr:spPr bwMode="auto">
        <a:xfrm>
          <a:off x="10081260" y="57454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0</xdr:colOff>
      <xdr:row>24</xdr:row>
      <xdr:rowOff>152400</xdr:rowOff>
    </xdr:to>
    <xdr:sp macro="" textlink="">
      <xdr:nvSpPr>
        <xdr:cNvPr id="22" name="Triangle 5">
          <a:extLst>
            <a:ext uri="{FF2B5EF4-FFF2-40B4-BE49-F238E27FC236}">
              <a16:creationId xmlns:a16="http://schemas.microsoft.com/office/drawing/2014/main" id="{4F25766D-E783-4A53-91F6-900A999F6B9F}"/>
            </a:ext>
          </a:extLst>
        </xdr:cNvPr>
        <xdr:cNvSpPr/>
      </xdr:nvSpPr>
      <xdr:spPr>
        <a:xfrm rot="16200000">
          <a:off x="13936980" y="43891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24</xdr:row>
      <xdr:rowOff>76200</xdr:rowOff>
    </xdr:from>
    <xdr:to>
      <xdr:col>22</xdr:col>
      <xdr:colOff>0</xdr:colOff>
      <xdr:row>24</xdr:row>
      <xdr:rowOff>76200</xdr:rowOff>
    </xdr:to>
    <xdr:sp macro="" textlink="">
      <xdr:nvSpPr>
        <xdr:cNvPr id="1064" name="Line 40">
          <a:extLst>
            <a:ext uri="{FF2B5EF4-FFF2-40B4-BE49-F238E27FC236}">
              <a16:creationId xmlns:a16="http://schemas.microsoft.com/office/drawing/2014/main" id="{D90DBC2B-22B8-4D30-BB34-942E462223E7}"/>
            </a:ext>
          </a:extLst>
        </xdr:cNvPr>
        <xdr:cNvSpPr>
          <a:spLocks noChangeShapeType="1"/>
        </xdr:cNvSpPr>
      </xdr:nvSpPr>
      <xdr:spPr bwMode="auto">
        <a:xfrm>
          <a:off x="12352020" y="44653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24</xdr:row>
      <xdr:rowOff>76200</xdr:rowOff>
    </xdr:from>
    <xdr:to>
      <xdr:col>20</xdr:col>
      <xdr:colOff>0</xdr:colOff>
      <xdr:row>26</xdr:row>
      <xdr:rowOff>76200</xdr:rowOff>
    </xdr:to>
    <xdr:sp macro="" textlink="">
      <xdr:nvSpPr>
        <xdr:cNvPr id="1065" name="Line 41">
          <a:extLst>
            <a:ext uri="{FF2B5EF4-FFF2-40B4-BE49-F238E27FC236}">
              <a16:creationId xmlns:a16="http://schemas.microsoft.com/office/drawing/2014/main" id="{17130D83-1BB2-4487-A390-8A9681F2ACEC}"/>
            </a:ext>
          </a:extLst>
        </xdr:cNvPr>
        <xdr:cNvSpPr>
          <a:spLocks noChangeShapeType="1"/>
        </xdr:cNvSpPr>
      </xdr:nvSpPr>
      <xdr:spPr bwMode="auto">
        <a:xfrm flipV="1">
          <a:off x="12085320" y="44653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29</xdr:row>
      <xdr:rowOff>0</xdr:rowOff>
    </xdr:from>
    <xdr:to>
      <xdr:col>23</xdr:col>
      <xdr:colOff>0</xdr:colOff>
      <xdr:row>29</xdr:row>
      <xdr:rowOff>152400</xdr:rowOff>
    </xdr:to>
    <xdr:sp macro="" textlink="">
      <xdr:nvSpPr>
        <xdr:cNvPr id="23" name="Triangle 6">
          <a:extLst>
            <a:ext uri="{FF2B5EF4-FFF2-40B4-BE49-F238E27FC236}">
              <a16:creationId xmlns:a16="http://schemas.microsoft.com/office/drawing/2014/main" id="{1E6652FD-4206-405F-AC7B-CBA361C68F64}"/>
            </a:ext>
          </a:extLst>
        </xdr:cNvPr>
        <xdr:cNvSpPr/>
      </xdr:nvSpPr>
      <xdr:spPr>
        <a:xfrm rot="16200000">
          <a:off x="13936980" y="53035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29</xdr:row>
      <xdr:rowOff>76200</xdr:rowOff>
    </xdr:from>
    <xdr:to>
      <xdr:col>22</xdr:col>
      <xdr:colOff>0</xdr:colOff>
      <xdr:row>29</xdr:row>
      <xdr:rowOff>76200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1252798F-1B49-462E-9000-D8A0674C9A52}"/>
            </a:ext>
          </a:extLst>
        </xdr:cNvPr>
        <xdr:cNvSpPr>
          <a:spLocks noChangeShapeType="1"/>
        </xdr:cNvSpPr>
      </xdr:nvSpPr>
      <xdr:spPr bwMode="auto">
        <a:xfrm>
          <a:off x="12352020" y="53797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26</xdr:row>
      <xdr:rowOff>76200</xdr:rowOff>
    </xdr:from>
    <xdr:to>
      <xdr:col>20</xdr:col>
      <xdr:colOff>0</xdr:colOff>
      <xdr:row>29</xdr:row>
      <xdr:rowOff>76200</xdr:rowOff>
    </xdr:to>
    <xdr:sp macro="" textlink="">
      <xdr:nvSpPr>
        <xdr:cNvPr id="1067" name="Line 43">
          <a:extLst>
            <a:ext uri="{FF2B5EF4-FFF2-40B4-BE49-F238E27FC236}">
              <a16:creationId xmlns:a16="http://schemas.microsoft.com/office/drawing/2014/main" id="{6DEC5D0C-F5D6-46B8-B1EA-B45B34544CBD}"/>
            </a:ext>
          </a:extLst>
        </xdr:cNvPr>
        <xdr:cNvSpPr>
          <a:spLocks noChangeShapeType="1"/>
        </xdr:cNvSpPr>
      </xdr:nvSpPr>
      <xdr:spPr bwMode="auto">
        <a:xfrm>
          <a:off x="12085320" y="48310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34</xdr:row>
      <xdr:rowOff>0</xdr:rowOff>
    </xdr:from>
    <xdr:to>
      <xdr:col>23</xdr:col>
      <xdr:colOff>0</xdr:colOff>
      <xdr:row>34</xdr:row>
      <xdr:rowOff>152400</xdr:rowOff>
    </xdr:to>
    <xdr:sp macro="" textlink="">
      <xdr:nvSpPr>
        <xdr:cNvPr id="24" name="Triangle 7">
          <a:extLst>
            <a:ext uri="{FF2B5EF4-FFF2-40B4-BE49-F238E27FC236}">
              <a16:creationId xmlns:a16="http://schemas.microsoft.com/office/drawing/2014/main" id="{95842F72-525A-4ADA-97DC-E6D126C10A51}"/>
            </a:ext>
          </a:extLst>
        </xdr:cNvPr>
        <xdr:cNvSpPr/>
      </xdr:nvSpPr>
      <xdr:spPr>
        <a:xfrm rot="16200000">
          <a:off x="13936980" y="62179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34</xdr:row>
      <xdr:rowOff>76200</xdr:rowOff>
    </xdr:from>
    <xdr:to>
      <xdr:col>22</xdr:col>
      <xdr:colOff>0</xdr:colOff>
      <xdr:row>34</xdr:row>
      <xdr:rowOff>76200</xdr:rowOff>
    </xdr:to>
    <xdr:sp macro="" textlink="">
      <xdr:nvSpPr>
        <xdr:cNvPr id="1068" name="Line 44">
          <a:extLst>
            <a:ext uri="{FF2B5EF4-FFF2-40B4-BE49-F238E27FC236}">
              <a16:creationId xmlns:a16="http://schemas.microsoft.com/office/drawing/2014/main" id="{B518CF68-5F74-4BA8-973B-ADF3B5EC4E00}"/>
            </a:ext>
          </a:extLst>
        </xdr:cNvPr>
        <xdr:cNvSpPr>
          <a:spLocks noChangeShapeType="1"/>
        </xdr:cNvSpPr>
      </xdr:nvSpPr>
      <xdr:spPr bwMode="auto">
        <a:xfrm>
          <a:off x="12352020" y="6294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34</xdr:row>
      <xdr:rowOff>76200</xdr:rowOff>
    </xdr:from>
    <xdr:to>
      <xdr:col>20</xdr:col>
      <xdr:colOff>0</xdr:colOff>
      <xdr:row>36</xdr:row>
      <xdr:rowOff>76200</xdr:rowOff>
    </xdr:to>
    <xdr:sp macro="" textlink="">
      <xdr:nvSpPr>
        <xdr:cNvPr id="1069" name="Line 45">
          <a:extLst>
            <a:ext uri="{FF2B5EF4-FFF2-40B4-BE49-F238E27FC236}">
              <a16:creationId xmlns:a16="http://schemas.microsoft.com/office/drawing/2014/main" id="{3A76CCAF-4178-4F70-8666-4746C3A870C9}"/>
            </a:ext>
          </a:extLst>
        </xdr:cNvPr>
        <xdr:cNvSpPr>
          <a:spLocks noChangeShapeType="1"/>
        </xdr:cNvSpPr>
      </xdr:nvSpPr>
      <xdr:spPr bwMode="auto">
        <a:xfrm flipV="1">
          <a:off x="12085320" y="62941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39</xdr:row>
      <xdr:rowOff>0</xdr:rowOff>
    </xdr:from>
    <xdr:to>
      <xdr:col>23</xdr:col>
      <xdr:colOff>0</xdr:colOff>
      <xdr:row>39</xdr:row>
      <xdr:rowOff>152400</xdr:rowOff>
    </xdr:to>
    <xdr:sp macro="" textlink="">
      <xdr:nvSpPr>
        <xdr:cNvPr id="25" name="Triangle 8">
          <a:extLst>
            <a:ext uri="{FF2B5EF4-FFF2-40B4-BE49-F238E27FC236}">
              <a16:creationId xmlns:a16="http://schemas.microsoft.com/office/drawing/2014/main" id="{E2819095-7585-412F-BD92-CE860F1F1018}"/>
            </a:ext>
          </a:extLst>
        </xdr:cNvPr>
        <xdr:cNvSpPr/>
      </xdr:nvSpPr>
      <xdr:spPr>
        <a:xfrm rot="16200000">
          <a:off x="13936980" y="71323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39</xdr:row>
      <xdr:rowOff>76200</xdr:rowOff>
    </xdr:from>
    <xdr:to>
      <xdr:col>22</xdr:col>
      <xdr:colOff>0</xdr:colOff>
      <xdr:row>39</xdr:row>
      <xdr:rowOff>76200</xdr:rowOff>
    </xdr:to>
    <xdr:sp macro="" textlink="">
      <xdr:nvSpPr>
        <xdr:cNvPr id="1070" name="Line 46">
          <a:extLst>
            <a:ext uri="{FF2B5EF4-FFF2-40B4-BE49-F238E27FC236}">
              <a16:creationId xmlns:a16="http://schemas.microsoft.com/office/drawing/2014/main" id="{3FDCDF21-ED0C-4CD9-8235-4156B3317196}"/>
            </a:ext>
          </a:extLst>
        </xdr:cNvPr>
        <xdr:cNvSpPr>
          <a:spLocks noChangeShapeType="1"/>
        </xdr:cNvSpPr>
      </xdr:nvSpPr>
      <xdr:spPr bwMode="auto">
        <a:xfrm>
          <a:off x="12352020" y="72085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36</xdr:row>
      <xdr:rowOff>76200</xdr:rowOff>
    </xdr:from>
    <xdr:to>
      <xdr:col>20</xdr:col>
      <xdr:colOff>0</xdr:colOff>
      <xdr:row>39</xdr:row>
      <xdr:rowOff>76200</xdr:rowOff>
    </xdr:to>
    <xdr:sp macro="" textlink="">
      <xdr:nvSpPr>
        <xdr:cNvPr id="1071" name="Line 47">
          <a:extLst>
            <a:ext uri="{FF2B5EF4-FFF2-40B4-BE49-F238E27FC236}">
              <a16:creationId xmlns:a16="http://schemas.microsoft.com/office/drawing/2014/main" id="{8BFF484F-E202-484F-BB7A-154A2008D59D}"/>
            </a:ext>
          </a:extLst>
        </xdr:cNvPr>
        <xdr:cNvSpPr>
          <a:spLocks noChangeShapeType="1"/>
        </xdr:cNvSpPr>
      </xdr:nvSpPr>
      <xdr:spPr bwMode="auto">
        <a:xfrm>
          <a:off x="12085320" y="66598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11</xdr:col>
      <xdr:colOff>0</xdr:colOff>
      <xdr:row>37</xdr:row>
      <xdr:rowOff>152400</xdr:rowOff>
    </xdr:to>
    <xdr:sp macro="" textlink="">
      <xdr:nvSpPr>
        <xdr:cNvPr id="26" name="Square 0">
          <a:extLst>
            <a:ext uri="{FF2B5EF4-FFF2-40B4-BE49-F238E27FC236}">
              <a16:creationId xmlns:a16="http://schemas.microsoft.com/office/drawing/2014/main" id="{15F92E4F-B35F-44D2-A6F3-722E21D85FE9}"/>
            </a:ext>
          </a:extLst>
        </xdr:cNvPr>
        <xdr:cNvSpPr/>
      </xdr:nvSpPr>
      <xdr:spPr>
        <a:xfrm>
          <a:off x="7924800" y="67665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9</xdr:col>
      <xdr:colOff>0</xdr:colOff>
      <xdr:row>37</xdr:row>
      <xdr:rowOff>76200</xdr:rowOff>
    </xdr:from>
    <xdr:to>
      <xdr:col>10</xdr:col>
      <xdr:colOff>0</xdr:colOff>
      <xdr:row>37</xdr:row>
      <xdr:rowOff>76200</xdr:rowOff>
    </xdr:to>
    <xdr:sp macro="" textlink="">
      <xdr:nvSpPr>
        <xdr:cNvPr id="1072" name="Line 48">
          <a:extLst>
            <a:ext uri="{FF2B5EF4-FFF2-40B4-BE49-F238E27FC236}">
              <a16:creationId xmlns:a16="http://schemas.microsoft.com/office/drawing/2014/main" id="{B01E0F37-429C-45B1-AAB6-A11B21E3AC97}"/>
            </a:ext>
          </a:extLst>
        </xdr:cNvPr>
        <xdr:cNvSpPr>
          <a:spLocks noChangeShapeType="1"/>
        </xdr:cNvSpPr>
      </xdr:nvSpPr>
      <xdr:spPr bwMode="auto">
        <a:xfrm>
          <a:off x="7132320" y="684276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36</xdr:row>
      <xdr:rowOff>0</xdr:rowOff>
    </xdr:from>
    <xdr:to>
      <xdr:col>13</xdr:col>
      <xdr:colOff>0</xdr:colOff>
      <xdr:row>36</xdr:row>
      <xdr:rowOff>152400</xdr:rowOff>
    </xdr:to>
    <xdr:sp macro="" textlink="">
      <xdr:nvSpPr>
        <xdr:cNvPr id="40" name="Square 1">
          <a:extLst>
            <a:ext uri="{FF2B5EF4-FFF2-40B4-BE49-F238E27FC236}">
              <a16:creationId xmlns:a16="http://schemas.microsoft.com/office/drawing/2014/main" id="{6A20D7A2-D911-43C8-90A8-45B07BBEA73D}"/>
            </a:ext>
          </a:extLst>
        </xdr:cNvPr>
        <xdr:cNvSpPr/>
      </xdr:nvSpPr>
      <xdr:spPr>
        <a:xfrm>
          <a:off x="9997440" y="65836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10</xdr:col>
      <xdr:colOff>0</xdr:colOff>
      <xdr:row>36</xdr:row>
      <xdr:rowOff>76200</xdr:rowOff>
    </xdr:from>
    <xdr:to>
      <xdr:col>12</xdr:col>
      <xdr:colOff>0</xdr:colOff>
      <xdr:row>36</xdr:row>
      <xdr:rowOff>76200</xdr:rowOff>
    </xdr:to>
    <xdr:sp macro="" textlink="">
      <xdr:nvSpPr>
        <xdr:cNvPr id="2127" name="Line 79">
          <a:extLst>
            <a:ext uri="{FF2B5EF4-FFF2-40B4-BE49-F238E27FC236}">
              <a16:creationId xmlns:a16="http://schemas.microsoft.com/office/drawing/2014/main" id="{96D6F8C7-A0CE-4B65-9A0C-E1F794661228}"/>
            </a:ext>
          </a:extLst>
        </xdr:cNvPr>
        <xdr:cNvSpPr>
          <a:spLocks noChangeShapeType="1"/>
        </xdr:cNvSpPr>
      </xdr:nvSpPr>
      <xdr:spPr bwMode="auto">
        <a:xfrm>
          <a:off x="8412480" y="6659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152400</xdr:colOff>
      <xdr:row>36</xdr:row>
      <xdr:rowOff>76200</xdr:rowOff>
    </xdr:from>
    <xdr:to>
      <xdr:col>10</xdr:col>
      <xdr:colOff>0</xdr:colOff>
      <xdr:row>48</xdr:row>
      <xdr:rowOff>76200</xdr:rowOff>
    </xdr:to>
    <xdr:sp macro="" textlink="">
      <xdr:nvSpPr>
        <xdr:cNvPr id="2128" name="Line 80">
          <a:extLst>
            <a:ext uri="{FF2B5EF4-FFF2-40B4-BE49-F238E27FC236}">
              <a16:creationId xmlns:a16="http://schemas.microsoft.com/office/drawing/2014/main" id="{6A43883A-81D8-40C0-8EA9-78E50400D508}"/>
            </a:ext>
          </a:extLst>
        </xdr:cNvPr>
        <xdr:cNvSpPr>
          <a:spLocks noChangeShapeType="1"/>
        </xdr:cNvSpPr>
      </xdr:nvSpPr>
      <xdr:spPr bwMode="auto">
        <a:xfrm flipV="1">
          <a:off x="8145780" y="6659880"/>
          <a:ext cx="266700" cy="2194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13</xdr:col>
      <xdr:colOff>0</xdr:colOff>
      <xdr:row>61</xdr:row>
      <xdr:rowOff>152400</xdr:rowOff>
    </xdr:to>
    <xdr:sp macro="" textlink="">
      <xdr:nvSpPr>
        <xdr:cNvPr id="41" name="Square 2">
          <a:extLst>
            <a:ext uri="{FF2B5EF4-FFF2-40B4-BE49-F238E27FC236}">
              <a16:creationId xmlns:a16="http://schemas.microsoft.com/office/drawing/2014/main" id="{C2794695-0646-42C8-A9C9-BEF3D0F8B978}"/>
            </a:ext>
          </a:extLst>
        </xdr:cNvPr>
        <xdr:cNvSpPr/>
      </xdr:nvSpPr>
      <xdr:spPr>
        <a:xfrm>
          <a:off x="9997440" y="111556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10</xdr:col>
      <xdr:colOff>0</xdr:colOff>
      <xdr:row>61</xdr:row>
      <xdr:rowOff>76200</xdr:rowOff>
    </xdr:from>
    <xdr:to>
      <xdr:col>12</xdr:col>
      <xdr:colOff>0</xdr:colOff>
      <xdr:row>61</xdr:row>
      <xdr:rowOff>76200</xdr:rowOff>
    </xdr:to>
    <xdr:sp macro="" textlink="">
      <xdr:nvSpPr>
        <xdr:cNvPr id="2129" name="Line 81">
          <a:extLst>
            <a:ext uri="{FF2B5EF4-FFF2-40B4-BE49-F238E27FC236}">
              <a16:creationId xmlns:a16="http://schemas.microsoft.com/office/drawing/2014/main" id="{DB80BA2B-A542-4950-A829-E13BA438E19C}"/>
            </a:ext>
          </a:extLst>
        </xdr:cNvPr>
        <xdr:cNvSpPr>
          <a:spLocks noChangeShapeType="1"/>
        </xdr:cNvSpPr>
      </xdr:nvSpPr>
      <xdr:spPr bwMode="auto">
        <a:xfrm>
          <a:off x="8412480" y="11231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152400</xdr:colOff>
      <xdr:row>48</xdr:row>
      <xdr:rowOff>76200</xdr:rowOff>
    </xdr:from>
    <xdr:to>
      <xdr:col>10</xdr:col>
      <xdr:colOff>0</xdr:colOff>
      <xdr:row>61</xdr:row>
      <xdr:rowOff>76200</xdr:rowOff>
    </xdr:to>
    <xdr:sp macro="" textlink="">
      <xdr:nvSpPr>
        <xdr:cNvPr id="2130" name="Line 82">
          <a:extLst>
            <a:ext uri="{FF2B5EF4-FFF2-40B4-BE49-F238E27FC236}">
              <a16:creationId xmlns:a16="http://schemas.microsoft.com/office/drawing/2014/main" id="{14BF0987-56F0-4F1A-A77B-83652C9BD121}"/>
            </a:ext>
          </a:extLst>
        </xdr:cNvPr>
        <xdr:cNvSpPr>
          <a:spLocks noChangeShapeType="1"/>
        </xdr:cNvSpPr>
      </xdr:nvSpPr>
      <xdr:spPr bwMode="auto">
        <a:xfrm>
          <a:off x="8145780" y="8854440"/>
          <a:ext cx="266700" cy="2377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30</xdr:row>
      <xdr:rowOff>0</xdr:rowOff>
    </xdr:from>
    <xdr:to>
      <xdr:col>17</xdr:col>
      <xdr:colOff>0</xdr:colOff>
      <xdr:row>30</xdr:row>
      <xdr:rowOff>152400</xdr:rowOff>
    </xdr:to>
    <xdr:sp macro="" textlink="">
      <xdr:nvSpPr>
        <xdr:cNvPr id="42" name="Square 3">
          <a:extLst>
            <a:ext uri="{FF2B5EF4-FFF2-40B4-BE49-F238E27FC236}">
              <a16:creationId xmlns:a16="http://schemas.microsoft.com/office/drawing/2014/main" id="{09BB2119-62B9-46FD-8BD4-214B305A8435}"/>
            </a:ext>
          </a:extLst>
        </xdr:cNvPr>
        <xdr:cNvSpPr/>
      </xdr:nvSpPr>
      <xdr:spPr>
        <a:xfrm>
          <a:off x="12001500" y="54864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14</xdr:col>
      <xdr:colOff>0</xdr:colOff>
      <xdr:row>30</xdr:row>
      <xdr:rowOff>76200</xdr:rowOff>
    </xdr:from>
    <xdr:to>
      <xdr:col>16</xdr:col>
      <xdr:colOff>0</xdr:colOff>
      <xdr:row>30</xdr:row>
      <xdr:rowOff>76200</xdr:rowOff>
    </xdr:to>
    <xdr:sp macro="" textlink="">
      <xdr:nvSpPr>
        <xdr:cNvPr id="2131" name="Line 83">
          <a:extLst>
            <a:ext uri="{FF2B5EF4-FFF2-40B4-BE49-F238E27FC236}">
              <a16:creationId xmlns:a16="http://schemas.microsoft.com/office/drawing/2014/main" id="{E3EFB2F8-B7B2-4977-9C68-4ED430D709FE}"/>
            </a:ext>
          </a:extLst>
        </xdr:cNvPr>
        <xdr:cNvSpPr>
          <a:spLocks noChangeShapeType="1"/>
        </xdr:cNvSpPr>
      </xdr:nvSpPr>
      <xdr:spPr bwMode="auto">
        <a:xfrm>
          <a:off x="10416540" y="5562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152400</xdr:colOff>
      <xdr:row>30</xdr:row>
      <xdr:rowOff>76200</xdr:rowOff>
    </xdr:from>
    <xdr:to>
      <xdr:col>14</xdr:col>
      <xdr:colOff>0</xdr:colOff>
      <xdr:row>36</xdr:row>
      <xdr:rowOff>76200</xdr:rowOff>
    </xdr:to>
    <xdr:sp macro="" textlink="">
      <xdr:nvSpPr>
        <xdr:cNvPr id="2132" name="Line 84">
          <a:extLst>
            <a:ext uri="{FF2B5EF4-FFF2-40B4-BE49-F238E27FC236}">
              <a16:creationId xmlns:a16="http://schemas.microsoft.com/office/drawing/2014/main" id="{9C900097-F78D-4FAA-8DC8-B6214B22EF8A}"/>
            </a:ext>
          </a:extLst>
        </xdr:cNvPr>
        <xdr:cNvSpPr>
          <a:spLocks noChangeShapeType="1"/>
        </xdr:cNvSpPr>
      </xdr:nvSpPr>
      <xdr:spPr bwMode="auto">
        <a:xfrm flipV="1">
          <a:off x="10149840" y="556260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43</xdr:row>
      <xdr:rowOff>0</xdr:rowOff>
    </xdr:from>
    <xdr:to>
      <xdr:col>17</xdr:col>
      <xdr:colOff>0</xdr:colOff>
      <xdr:row>43</xdr:row>
      <xdr:rowOff>152400</xdr:rowOff>
    </xdr:to>
    <xdr:sp macro="" textlink="">
      <xdr:nvSpPr>
        <xdr:cNvPr id="43" name="Triangle 4">
          <a:extLst>
            <a:ext uri="{FF2B5EF4-FFF2-40B4-BE49-F238E27FC236}">
              <a16:creationId xmlns:a16="http://schemas.microsoft.com/office/drawing/2014/main" id="{129097A1-A253-4D26-B307-8F440D8867AB}"/>
            </a:ext>
          </a:extLst>
        </xdr:cNvPr>
        <xdr:cNvSpPr/>
      </xdr:nvSpPr>
      <xdr:spPr>
        <a:xfrm rot="16200000">
          <a:off x="12001500" y="78638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152400</xdr:colOff>
      <xdr:row>43</xdr:row>
      <xdr:rowOff>76200</xdr:rowOff>
    </xdr:from>
    <xdr:to>
      <xdr:col>24</xdr:col>
      <xdr:colOff>0</xdr:colOff>
      <xdr:row>43</xdr:row>
      <xdr:rowOff>76200</xdr:rowOff>
    </xdr:to>
    <xdr:sp macro="" textlink="">
      <xdr:nvSpPr>
        <xdr:cNvPr id="2133" name="Line 85">
          <a:extLst>
            <a:ext uri="{FF2B5EF4-FFF2-40B4-BE49-F238E27FC236}">
              <a16:creationId xmlns:a16="http://schemas.microsoft.com/office/drawing/2014/main" id="{2C9981C8-DAB1-43E3-B502-AF56F6BD3DE0}"/>
            </a:ext>
          </a:extLst>
        </xdr:cNvPr>
        <xdr:cNvSpPr>
          <a:spLocks noChangeShapeType="1"/>
        </xdr:cNvSpPr>
      </xdr:nvSpPr>
      <xdr:spPr bwMode="auto">
        <a:xfrm>
          <a:off x="12153900" y="794004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43</xdr:row>
      <xdr:rowOff>76200</xdr:rowOff>
    </xdr:from>
    <xdr:to>
      <xdr:col>16</xdr:col>
      <xdr:colOff>0</xdr:colOff>
      <xdr:row>43</xdr:row>
      <xdr:rowOff>76200</xdr:rowOff>
    </xdr:to>
    <xdr:sp macro="" textlink="">
      <xdr:nvSpPr>
        <xdr:cNvPr id="2134" name="Line 86">
          <a:extLst>
            <a:ext uri="{FF2B5EF4-FFF2-40B4-BE49-F238E27FC236}">
              <a16:creationId xmlns:a16="http://schemas.microsoft.com/office/drawing/2014/main" id="{0877CD21-5B51-4D57-BBE9-AF46DFD3600D}"/>
            </a:ext>
          </a:extLst>
        </xdr:cNvPr>
        <xdr:cNvSpPr>
          <a:spLocks noChangeShapeType="1"/>
        </xdr:cNvSpPr>
      </xdr:nvSpPr>
      <xdr:spPr bwMode="auto">
        <a:xfrm>
          <a:off x="10416540" y="79400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152400</xdr:colOff>
      <xdr:row>36</xdr:row>
      <xdr:rowOff>76200</xdr:rowOff>
    </xdr:from>
    <xdr:to>
      <xdr:col>14</xdr:col>
      <xdr:colOff>0</xdr:colOff>
      <xdr:row>43</xdr:row>
      <xdr:rowOff>76200</xdr:rowOff>
    </xdr:to>
    <xdr:sp macro="" textlink="">
      <xdr:nvSpPr>
        <xdr:cNvPr id="2135" name="Line 87">
          <a:extLst>
            <a:ext uri="{FF2B5EF4-FFF2-40B4-BE49-F238E27FC236}">
              <a16:creationId xmlns:a16="http://schemas.microsoft.com/office/drawing/2014/main" id="{6FBEAED6-B8E8-4541-A72D-EF9239912C03}"/>
            </a:ext>
          </a:extLst>
        </xdr:cNvPr>
        <xdr:cNvSpPr>
          <a:spLocks noChangeShapeType="1"/>
        </xdr:cNvSpPr>
      </xdr:nvSpPr>
      <xdr:spPr bwMode="auto">
        <a:xfrm>
          <a:off x="10149840" y="665988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1</xdr:colOff>
      <xdr:row>25</xdr:row>
      <xdr:rowOff>0</xdr:rowOff>
    </xdr:from>
    <xdr:to>
      <xdr:col>21</xdr:col>
      <xdr:colOff>1</xdr:colOff>
      <xdr:row>25</xdr:row>
      <xdr:rowOff>152400</xdr:rowOff>
    </xdr:to>
    <xdr:sp macro="" textlink="">
      <xdr:nvSpPr>
        <xdr:cNvPr id="44" name="Circle 5">
          <a:extLst>
            <a:ext uri="{FF2B5EF4-FFF2-40B4-BE49-F238E27FC236}">
              <a16:creationId xmlns:a16="http://schemas.microsoft.com/office/drawing/2014/main" id="{99DC3E41-4DCC-46E1-A28A-90DBF797FE6F}"/>
            </a:ext>
          </a:extLst>
        </xdr:cNvPr>
        <xdr:cNvSpPr/>
      </xdr:nvSpPr>
      <xdr:spPr>
        <a:xfrm>
          <a:off x="14005561" y="457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18</xdr:col>
      <xdr:colOff>0</xdr:colOff>
      <xdr:row>25</xdr:row>
      <xdr:rowOff>76200</xdr:rowOff>
    </xdr:from>
    <xdr:to>
      <xdr:col>20</xdr:col>
      <xdr:colOff>0</xdr:colOff>
      <xdr:row>25</xdr:row>
      <xdr:rowOff>76200</xdr:rowOff>
    </xdr:to>
    <xdr:sp macro="" textlink="">
      <xdr:nvSpPr>
        <xdr:cNvPr id="2136" name="Line 88">
          <a:extLst>
            <a:ext uri="{FF2B5EF4-FFF2-40B4-BE49-F238E27FC236}">
              <a16:creationId xmlns:a16="http://schemas.microsoft.com/office/drawing/2014/main" id="{010EF8E9-8820-4BC3-BD00-C2A434B8A890}"/>
            </a:ext>
          </a:extLst>
        </xdr:cNvPr>
        <xdr:cNvSpPr>
          <a:spLocks noChangeShapeType="1"/>
        </xdr:cNvSpPr>
      </xdr:nvSpPr>
      <xdr:spPr bwMode="auto">
        <a:xfrm>
          <a:off x="12420600" y="46482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25</xdr:row>
      <xdr:rowOff>76200</xdr:rowOff>
    </xdr:from>
    <xdr:to>
      <xdr:col>18</xdr:col>
      <xdr:colOff>0</xdr:colOff>
      <xdr:row>30</xdr:row>
      <xdr:rowOff>76200</xdr:rowOff>
    </xdr:to>
    <xdr:sp macro="" textlink="">
      <xdr:nvSpPr>
        <xdr:cNvPr id="2137" name="Line 89">
          <a:extLst>
            <a:ext uri="{FF2B5EF4-FFF2-40B4-BE49-F238E27FC236}">
              <a16:creationId xmlns:a16="http://schemas.microsoft.com/office/drawing/2014/main" id="{699FD71B-D72C-4015-B794-5A8634D63922}"/>
            </a:ext>
          </a:extLst>
        </xdr:cNvPr>
        <xdr:cNvSpPr>
          <a:spLocks noChangeShapeType="1"/>
        </xdr:cNvSpPr>
      </xdr:nvSpPr>
      <xdr:spPr bwMode="auto">
        <a:xfrm flipV="1">
          <a:off x="12153900" y="464820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1</xdr:colOff>
      <xdr:row>35</xdr:row>
      <xdr:rowOff>0</xdr:rowOff>
    </xdr:from>
    <xdr:to>
      <xdr:col>21</xdr:col>
      <xdr:colOff>1</xdr:colOff>
      <xdr:row>35</xdr:row>
      <xdr:rowOff>152400</xdr:rowOff>
    </xdr:to>
    <xdr:sp macro="" textlink="">
      <xdr:nvSpPr>
        <xdr:cNvPr id="45" name="Circle 6">
          <a:extLst>
            <a:ext uri="{FF2B5EF4-FFF2-40B4-BE49-F238E27FC236}">
              <a16:creationId xmlns:a16="http://schemas.microsoft.com/office/drawing/2014/main" id="{1104D268-DC07-46CC-9CBB-305B9C8C000A}"/>
            </a:ext>
          </a:extLst>
        </xdr:cNvPr>
        <xdr:cNvSpPr/>
      </xdr:nvSpPr>
      <xdr:spPr>
        <a:xfrm>
          <a:off x="14005561" y="6400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18</xdr:col>
      <xdr:colOff>0</xdr:colOff>
      <xdr:row>35</xdr:row>
      <xdr:rowOff>76200</xdr:rowOff>
    </xdr:from>
    <xdr:to>
      <xdr:col>20</xdr:col>
      <xdr:colOff>0</xdr:colOff>
      <xdr:row>35</xdr:row>
      <xdr:rowOff>76200</xdr:rowOff>
    </xdr:to>
    <xdr:sp macro="" textlink="">
      <xdr:nvSpPr>
        <xdr:cNvPr id="2138" name="Line 90">
          <a:extLst>
            <a:ext uri="{FF2B5EF4-FFF2-40B4-BE49-F238E27FC236}">
              <a16:creationId xmlns:a16="http://schemas.microsoft.com/office/drawing/2014/main" id="{D7641032-383B-4880-8B23-9A450DB6440C}"/>
            </a:ext>
          </a:extLst>
        </xdr:cNvPr>
        <xdr:cNvSpPr>
          <a:spLocks noChangeShapeType="1"/>
        </xdr:cNvSpPr>
      </xdr:nvSpPr>
      <xdr:spPr bwMode="auto">
        <a:xfrm>
          <a:off x="12420600" y="64770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30</xdr:row>
      <xdr:rowOff>76200</xdr:rowOff>
    </xdr:from>
    <xdr:to>
      <xdr:col>18</xdr:col>
      <xdr:colOff>0</xdr:colOff>
      <xdr:row>35</xdr:row>
      <xdr:rowOff>76200</xdr:rowOff>
    </xdr:to>
    <xdr:sp macro="" textlink="">
      <xdr:nvSpPr>
        <xdr:cNvPr id="2139" name="Line 91">
          <a:extLst>
            <a:ext uri="{FF2B5EF4-FFF2-40B4-BE49-F238E27FC236}">
              <a16:creationId xmlns:a16="http://schemas.microsoft.com/office/drawing/2014/main" id="{D56E1222-1D0A-4E4B-BC2C-E05BE136A0DA}"/>
            </a:ext>
          </a:extLst>
        </xdr:cNvPr>
        <xdr:cNvSpPr>
          <a:spLocks noChangeShapeType="1"/>
        </xdr:cNvSpPr>
      </xdr:nvSpPr>
      <xdr:spPr bwMode="auto">
        <a:xfrm>
          <a:off x="12153900" y="556260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23</xdr:row>
      <xdr:rowOff>0</xdr:rowOff>
    </xdr:from>
    <xdr:to>
      <xdr:col>25</xdr:col>
      <xdr:colOff>0</xdr:colOff>
      <xdr:row>23</xdr:row>
      <xdr:rowOff>152400</xdr:rowOff>
    </xdr:to>
    <xdr:sp macro="" textlink="">
      <xdr:nvSpPr>
        <xdr:cNvPr id="46" name="Triangle 7">
          <a:extLst>
            <a:ext uri="{FF2B5EF4-FFF2-40B4-BE49-F238E27FC236}">
              <a16:creationId xmlns:a16="http://schemas.microsoft.com/office/drawing/2014/main" id="{D37EA498-CA49-4CC1-9145-E5458C211655}"/>
            </a:ext>
          </a:extLst>
        </xdr:cNvPr>
        <xdr:cNvSpPr/>
      </xdr:nvSpPr>
      <xdr:spPr>
        <a:xfrm rot="16200000">
          <a:off x="16009620" y="42062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22</xdr:col>
      <xdr:colOff>0</xdr:colOff>
      <xdr:row>23</xdr:row>
      <xdr:rowOff>76200</xdr:rowOff>
    </xdr:from>
    <xdr:to>
      <xdr:col>24</xdr:col>
      <xdr:colOff>0</xdr:colOff>
      <xdr:row>23</xdr:row>
      <xdr:rowOff>76200</xdr:rowOff>
    </xdr:to>
    <xdr:sp macro="" textlink="">
      <xdr:nvSpPr>
        <xdr:cNvPr id="2140" name="Line 92">
          <a:extLst>
            <a:ext uri="{FF2B5EF4-FFF2-40B4-BE49-F238E27FC236}">
              <a16:creationId xmlns:a16="http://schemas.microsoft.com/office/drawing/2014/main" id="{3F3F2F37-8FC9-4A15-B3FF-605953CBEDC9}"/>
            </a:ext>
          </a:extLst>
        </xdr:cNvPr>
        <xdr:cNvSpPr>
          <a:spLocks noChangeShapeType="1"/>
        </xdr:cNvSpPr>
      </xdr:nvSpPr>
      <xdr:spPr bwMode="auto">
        <a:xfrm>
          <a:off x="14424660" y="4282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23</xdr:row>
      <xdr:rowOff>76200</xdr:rowOff>
    </xdr:from>
    <xdr:to>
      <xdr:col>22</xdr:col>
      <xdr:colOff>0</xdr:colOff>
      <xdr:row>25</xdr:row>
      <xdr:rowOff>76200</xdr:rowOff>
    </xdr:to>
    <xdr:sp macro="" textlink="">
      <xdr:nvSpPr>
        <xdr:cNvPr id="2141" name="Line 93">
          <a:extLst>
            <a:ext uri="{FF2B5EF4-FFF2-40B4-BE49-F238E27FC236}">
              <a16:creationId xmlns:a16="http://schemas.microsoft.com/office/drawing/2014/main" id="{F23AB1D9-1270-4BE4-B1BC-917FD07A0B62}"/>
            </a:ext>
          </a:extLst>
        </xdr:cNvPr>
        <xdr:cNvSpPr>
          <a:spLocks noChangeShapeType="1"/>
        </xdr:cNvSpPr>
      </xdr:nvSpPr>
      <xdr:spPr bwMode="auto">
        <a:xfrm flipV="1">
          <a:off x="14157960" y="428244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28</xdr:row>
      <xdr:rowOff>0</xdr:rowOff>
    </xdr:from>
    <xdr:to>
      <xdr:col>25</xdr:col>
      <xdr:colOff>0</xdr:colOff>
      <xdr:row>28</xdr:row>
      <xdr:rowOff>152400</xdr:rowOff>
    </xdr:to>
    <xdr:sp macro="" textlink="">
      <xdr:nvSpPr>
        <xdr:cNvPr id="47" name="Triangle 8">
          <a:extLst>
            <a:ext uri="{FF2B5EF4-FFF2-40B4-BE49-F238E27FC236}">
              <a16:creationId xmlns:a16="http://schemas.microsoft.com/office/drawing/2014/main" id="{178E5443-F603-475C-BD01-92B0423ABFA5}"/>
            </a:ext>
          </a:extLst>
        </xdr:cNvPr>
        <xdr:cNvSpPr/>
      </xdr:nvSpPr>
      <xdr:spPr>
        <a:xfrm rot="16200000">
          <a:off x="16009620" y="51206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22</xdr:col>
      <xdr:colOff>0</xdr:colOff>
      <xdr:row>28</xdr:row>
      <xdr:rowOff>76200</xdr:rowOff>
    </xdr:from>
    <xdr:to>
      <xdr:col>24</xdr:col>
      <xdr:colOff>0</xdr:colOff>
      <xdr:row>28</xdr:row>
      <xdr:rowOff>76200</xdr:rowOff>
    </xdr:to>
    <xdr:sp macro="" textlink="">
      <xdr:nvSpPr>
        <xdr:cNvPr id="2142" name="Line 94">
          <a:extLst>
            <a:ext uri="{FF2B5EF4-FFF2-40B4-BE49-F238E27FC236}">
              <a16:creationId xmlns:a16="http://schemas.microsoft.com/office/drawing/2014/main" id="{77BE3808-708F-41F8-A4D6-290681D1A1C0}"/>
            </a:ext>
          </a:extLst>
        </xdr:cNvPr>
        <xdr:cNvSpPr>
          <a:spLocks noChangeShapeType="1"/>
        </xdr:cNvSpPr>
      </xdr:nvSpPr>
      <xdr:spPr bwMode="auto">
        <a:xfrm>
          <a:off x="14424660" y="5196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25</xdr:row>
      <xdr:rowOff>76200</xdr:rowOff>
    </xdr:from>
    <xdr:to>
      <xdr:col>22</xdr:col>
      <xdr:colOff>0</xdr:colOff>
      <xdr:row>28</xdr:row>
      <xdr:rowOff>76200</xdr:rowOff>
    </xdr:to>
    <xdr:sp macro="" textlink="">
      <xdr:nvSpPr>
        <xdr:cNvPr id="2143" name="Line 95">
          <a:extLst>
            <a:ext uri="{FF2B5EF4-FFF2-40B4-BE49-F238E27FC236}">
              <a16:creationId xmlns:a16="http://schemas.microsoft.com/office/drawing/2014/main" id="{456EB191-9BB2-4212-A4D0-1F3613B2F515}"/>
            </a:ext>
          </a:extLst>
        </xdr:cNvPr>
        <xdr:cNvSpPr>
          <a:spLocks noChangeShapeType="1"/>
        </xdr:cNvSpPr>
      </xdr:nvSpPr>
      <xdr:spPr bwMode="auto">
        <a:xfrm>
          <a:off x="14157960" y="464820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33</xdr:row>
      <xdr:rowOff>0</xdr:rowOff>
    </xdr:from>
    <xdr:to>
      <xdr:col>25</xdr:col>
      <xdr:colOff>0</xdr:colOff>
      <xdr:row>33</xdr:row>
      <xdr:rowOff>152400</xdr:rowOff>
    </xdr:to>
    <xdr:sp macro="" textlink="">
      <xdr:nvSpPr>
        <xdr:cNvPr id="48" name="Triangle 9">
          <a:extLst>
            <a:ext uri="{FF2B5EF4-FFF2-40B4-BE49-F238E27FC236}">
              <a16:creationId xmlns:a16="http://schemas.microsoft.com/office/drawing/2014/main" id="{75C835DF-F442-4280-A7B6-DEB04305588A}"/>
            </a:ext>
          </a:extLst>
        </xdr:cNvPr>
        <xdr:cNvSpPr/>
      </xdr:nvSpPr>
      <xdr:spPr>
        <a:xfrm rot="16200000">
          <a:off x="16009620" y="60350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22</xdr:col>
      <xdr:colOff>0</xdr:colOff>
      <xdr:row>33</xdr:row>
      <xdr:rowOff>76200</xdr:rowOff>
    </xdr:from>
    <xdr:to>
      <xdr:col>24</xdr:col>
      <xdr:colOff>0</xdr:colOff>
      <xdr:row>33</xdr:row>
      <xdr:rowOff>76200</xdr:rowOff>
    </xdr:to>
    <xdr:sp macro="" textlink="">
      <xdr:nvSpPr>
        <xdr:cNvPr id="2144" name="Line 96">
          <a:extLst>
            <a:ext uri="{FF2B5EF4-FFF2-40B4-BE49-F238E27FC236}">
              <a16:creationId xmlns:a16="http://schemas.microsoft.com/office/drawing/2014/main" id="{16484010-C13A-466B-89AB-CE4E4D5989C0}"/>
            </a:ext>
          </a:extLst>
        </xdr:cNvPr>
        <xdr:cNvSpPr>
          <a:spLocks noChangeShapeType="1"/>
        </xdr:cNvSpPr>
      </xdr:nvSpPr>
      <xdr:spPr bwMode="auto">
        <a:xfrm>
          <a:off x="14424660" y="6111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33</xdr:row>
      <xdr:rowOff>76200</xdr:rowOff>
    </xdr:from>
    <xdr:to>
      <xdr:col>22</xdr:col>
      <xdr:colOff>0</xdr:colOff>
      <xdr:row>35</xdr:row>
      <xdr:rowOff>76200</xdr:rowOff>
    </xdr:to>
    <xdr:sp macro="" textlink="">
      <xdr:nvSpPr>
        <xdr:cNvPr id="2145" name="Line 97">
          <a:extLst>
            <a:ext uri="{FF2B5EF4-FFF2-40B4-BE49-F238E27FC236}">
              <a16:creationId xmlns:a16="http://schemas.microsoft.com/office/drawing/2014/main" id="{E20750EE-BEE5-4707-8133-C262EB4636D8}"/>
            </a:ext>
          </a:extLst>
        </xdr:cNvPr>
        <xdr:cNvSpPr>
          <a:spLocks noChangeShapeType="1"/>
        </xdr:cNvSpPr>
      </xdr:nvSpPr>
      <xdr:spPr bwMode="auto">
        <a:xfrm flipV="1">
          <a:off x="14157960" y="611124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38</xdr:row>
      <xdr:rowOff>0</xdr:rowOff>
    </xdr:from>
    <xdr:to>
      <xdr:col>25</xdr:col>
      <xdr:colOff>0</xdr:colOff>
      <xdr:row>38</xdr:row>
      <xdr:rowOff>152400</xdr:rowOff>
    </xdr:to>
    <xdr:sp macro="" textlink="">
      <xdr:nvSpPr>
        <xdr:cNvPr id="49" name="Triangle 10">
          <a:extLst>
            <a:ext uri="{FF2B5EF4-FFF2-40B4-BE49-F238E27FC236}">
              <a16:creationId xmlns:a16="http://schemas.microsoft.com/office/drawing/2014/main" id="{78E6B504-DC96-441B-933F-D904E3B762B6}"/>
            </a:ext>
          </a:extLst>
        </xdr:cNvPr>
        <xdr:cNvSpPr/>
      </xdr:nvSpPr>
      <xdr:spPr>
        <a:xfrm rot="16200000">
          <a:off x="16009620" y="69494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22</xdr:col>
      <xdr:colOff>0</xdr:colOff>
      <xdr:row>38</xdr:row>
      <xdr:rowOff>76200</xdr:rowOff>
    </xdr:from>
    <xdr:to>
      <xdr:col>24</xdr:col>
      <xdr:colOff>0</xdr:colOff>
      <xdr:row>38</xdr:row>
      <xdr:rowOff>76200</xdr:rowOff>
    </xdr:to>
    <xdr:sp macro="" textlink="">
      <xdr:nvSpPr>
        <xdr:cNvPr id="2146" name="Line 98">
          <a:extLst>
            <a:ext uri="{FF2B5EF4-FFF2-40B4-BE49-F238E27FC236}">
              <a16:creationId xmlns:a16="http://schemas.microsoft.com/office/drawing/2014/main" id="{3D85F821-6F41-4F49-8201-4D42F928C7D5}"/>
            </a:ext>
          </a:extLst>
        </xdr:cNvPr>
        <xdr:cNvSpPr>
          <a:spLocks noChangeShapeType="1"/>
        </xdr:cNvSpPr>
      </xdr:nvSpPr>
      <xdr:spPr bwMode="auto">
        <a:xfrm>
          <a:off x="14424660" y="70256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35</xdr:row>
      <xdr:rowOff>76200</xdr:rowOff>
    </xdr:from>
    <xdr:to>
      <xdr:col>22</xdr:col>
      <xdr:colOff>0</xdr:colOff>
      <xdr:row>38</xdr:row>
      <xdr:rowOff>76200</xdr:rowOff>
    </xdr:to>
    <xdr:sp macro="" textlink="">
      <xdr:nvSpPr>
        <xdr:cNvPr id="2147" name="Line 99">
          <a:extLst>
            <a:ext uri="{FF2B5EF4-FFF2-40B4-BE49-F238E27FC236}">
              <a16:creationId xmlns:a16="http://schemas.microsoft.com/office/drawing/2014/main" id="{4352DA6C-5B82-4116-98AE-068F99F9D71A}"/>
            </a:ext>
          </a:extLst>
        </xdr:cNvPr>
        <xdr:cNvSpPr>
          <a:spLocks noChangeShapeType="1"/>
        </xdr:cNvSpPr>
      </xdr:nvSpPr>
      <xdr:spPr bwMode="auto">
        <a:xfrm>
          <a:off x="14157960" y="647700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55</xdr:row>
      <xdr:rowOff>0</xdr:rowOff>
    </xdr:from>
    <xdr:to>
      <xdr:col>17</xdr:col>
      <xdr:colOff>0</xdr:colOff>
      <xdr:row>55</xdr:row>
      <xdr:rowOff>152400</xdr:rowOff>
    </xdr:to>
    <xdr:sp macro="" textlink="">
      <xdr:nvSpPr>
        <xdr:cNvPr id="50" name="Square 11">
          <a:extLst>
            <a:ext uri="{FF2B5EF4-FFF2-40B4-BE49-F238E27FC236}">
              <a16:creationId xmlns:a16="http://schemas.microsoft.com/office/drawing/2014/main" id="{6EEECED5-B634-42D8-8753-E5CA5572637C}"/>
            </a:ext>
          </a:extLst>
        </xdr:cNvPr>
        <xdr:cNvSpPr/>
      </xdr:nvSpPr>
      <xdr:spPr>
        <a:xfrm>
          <a:off x="12001500" y="100584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14</xdr:col>
      <xdr:colOff>0</xdr:colOff>
      <xdr:row>55</xdr:row>
      <xdr:rowOff>76200</xdr:rowOff>
    </xdr:from>
    <xdr:to>
      <xdr:col>16</xdr:col>
      <xdr:colOff>0</xdr:colOff>
      <xdr:row>55</xdr:row>
      <xdr:rowOff>76200</xdr:rowOff>
    </xdr:to>
    <xdr:sp macro="" textlink="">
      <xdr:nvSpPr>
        <xdr:cNvPr id="2148" name="Line 100">
          <a:extLst>
            <a:ext uri="{FF2B5EF4-FFF2-40B4-BE49-F238E27FC236}">
              <a16:creationId xmlns:a16="http://schemas.microsoft.com/office/drawing/2014/main" id="{8630EE69-1D7F-4813-84C2-B8033E8799BD}"/>
            </a:ext>
          </a:extLst>
        </xdr:cNvPr>
        <xdr:cNvSpPr>
          <a:spLocks noChangeShapeType="1"/>
        </xdr:cNvSpPr>
      </xdr:nvSpPr>
      <xdr:spPr bwMode="auto">
        <a:xfrm>
          <a:off x="10416540" y="10134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152400</xdr:colOff>
      <xdr:row>55</xdr:row>
      <xdr:rowOff>76200</xdr:rowOff>
    </xdr:from>
    <xdr:to>
      <xdr:col>14</xdr:col>
      <xdr:colOff>0</xdr:colOff>
      <xdr:row>61</xdr:row>
      <xdr:rowOff>76200</xdr:rowOff>
    </xdr:to>
    <xdr:sp macro="" textlink="">
      <xdr:nvSpPr>
        <xdr:cNvPr id="2149" name="Line 101">
          <a:extLst>
            <a:ext uri="{FF2B5EF4-FFF2-40B4-BE49-F238E27FC236}">
              <a16:creationId xmlns:a16="http://schemas.microsoft.com/office/drawing/2014/main" id="{142907C0-05CB-46B9-B9D4-AA32F42BE249}"/>
            </a:ext>
          </a:extLst>
        </xdr:cNvPr>
        <xdr:cNvSpPr>
          <a:spLocks noChangeShapeType="1"/>
        </xdr:cNvSpPr>
      </xdr:nvSpPr>
      <xdr:spPr bwMode="auto">
        <a:xfrm flipV="1">
          <a:off x="10149840" y="1013460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68</xdr:row>
      <xdr:rowOff>0</xdr:rowOff>
    </xdr:from>
    <xdr:to>
      <xdr:col>17</xdr:col>
      <xdr:colOff>0</xdr:colOff>
      <xdr:row>68</xdr:row>
      <xdr:rowOff>152400</xdr:rowOff>
    </xdr:to>
    <xdr:sp macro="" textlink="">
      <xdr:nvSpPr>
        <xdr:cNvPr id="51" name="Triangle 12">
          <a:extLst>
            <a:ext uri="{FF2B5EF4-FFF2-40B4-BE49-F238E27FC236}">
              <a16:creationId xmlns:a16="http://schemas.microsoft.com/office/drawing/2014/main" id="{BC15AF3A-3176-42B2-91DB-F2B5DE79C63B}"/>
            </a:ext>
          </a:extLst>
        </xdr:cNvPr>
        <xdr:cNvSpPr/>
      </xdr:nvSpPr>
      <xdr:spPr>
        <a:xfrm rot="16200000">
          <a:off x="12001500" y="124358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152400</xdr:colOff>
      <xdr:row>68</xdr:row>
      <xdr:rowOff>76200</xdr:rowOff>
    </xdr:from>
    <xdr:to>
      <xdr:col>24</xdr:col>
      <xdr:colOff>0</xdr:colOff>
      <xdr:row>68</xdr:row>
      <xdr:rowOff>76200</xdr:rowOff>
    </xdr:to>
    <xdr:sp macro="" textlink="">
      <xdr:nvSpPr>
        <xdr:cNvPr id="2150" name="Line 102">
          <a:extLst>
            <a:ext uri="{FF2B5EF4-FFF2-40B4-BE49-F238E27FC236}">
              <a16:creationId xmlns:a16="http://schemas.microsoft.com/office/drawing/2014/main" id="{91683CE7-DAD5-472C-8A16-5B1D3A03877A}"/>
            </a:ext>
          </a:extLst>
        </xdr:cNvPr>
        <xdr:cNvSpPr>
          <a:spLocks noChangeShapeType="1"/>
        </xdr:cNvSpPr>
      </xdr:nvSpPr>
      <xdr:spPr bwMode="auto">
        <a:xfrm>
          <a:off x="12153900" y="1251204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68</xdr:row>
      <xdr:rowOff>76200</xdr:rowOff>
    </xdr:from>
    <xdr:to>
      <xdr:col>16</xdr:col>
      <xdr:colOff>0</xdr:colOff>
      <xdr:row>68</xdr:row>
      <xdr:rowOff>76200</xdr:rowOff>
    </xdr:to>
    <xdr:sp macro="" textlink="">
      <xdr:nvSpPr>
        <xdr:cNvPr id="2151" name="Line 103">
          <a:extLst>
            <a:ext uri="{FF2B5EF4-FFF2-40B4-BE49-F238E27FC236}">
              <a16:creationId xmlns:a16="http://schemas.microsoft.com/office/drawing/2014/main" id="{43BA9175-51BD-4628-B999-51E7A18C1FEF}"/>
            </a:ext>
          </a:extLst>
        </xdr:cNvPr>
        <xdr:cNvSpPr>
          <a:spLocks noChangeShapeType="1"/>
        </xdr:cNvSpPr>
      </xdr:nvSpPr>
      <xdr:spPr bwMode="auto">
        <a:xfrm>
          <a:off x="10416540" y="125120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152400</xdr:colOff>
      <xdr:row>61</xdr:row>
      <xdr:rowOff>76200</xdr:rowOff>
    </xdr:from>
    <xdr:to>
      <xdr:col>14</xdr:col>
      <xdr:colOff>0</xdr:colOff>
      <xdr:row>68</xdr:row>
      <xdr:rowOff>76200</xdr:rowOff>
    </xdr:to>
    <xdr:sp macro="" textlink="">
      <xdr:nvSpPr>
        <xdr:cNvPr id="2152" name="Line 104">
          <a:extLst>
            <a:ext uri="{FF2B5EF4-FFF2-40B4-BE49-F238E27FC236}">
              <a16:creationId xmlns:a16="http://schemas.microsoft.com/office/drawing/2014/main" id="{495B450C-7D35-4E7C-8403-ACD68B898446}"/>
            </a:ext>
          </a:extLst>
        </xdr:cNvPr>
        <xdr:cNvSpPr>
          <a:spLocks noChangeShapeType="1"/>
        </xdr:cNvSpPr>
      </xdr:nvSpPr>
      <xdr:spPr bwMode="auto">
        <a:xfrm>
          <a:off x="10149840" y="1123188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1</xdr:colOff>
      <xdr:row>50</xdr:row>
      <xdr:rowOff>0</xdr:rowOff>
    </xdr:from>
    <xdr:to>
      <xdr:col>21</xdr:col>
      <xdr:colOff>1</xdr:colOff>
      <xdr:row>50</xdr:row>
      <xdr:rowOff>152400</xdr:rowOff>
    </xdr:to>
    <xdr:sp macro="" textlink="">
      <xdr:nvSpPr>
        <xdr:cNvPr id="52" name="Circle 13">
          <a:extLst>
            <a:ext uri="{FF2B5EF4-FFF2-40B4-BE49-F238E27FC236}">
              <a16:creationId xmlns:a16="http://schemas.microsoft.com/office/drawing/2014/main" id="{94D0002A-B958-46C9-9698-D8C3B606ED4C}"/>
            </a:ext>
          </a:extLst>
        </xdr:cNvPr>
        <xdr:cNvSpPr/>
      </xdr:nvSpPr>
      <xdr:spPr>
        <a:xfrm>
          <a:off x="14005561" y="9144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18</xdr:col>
      <xdr:colOff>0</xdr:colOff>
      <xdr:row>50</xdr:row>
      <xdr:rowOff>76200</xdr:rowOff>
    </xdr:from>
    <xdr:to>
      <xdr:col>20</xdr:col>
      <xdr:colOff>0</xdr:colOff>
      <xdr:row>50</xdr:row>
      <xdr:rowOff>76200</xdr:rowOff>
    </xdr:to>
    <xdr:sp macro="" textlink="">
      <xdr:nvSpPr>
        <xdr:cNvPr id="2153" name="Line 105">
          <a:extLst>
            <a:ext uri="{FF2B5EF4-FFF2-40B4-BE49-F238E27FC236}">
              <a16:creationId xmlns:a16="http://schemas.microsoft.com/office/drawing/2014/main" id="{CF11AC28-5213-4E27-B230-8D6D8413E86D}"/>
            </a:ext>
          </a:extLst>
        </xdr:cNvPr>
        <xdr:cNvSpPr>
          <a:spLocks noChangeShapeType="1"/>
        </xdr:cNvSpPr>
      </xdr:nvSpPr>
      <xdr:spPr bwMode="auto">
        <a:xfrm>
          <a:off x="12420600" y="92202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50</xdr:row>
      <xdr:rowOff>76200</xdr:rowOff>
    </xdr:from>
    <xdr:to>
      <xdr:col>18</xdr:col>
      <xdr:colOff>0</xdr:colOff>
      <xdr:row>55</xdr:row>
      <xdr:rowOff>76200</xdr:rowOff>
    </xdr:to>
    <xdr:sp macro="" textlink="">
      <xdr:nvSpPr>
        <xdr:cNvPr id="2154" name="Line 106">
          <a:extLst>
            <a:ext uri="{FF2B5EF4-FFF2-40B4-BE49-F238E27FC236}">
              <a16:creationId xmlns:a16="http://schemas.microsoft.com/office/drawing/2014/main" id="{E6A87B11-A0C3-490E-A3CF-4C3E7F1AC9E6}"/>
            </a:ext>
          </a:extLst>
        </xdr:cNvPr>
        <xdr:cNvSpPr>
          <a:spLocks noChangeShapeType="1"/>
        </xdr:cNvSpPr>
      </xdr:nvSpPr>
      <xdr:spPr bwMode="auto">
        <a:xfrm flipV="1">
          <a:off x="12153900" y="922020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1</xdr:colOff>
      <xdr:row>60</xdr:row>
      <xdr:rowOff>0</xdr:rowOff>
    </xdr:from>
    <xdr:to>
      <xdr:col>21</xdr:col>
      <xdr:colOff>1</xdr:colOff>
      <xdr:row>60</xdr:row>
      <xdr:rowOff>152400</xdr:rowOff>
    </xdr:to>
    <xdr:sp macro="" textlink="">
      <xdr:nvSpPr>
        <xdr:cNvPr id="53" name="Circle 14">
          <a:extLst>
            <a:ext uri="{FF2B5EF4-FFF2-40B4-BE49-F238E27FC236}">
              <a16:creationId xmlns:a16="http://schemas.microsoft.com/office/drawing/2014/main" id="{A6633C1F-B909-481E-ABD8-E1D80B8E3D8C}"/>
            </a:ext>
          </a:extLst>
        </xdr:cNvPr>
        <xdr:cNvSpPr/>
      </xdr:nvSpPr>
      <xdr:spPr>
        <a:xfrm>
          <a:off x="14005561" y="10972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18</xdr:col>
      <xdr:colOff>0</xdr:colOff>
      <xdr:row>60</xdr:row>
      <xdr:rowOff>76200</xdr:rowOff>
    </xdr:from>
    <xdr:to>
      <xdr:col>20</xdr:col>
      <xdr:colOff>0</xdr:colOff>
      <xdr:row>60</xdr:row>
      <xdr:rowOff>76200</xdr:rowOff>
    </xdr:to>
    <xdr:sp macro="" textlink="">
      <xdr:nvSpPr>
        <xdr:cNvPr id="2155" name="Line 107">
          <a:extLst>
            <a:ext uri="{FF2B5EF4-FFF2-40B4-BE49-F238E27FC236}">
              <a16:creationId xmlns:a16="http://schemas.microsoft.com/office/drawing/2014/main" id="{17C5E886-10A2-4633-8D58-1C7924779D3A}"/>
            </a:ext>
          </a:extLst>
        </xdr:cNvPr>
        <xdr:cNvSpPr>
          <a:spLocks noChangeShapeType="1"/>
        </xdr:cNvSpPr>
      </xdr:nvSpPr>
      <xdr:spPr bwMode="auto">
        <a:xfrm>
          <a:off x="12420600" y="110490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55</xdr:row>
      <xdr:rowOff>76200</xdr:rowOff>
    </xdr:from>
    <xdr:to>
      <xdr:col>18</xdr:col>
      <xdr:colOff>0</xdr:colOff>
      <xdr:row>60</xdr:row>
      <xdr:rowOff>76200</xdr:rowOff>
    </xdr:to>
    <xdr:sp macro="" textlink="">
      <xdr:nvSpPr>
        <xdr:cNvPr id="2156" name="Line 108">
          <a:extLst>
            <a:ext uri="{FF2B5EF4-FFF2-40B4-BE49-F238E27FC236}">
              <a16:creationId xmlns:a16="http://schemas.microsoft.com/office/drawing/2014/main" id="{E045FEF5-3D37-40E2-AA68-9BA1BF42D403}"/>
            </a:ext>
          </a:extLst>
        </xdr:cNvPr>
        <xdr:cNvSpPr>
          <a:spLocks noChangeShapeType="1"/>
        </xdr:cNvSpPr>
      </xdr:nvSpPr>
      <xdr:spPr bwMode="auto">
        <a:xfrm>
          <a:off x="12153900" y="1013460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48</xdr:row>
      <xdr:rowOff>0</xdr:rowOff>
    </xdr:from>
    <xdr:to>
      <xdr:col>25</xdr:col>
      <xdr:colOff>0</xdr:colOff>
      <xdr:row>48</xdr:row>
      <xdr:rowOff>152400</xdr:rowOff>
    </xdr:to>
    <xdr:sp macro="" textlink="">
      <xdr:nvSpPr>
        <xdr:cNvPr id="54" name="Triangle 15">
          <a:extLst>
            <a:ext uri="{FF2B5EF4-FFF2-40B4-BE49-F238E27FC236}">
              <a16:creationId xmlns:a16="http://schemas.microsoft.com/office/drawing/2014/main" id="{8544AF42-570D-479E-89DE-EDF4A394B839}"/>
            </a:ext>
          </a:extLst>
        </xdr:cNvPr>
        <xdr:cNvSpPr/>
      </xdr:nvSpPr>
      <xdr:spPr>
        <a:xfrm rot="16200000">
          <a:off x="16009620" y="87782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22</xdr:col>
      <xdr:colOff>0</xdr:colOff>
      <xdr:row>48</xdr:row>
      <xdr:rowOff>76200</xdr:rowOff>
    </xdr:from>
    <xdr:to>
      <xdr:col>24</xdr:col>
      <xdr:colOff>0</xdr:colOff>
      <xdr:row>48</xdr:row>
      <xdr:rowOff>76200</xdr:rowOff>
    </xdr:to>
    <xdr:sp macro="" textlink="">
      <xdr:nvSpPr>
        <xdr:cNvPr id="2157" name="Line 109">
          <a:extLst>
            <a:ext uri="{FF2B5EF4-FFF2-40B4-BE49-F238E27FC236}">
              <a16:creationId xmlns:a16="http://schemas.microsoft.com/office/drawing/2014/main" id="{F456D0E8-825C-487B-9DF6-46D33F9AEB2D}"/>
            </a:ext>
          </a:extLst>
        </xdr:cNvPr>
        <xdr:cNvSpPr>
          <a:spLocks noChangeShapeType="1"/>
        </xdr:cNvSpPr>
      </xdr:nvSpPr>
      <xdr:spPr bwMode="auto">
        <a:xfrm>
          <a:off x="14424660" y="8854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48</xdr:row>
      <xdr:rowOff>76200</xdr:rowOff>
    </xdr:from>
    <xdr:to>
      <xdr:col>22</xdr:col>
      <xdr:colOff>0</xdr:colOff>
      <xdr:row>50</xdr:row>
      <xdr:rowOff>76200</xdr:rowOff>
    </xdr:to>
    <xdr:sp macro="" textlink="">
      <xdr:nvSpPr>
        <xdr:cNvPr id="2158" name="Line 110">
          <a:extLst>
            <a:ext uri="{FF2B5EF4-FFF2-40B4-BE49-F238E27FC236}">
              <a16:creationId xmlns:a16="http://schemas.microsoft.com/office/drawing/2014/main" id="{81B39076-B944-4A5C-A463-58E5D08673D9}"/>
            </a:ext>
          </a:extLst>
        </xdr:cNvPr>
        <xdr:cNvSpPr>
          <a:spLocks noChangeShapeType="1"/>
        </xdr:cNvSpPr>
      </xdr:nvSpPr>
      <xdr:spPr bwMode="auto">
        <a:xfrm flipV="1">
          <a:off x="14157960" y="885444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53</xdr:row>
      <xdr:rowOff>0</xdr:rowOff>
    </xdr:from>
    <xdr:to>
      <xdr:col>25</xdr:col>
      <xdr:colOff>0</xdr:colOff>
      <xdr:row>53</xdr:row>
      <xdr:rowOff>152400</xdr:rowOff>
    </xdr:to>
    <xdr:sp macro="" textlink="">
      <xdr:nvSpPr>
        <xdr:cNvPr id="55" name="Triangle 16">
          <a:extLst>
            <a:ext uri="{FF2B5EF4-FFF2-40B4-BE49-F238E27FC236}">
              <a16:creationId xmlns:a16="http://schemas.microsoft.com/office/drawing/2014/main" id="{7AC5AE57-49EB-4578-B955-8637A9F9F842}"/>
            </a:ext>
          </a:extLst>
        </xdr:cNvPr>
        <xdr:cNvSpPr/>
      </xdr:nvSpPr>
      <xdr:spPr>
        <a:xfrm rot="16200000">
          <a:off x="16009620" y="96926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22</xdr:col>
      <xdr:colOff>0</xdr:colOff>
      <xdr:row>53</xdr:row>
      <xdr:rowOff>76200</xdr:rowOff>
    </xdr:from>
    <xdr:to>
      <xdr:col>24</xdr:col>
      <xdr:colOff>0</xdr:colOff>
      <xdr:row>53</xdr:row>
      <xdr:rowOff>76200</xdr:rowOff>
    </xdr:to>
    <xdr:sp macro="" textlink="">
      <xdr:nvSpPr>
        <xdr:cNvPr id="2159" name="Line 111">
          <a:extLst>
            <a:ext uri="{FF2B5EF4-FFF2-40B4-BE49-F238E27FC236}">
              <a16:creationId xmlns:a16="http://schemas.microsoft.com/office/drawing/2014/main" id="{76B56F4B-465F-4E72-881B-B3462E6160EF}"/>
            </a:ext>
          </a:extLst>
        </xdr:cNvPr>
        <xdr:cNvSpPr>
          <a:spLocks noChangeShapeType="1"/>
        </xdr:cNvSpPr>
      </xdr:nvSpPr>
      <xdr:spPr bwMode="auto">
        <a:xfrm>
          <a:off x="14424660" y="9768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50</xdr:row>
      <xdr:rowOff>76200</xdr:rowOff>
    </xdr:from>
    <xdr:to>
      <xdr:col>22</xdr:col>
      <xdr:colOff>0</xdr:colOff>
      <xdr:row>53</xdr:row>
      <xdr:rowOff>76200</xdr:rowOff>
    </xdr:to>
    <xdr:sp macro="" textlink="">
      <xdr:nvSpPr>
        <xdr:cNvPr id="2160" name="Line 112">
          <a:extLst>
            <a:ext uri="{FF2B5EF4-FFF2-40B4-BE49-F238E27FC236}">
              <a16:creationId xmlns:a16="http://schemas.microsoft.com/office/drawing/2014/main" id="{BAD4F8D0-F8D7-44EC-A18E-DF9E8557AC09}"/>
            </a:ext>
          </a:extLst>
        </xdr:cNvPr>
        <xdr:cNvSpPr>
          <a:spLocks noChangeShapeType="1"/>
        </xdr:cNvSpPr>
      </xdr:nvSpPr>
      <xdr:spPr bwMode="auto">
        <a:xfrm>
          <a:off x="14157960" y="922020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58</xdr:row>
      <xdr:rowOff>0</xdr:rowOff>
    </xdr:from>
    <xdr:to>
      <xdr:col>25</xdr:col>
      <xdr:colOff>0</xdr:colOff>
      <xdr:row>58</xdr:row>
      <xdr:rowOff>152400</xdr:rowOff>
    </xdr:to>
    <xdr:sp macro="" textlink="">
      <xdr:nvSpPr>
        <xdr:cNvPr id="56" name="Triangle 17">
          <a:extLst>
            <a:ext uri="{FF2B5EF4-FFF2-40B4-BE49-F238E27FC236}">
              <a16:creationId xmlns:a16="http://schemas.microsoft.com/office/drawing/2014/main" id="{758D2F2F-996A-4BFD-8557-A40B83AA19DF}"/>
            </a:ext>
          </a:extLst>
        </xdr:cNvPr>
        <xdr:cNvSpPr/>
      </xdr:nvSpPr>
      <xdr:spPr>
        <a:xfrm rot="16200000">
          <a:off x="16009620" y="106070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22</xdr:col>
      <xdr:colOff>0</xdr:colOff>
      <xdr:row>58</xdr:row>
      <xdr:rowOff>76200</xdr:rowOff>
    </xdr:from>
    <xdr:to>
      <xdr:col>24</xdr:col>
      <xdr:colOff>0</xdr:colOff>
      <xdr:row>58</xdr:row>
      <xdr:rowOff>76200</xdr:rowOff>
    </xdr:to>
    <xdr:sp macro="" textlink="">
      <xdr:nvSpPr>
        <xdr:cNvPr id="2161" name="Line 113">
          <a:extLst>
            <a:ext uri="{FF2B5EF4-FFF2-40B4-BE49-F238E27FC236}">
              <a16:creationId xmlns:a16="http://schemas.microsoft.com/office/drawing/2014/main" id="{7229F9C7-E2F6-4DDA-8869-4DA1341B5D13}"/>
            </a:ext>
          </a:extLst>
        </xdr:cNvPr>
        <xdr:cNvSpPr>
          <a:spLocks noChangeShapeType="1"/>
        </xdr:cNvSpPr>
      </xdr:nvSpPr>
      <xdr:spPr bwMode="auto">
        <a:xfrm>
          <a:off x="14424660" y="10683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58</xdr:row>
      <xdr:rowOff>76200</xdr:rowOff>
    </xdr:from>
    <xdr:to>
      <xdr:col>22</xdr:col>
      <xdr:colOff>0</xdr:colOff>
      <xdr:row>60</xdr:row>
      <xdr:rowOff>76200</xdr:rowOff>
    </xdr:to>
    <xdr:sp macro="" textlink="">
      <xdr:nvSpPr>
        <xdr:cNvPr id="2162" name="Line 114">
          <a:extLst>
            <a:ext uri="{FF2B5EF4-FFF2-40B4-BE49-F238E27FC236}">
              <a16:creationId xmlns:a16="http://schemas.microsoft.com/office/drawing/2014/main" id="{82E41694-2A9D-4602-AFDB-FB3D63CD3B19}"/>
            </a:ext>
          </a:extLst>
        </xdr:cNvPr>
        <xdr:cNvSpPr>
          <a:spLocks noChangeShapeType="1"/>
        </xdr:cNvSpPr>
      </xdr:nvSpPr>
      <xdr:spPr bwMode="auto">
        <a:xfrm flipV="1">
          <a:off x="14157960" y="1068324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63</xdr:row>
      <xdr:rowOff>0</xdr:rowOff>
    </xdr:from>
    <xdr:to>
      <xdr:col>25</xdr:col>
      <xdr:colOff>0</xdr:colOff>
      <xdr:row>63</xdr:row>
      <xdr:rowOff>152400</xdr:rowOff>
    </xdr:to>
    <xdr:sp macro="" textlink="">
      <xdr:nvSpPr>
        <xdr:cNvPr id="57" name="Triangle 18">
          <a:extLst>
            <a:ext uri="{FF2B5EF4-FFF2-40B4-BE49-F238E27FC236}">
              <a16:creationId xmlns:a16="http://schemas.microsoft.com/office/drawing/2014/main" id="{80B776BA-6CA8-479B-8E30-0188FAB7CF54}"/>
            </a:ext>
          </a:extLst>
        </xdr:cNvPr>
        <xdr:cNvSpPr/>
      </xdr:nvSpPr>
      <xdr:spPr>
        <a:xfrm rot="16200000">
          <a:off x="16009620" y="115214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22</xdr:col>
      <xdr:colOff>0</xdr:colOff>
      <xdr:row>63</xdr:row>
      <xdr:rowOff>76200</xdr:rowOff>
    </xdr:from>
    <xdr:to>
      <xdr:col>24</xdr:col>
      <xdr:colOff>0</xdr:colOff>
      <xdr:row>63</xdr:row>
      <xdr:rowOff>76200</xdr:rowOff>
    </xdr:to>
    <xdr:sp macro="" textlink="">
      <xdr:nvSpPr>
        <xdr:cNvPr id="2163" name="Line 115">
          <a:extLst>
            <a:ext uri="{FF2B5EF4-FFF2-40B4-BE49-F238E27FC236}">
              <a16:creationId xmlns:a16="http://schemas.microsoft.com/office/drawing/2014/main" id="{09D75B3B-50BF-4D9F-9D09-F16A354A0C72}"/>
            </a:ext>
          </a:extLst>
        </xdr:cNvPr>
        <xdr:cNvSpPr>
          <a:spLocks noChangeShapeType="1"/>
        </xdr:cNvSpPr>
      </xdr:nvSpPr>
      <xdr:spPr bwMode="auto">
        <a:xfrm>
          <a:off x="14424660" y="115976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60</xdr:row>
      <xdr:rowOff>76200</xdr:rowOff>
    </xdr:from>
    <xdr:to>
      <xdr:col>22</xdr:col>
      <xdr:colOff>0</xdr:colOff>
      <xdr:row>63</xdr:row>
      <xdr:rowOff>76200</xdr:rowOff>
    </xdr:to>
    <xdr:sp macro="" textlink="">
      <xdr:nvSpPr>
        <xdr:cNvPr id="2164" name="Line 116">
          <a:extLst>
            <a:ext uri="{FF2B5EF4-FFF2-40B4-BE49-F238E27FC236}">
              <a16:creationId xmlns:a16="http://schemas.microsoft.com/office/drawing/2014/main" id="{D057D961-A063-419C-9B17-F1DBF99CF9A4}"/>
            </a:ext>
          </a:extLst>
        </xdr:cNvPr>
        <xdr:cNvSpPr>
          <a:spLocks noChangeShapeType="1"/>
        </xdr:cNvSpPr>
      </xdr:nvSpPr>
      <xdr:spPr bwMode="auto">
        <a:xfrm>
          <a:off x="14157960" y="1104900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8</xdr:col>
      <xdr:colOff>0</xdr:colOff>
      <xdr:row>48</xdr:row>
      <xdr:rowOff>0</xdr:rowOff>
    </xdr:from>
    <xdr:to>
      <xdr:col>9</xdr:col>
      <xdr:colOff>0</xdr:colOff>
      <xdr:row>48</xdr:row>
      <xdr:rowOff>152400</xdr:rowOff>
    </xdr:to>
    <xdr:sp macro="" textlink="">
      <xdr:nvSpPr>
        <xdr:cNvPr id="58" name="Circle 0">
          <a:extLst>
            <a:ext uri="{FF2B5EF4-FFF2-40B4-BE49-F238E27FC236}">
              <a16:creationId xmlns:a16="http://schemas.microsoft.com/office/drawing/2014/main" id="{C7152BB9-AC8F-47EB-B0F0-36F53427432E}"/>
            </a:ext>
          </a:extLst>
        </xdr:cNvPr>
        <xdr:cNvSpPr/>
      </xdr:nvSpPr>
      <xdr:spPr>
        <a:xfrm>
          <a:off x="7993380" y="87782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7</xdr:col>
      <xdr:colOff>0</xdr:colOff>
      <xdr:row>48</xdr:row>
      <xdr:rowOff>76200</xdr:rowOff>
    </xdr:from>
    <xdr:to>
      <xdr:col>8</xdr:col>
      <xdr:colOff>0</xdr:colOff>
      <xdr:row>48</xdr:row>
      <xdr:rowOff>76200</xdr:rowOff>
    </xdr:to>
    <xdr:sp macro="" textlink="">
      <xdr:nvSpPr>
        <xdr:cNvPr id="2165" name="Line 117">
          <a:extLst>
            <a:ext uri="{FF2B5EF4-FFF2-40B4-BE49-F238E27FC236}">
              <a16:creationId xmlns:a16="http://schemas.microsoft.com/office/drawing/2014/main" id="{6D7C1651-AC61-46F9-8BAA-93E3396DE363}"/>
            </a:ext>
          </a:extLst>
        </xdr:cNvPr>
        <xdr:cNvSpPr>
          <a:spLocks noChangeShapeType="1"/>
        </xdr:cNvSpPr>
      </xdr:nvSpPr>
      <xdr:spPr bwMode="auto">
        <a:xfrm>
          <a:off x="7200900" y="885444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668690</xdr:colOff>
      <xdr:row>20</xdr:row>
      <xdr:rowOff>91440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349484-E8FF-4B25-A431-3ADA55CBB1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472" t="21484" r="20419" b="7025"/>
        <a:stretch/>
      </xdr:blipFill>
      <xdr:spPr>
        <a:xfrm>
          <a:off x="0" y="0"/>
          <a:ext cx="5510656" cy="374904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15</xdr:col>
      <xdr:colOff>152400</xdr:colOff>
      <xdr:row>21</xdr:row>
      <xdr:rowOff>152400</xdr:rowOff>
    </xdr:to>
    <xdr:sp macro="" textlink="">
      <xdr:nvSpPr>
        <xdr:cNvPr id="60" name="Square 1">
          <a:extLst>
            <a:ext uri="{FF2B5EF4-FFF2-40B4-BE49-F238E27FC236}">
              <a16:creationId xmlns:a16="http://schemas.microsoft.com/office/drawing/2014/main" id="{B278ECDB-FAD6-4F1E-A718-A74A6BD8CDDB}"/>
            </a:ext>
          </a:extLst>
        </xdr:cNvPr>
        <xdr:cNvSpPr/>
      </xdr:nvSpPr>
      <xdr:spPr>
        <a:xfrm>
          <a:off x="10812780" y="38404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13</xdr:col>
      <xdr:colOff>0</xdr:colOff>
      <xdr:row>21</xdr:row>
      <xdr:rowOff>76200</xdr:rowOff>
    </xdr:from>
    <xdr:to>
      <xdr:col>15</xdr:col>
      <xdr:colOff>0</xdr:colOff>
      <xdr:row>21</xdr:row>
      <xdr:rowOff>76200</xdr:rowOff>
    </xdr:to>
    <xdr:sp macro="" textlink="">
      <xdr:nvSpPr>
        <xdr:cNvPr id="4220" name="Line 124">
          <a:extLst>
            <a:ext uri="{FF2B5EF4-FFF2-40B4-BE49-F238E27FC236}">
              <a16:creationId xmlns:a16="http://schemas.microsoft.com/office/drawing/2014/main" id="{B21D42B3-5E71-4FF5-B549-0C4EA9D18D66}"/>
            </a:ext>
          </a:extLst>
        </xdr:cNvPr>
        <xdr:cNvSpPr>
          <a:spLocks noChangeShapeType="1"/>
        </xdr:cNvSpPr>
      </xdr:nvSpPr>
      <xdr:spPr bwMode="auto">
        <a:xfrm>
          <a:off x="9227820" y="3916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21</xdr:row>
      <xdr:rowOff>76200</xdr:rowOff>
    </xdr:from>
    <xdr:to>
      <xdr:col>13</xdr:col>
      <xdr:colOff>0</xdr:colOff>
      <xdr:row>36</xdr:row>
      <xdr:rowOff>76200</xdr:rowOff>
    </xdr:to>
    <xdr:sp macro="" textlink="">
      <xdr:nvSpPr>
        <xdr:cNvPr id="4221" name="Line 125">
          <a:extLst>
            <a:ext uri="{FF2B5EF4-FFF2-40B4-BE49-F238E27FC236}">
              <a16:creationId xmlns:a16="http://schemas.microsoft.com/office/drawing/2014/main" id="{5700A7BA-EF50-4017-9369-E490BAE46D2C}"/>
            </a:ext>
          </a:extLst>
        </xdr:cNvPr>
        <xdr:cNvSpPr>
          <a:spLocks noChangeShapeType="1"/>
        </xdr:cNvSpPr>
      </xdr:nvSpPr>
      <xdr:spPr bwMode="auto">
        <a:xfrm flipV="1">
          <a:off x="8961120" y="3916680"/>
          <a:ext cx="266700" cy="2926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44</xdr:row>
      <xdr:rowOff>0</xdr:rowOff>
    </xdr:from>
    <xdr:to>
      <xdr:col>15</xdr:col>
      <xdr:colOff>152400</xdr:colOff>
      <xdr:row>44</xdr:row>
      <xdr:rowOff>152400</xdr:rowOff>
    </xdr:to>
    <xdr:sp macro="" textlink="">
      <xdr:nvSpPr>
        <xdr:cNvPr id="61" name="Circle 2">
          <a:extLst>
            <a:ext uri="{FF2B5EF4-FFF2-40B4-BE49-F238E27FC236}">
              <a16:creationId xmlns:a16="http://schemas.microsoft.com/office/drawing/2014/main" id="{140DACB3-FA0A-4738-882C-52F6A8C82856}"/>
            </a:ext>
          </a:extLst>
        </xdr:cNvPr>
        <xdr:cNvSpPr/>
      </xdr:nvSpPr>
      <xdr:spPr>
        <a:xfrm>
          <a:off x="10812780" y="82296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13</xdr:col>
      <xdr:colOff>0</xdr:colOff>
      <xdr:row>44</xdr:row>
      <xdr:rowOff>76200</xdr:rowOff>
    </xdr:from>
    <xdr:to>
      <xdr:col>15</xdr:col>
      <xdr:colOff>0</xdr:colOff>
      <xdr:row>44</xdr:row>
      <xdr:rowOff>76200</xdr:rowOff>
    </xdr:to>
    <xdr:sp macro="" textlink="">
      <xdr:nvSpPr>
        <xdr:cNvPr id="4222" name="Line 126">
          <a:extLst>
            <a:ext uri="{FF2B5EF4-FFF2-40B4-BE49-F238E27FC236}">
              <a16:creationId xmlns:a16="http://schemas.microsoft.com/office/drawing/2014/main" id="{13CF03B9-BCC1-42F5-8A79-BA0B4C31C451}"/>
            </a:ext>
          </a:extLst>
        </xdr:cNvPr>
        <xdr:cNvSpPr>
          <a:spLocks noChangeShapeType="1"/>
        </xdr:cNvSpPr>
      </xdr:nvSpPr>
      <xdr:spPr bwMode="auto">
        <a:xfrm>
          <a:off x="9227820" y="83058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36</xdr:row>
      <xdr:rowOff>76200</xdr:rowOff>
    </xdr:from>
    <xdr:to>
      <xdr:col>13</xdr:col>
      <xdr:colOff>0</xdr:colOff>
      <xdr:row>44</xdr:row>
      <xdr:rowOff>76200</xdr:rowOff>
    </xdr:to>
    <xdr:sp macro="" textlink="">
      <xdr:nvSpPr>
        <xdr:cNvPr id="4223" name="Line 127">
          <a:extLst>
            <a:ext uri="{FF2B5EF4-FFF2-40B4-BE49-F238E27FC236}">
              <a16:creationId xmlns:a16="http://schemas.microsoft.com/office/drawing/2014/main" id="{F002D7BE-ABAD-4FA1-AE46-6DB32EE35625}"/>
            </a:ext>
          </a:extLst>
        </xdr:cNvPr>
        <xdr:cNvSpPr>
          <a:spLocks noChangeShapeType="1"/>
        </xdr:cNvSpPr>
      </xdr:nvSpPr>
      <xdr:spPr bwMode="auto">
        <a:xfrm>
          <a:off x="8961120" y="6842760"/>
          <a:ext cx="26670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52</xdr:row>
      <xdr:rowOff>0</xdr:rowOff>
    </xdr:from>
    <xdr:to>
      <xdr:col>15</xdr:col>
      <xdr:colOff>152400</xdr:colOff>
      <xdr:row>52</xdr:row>
      <xdr:rowOff>152400</xdr:rowOff>
    </xdr:to>
    <xdr:sp macro="" textlink="">
      <xdr:nvSpPr>
        <xdr:cNvPr id="62" name="Triangle 3">
          <a:extLst>
            <a:ext uri="{FF2B5EF4-FFF2-40B4-BE49-F238E27FC236}">
              <a16:creationId xmlns:a16="http://schemas.microsoft.com/office/drawing/2014/main" id="{000B17FB-8364-4838-8AF3-46E88D52A1F8}"/>
            </a:ext>
          </a:extLst>
        </xdr:cNvPr>
        <xdr:cNvSpPr/>
      </xdr:nvSpPr>
      <xdr:spPr>
        <a:xfrm rot="16200000">
          <a:off x="10812780" y="96926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152400</xdr:colOff>
      <xdr:row>52</xdr:row>
      <xdr:rowOff>76200</xdr:rowOff>
    </xdr:from>
    <xdr:to>
      <xdr:col>27</xdr:col>
      <xdr:colOff>0</xdr:colOff>
      <xdr:row>52</xdr:row>
      <xdr:rowOff>76200</xdr:rowOff>
    </xdr:to>
    <xdr:sp macro="" textlink="">
      <xdr:nvSpPr>
        <xdr:cNvPr id="4224" name="Line 128">
          <a:extLst>
            <a:ext uri="{FF2B5EF4-FFF2-40B4-BE49-F238E27FC236}">
              <a16:creationId xmlns:a16="http://schemas.microsoft.com/office/drawing/2014/main" id="{2674F304-6193-47B3-9C5A-5B725ABFD1AD}"/>
            </a:ext>
          </a:extLst>
        </xdr:cNvPr>
        <xdr:cNvSpPr>
          <a:spLocks noChangeShapeType="1"/>
        </xdr:cNvSpPr>
      </xdr:nvSpPr>
      <xdr:spPr bwMode="auto">
        <a:xfrm>
          <a:off x="10965180" y="9768840"/>
          <a:ext cx="5859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52</xdr:row>
      <xdr:rowOff>76200</xdr:rowOff>
    </xdr:from>
    <xdr:to>
      <xdr:col>15</xdr:col>
      <xdr:colOff>0</xdr:colOff>
      <xdr:row>52</xdr:row>
      <xdr:rowOff>76200</xdr:rowOff>
    </xdr:to>
    <xdr:sp macro="" textlink="">
      <xdr:nvSpPr>
        <xdr:cNvPr id="4225" name="Line 129">
          <a:extLst>
            <a:ext uri="{FF2B5EF4-FFF2-40B4-BE49-F238E27FC236}">
              <a16:creationId xmlns:a16="http://schemas.microsoft.com/office/drawing/2014/main" id="{97CA1258-54F6-43C7-B51A-5CBF757E65F7}"/>
            </a:ext>
          </a:extLst>
        </xdr:cNvPr>
        <xdr:cNvSpPr>
          <a:spLocks noChangeShapeType="1"/>
        </xdr:cNvSpPr>
      </xdr:nvSpPr>
      <xdr:spPr bwMode="auto">
        <a:xfrm>
          <a:off x="9227820" y="9768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36</xdr:row>
      <xdr:rowOff>76200</xdr:rowOff>
    </xdr:from>
    <xdr:to>
      <xdr:col>13</xdr:col>
      <xdr:colOff>0</xdr:colOff>
      <xdr:row>52</xdr:row>
      <xdr:rowOff>76200</xdr:rowOff>
    </xdr:to>
    <xdr:sp macro="" textlink="">
      <xdr:nvSpPr>
        <xdr:cNvPr id="4226" name="Line 130">
          <a:extLst>
            <a:ext uri="{FF2B5EF4-FFF2-40B4-BE49-F238E27FC236}">
              <a16:creationId xmlns:a16="http://schemas.microsoft.com/office/drawing/2014/main" id="{05AE5420-3CBB-447A-9D9A-FA710267B405}"/>
            </a:ext>
          </a:extLst>
        </xdr:cNvPr>
        <xdr:cNvSpPr>
          <a:spLocks noChangeShapeType="1"/>
        </xdr:cNvSpPr>
      </xdr:nvSpPr>
      <xdr:spPr bwMode="auto">
        <a:xfrm>
          <a:off x="8961120" y="6842760"/>
          <a:ext cx="266700" cy="2926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152400</xdr:colOff>
      <xdr:row>14</xdr:row>
      <xdr:rowOff>152400</xdr:rowOff>
    </xdr:to>
    <xdr:sp macro="" textlink="">
      <xdr:nvSpPr>
        <xdr:cNvPr id="63" name="Circle 4">
          <a:extLst>
            <a:ext uri="{FF2B5EF4-FFF2-40B4-BE49-F238E27FC236}">
              <a16:creationId xmlns:a16="http://schemas.microsoft.com/office/drawing/2014/main" id="{F80038DC-F90D-40B7-959B-175D5D6CE73B}"/>
            </a:ext>
          </a:extLst>
        </xdr:cNvPr>
        <xdr:cNvSpPr/>
      </xdr:nvSpPr>
      <xdr:spPr>
        <a:xfrm>
          <a:off x="12816840" y="25603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17</xdr:col>
      <xdr:colOff>0</xdr:colOff>
      <xdr:row>14</xdr:row>
      <xdr:rowOff>76200</xdr:rowOff>
    </xdr:from>
    <xdr:to>
      <xdr:col>19</xdr:col>
      <xdr:colOff>0</xdr:colOff>
      <xdr:row>14</xdr:row>
      <xdr:rowOff>76200</xdr:rowOff>
    </xdr:to>
    <xdr:sp macro="" textlink="">
      <xdr:nvSpPr>
        <xdr:cNvPr id="4227" name="Line 131">
          <a:extLst>
            <a:ext uri="{FF2B5EF4-FFF2-40B4-BE49-F238E27FC236}">
              <a16:creationId xmlns:a16="http://schemas.microsoft.com/office/drawing/2014/main" id="{4BB92C68-59E6-4581-8B18-C401FE5EB16D}"/>
            </a:ext>
          </a:extLst>
        </xdr:cNvPr>
        <xdr:cNvSpPr>
          <a:spLocks noChangeShapeType="1"/>
        </xdr:cNvSpPr>
      </xdr:nvSpPr>
      <xdr:spPr bwMode="auto">
        <a:xfrm>
          <a:off x="11231880" y="26365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14</xdr:row>
      <xdr:rowOff>76200</xdr:rowOff>
    </xdr:from>
    <xdr:to>
      <xdr:col>17</xdr:col>
      <xdr:colOff>0</xdr:colOff>
      <xdr:row>21</xdr:row>
      <xdr:rowOff>76200</xdr:rowOff>
    </xdr:to>
    <xdr:sp macro="" textlink="">
      <xdr:nvSpPr>
        <xdr:cNvPr id="4228" name="Line 132">
          <a:extLst>
            <a:ext uri="{FF2B5EF4-FFF2-40B4-BE49-F238E27FC236}">
              <a16:creationId xmlns:a16="http://schemas.microsoft.com/office/drawing/2014/main" id="{6C205361-D170-47FB-863E-0669B79F64F1}"/>
            </a:ext>
          </a:extLst>
        </xdr:cNvPr>
        <xdr:cNvSpPr>
          <a:spLocks noChangeShapeType="1"/>
        </xdr:cNvSpPr>
      </xdr:nvSpPr>
      <xdr:spPr bwMode="auto">
        <a:xfrm flipV="1">
          <a:off x="10965180" y="263652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152400</xdr:colOff>
      <xdr:row>29</xdr:row>
      <xdr:rowOff>152400</xdr:rowOff>
    </xdr:to>
    <xdr:sp macro="" textlink="">
      <xdr:nvSpPr>
        <xdr:cNvPr id="4096" name="Circle 5">
          <a:extLst>
            <a:ext uri="{FF2B5EF4-FFF2-40B4-BE49-F238E27FC236}">
              <a16:creationId xmlns:a16="http://schemas.microsoft.com/office/drawing/2014/main" id="{AF213F65-C4E8-4A7A-B8C8-42B3D14B6653}"/>
            </a:ext>
          </a:extLst>
        </xdr:cNvPr>
        <xdr:cNvSpPr/>
      </xdr:nvSpPr>
      <xdr:spPr>
        <a:xfrm>
          <a:off x="12816840" y="5486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17</xdr:col>
      <xdr:colOff>0</xdr:colOff>
      <xdr:row>29</xdr:row>
      <xdr:rowOff>76200</xdr:rowOff>
    </xdr:from>
    <xdr:to>
      <xdr:col>19</xdr:col>
      <xdr:colOff>0</xdr:colOff>
      <xdr:row>29</xdr:row>
      <xdr:rowOff>76200</xdr:rowOff>
    </xdr:to>
    <xdr:sp macro="" textlink="">
      <xdr:nvSpPr>
        <xdr:cNvPr id="4229" name="Line 133">
          <a:extLst>
            <a:ext uri="{FF2B5EF4-FFF2-40B4-BE49-F238E27FC236}">
              <a16:creationId xmlns:a16="http://schemas.microsoft.com/office/drawing/2014/main" id="{0ED5EA3F-2456-46AC-BA58-93FEA0C59403}"/>
            </a:ext>
          </a:extLst>
        </xdr:cNvPr>
        <xdr:cNvSpPr>
          <a:spLocks noChangeShapeType="1"/>
        </xdr:cNvSpPr>
      </xdr:nvSpPr>
      <xdr:spPr bwMode="auto">
        <a:xfrm>
          <a:off x="11231880" y="5562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21</xdr:row>
      <xdr:rowOff>76200</xdr:rowOff>
    </xdr:from>
    <xdr:to>
      <xdr:col>17</xdr:col>
      <xdr:colOff>0</xdr:colOff>
      <xdr:row>29</xdr:row>
      <xdr:rowOff>76200</xdr:rowOff>
    </xdr:to>
    <xdr:sp macro="" textlink="">
      <xdr:nvSpPr>
        <xdr:cNvPr id="4230" name="Line 134">
          <a:extLst>
            <a:ext uri="{FF2B5EF4-FFF2-40B4-BE49-F238E27FC236}">
              <a16:creationId xmlns:a16="http://schemas.microsoft.com/office/drawing/2014/main" id="{A1D7F9C4-FF42-4212-9718-66D5ADB5278E}"/>
            </a:ext>
          </a:extLst>
        </xdr:cNvPr>
        <xdr:cNvSpPr>
          <a:spLocks noChangeShapeType="1"/>
        </xdr:cNvSpPr>
      </xdr:nvSpPr>
      <xdr:spPr bwMode="auto">
        <a:xfrm>
          <a:off x="10965180" y="3916680"/>
          <a:ext cx="266700" cy="1645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152400</xdr:colOff>
      <xdr:row>12</xdr:row>
      <xdr:rowOff>152400</xdr:rowOff>
    </xdr:to>
    <xdr:sp macro="" textlink="">
      <xdr:nvSpPr>
        <xdr:cNvPr id="4231" name="Triangle 6">
          <a:extLst>
            <a:ext uri="{FF2B5EF4-FFF2-40B4-BE49-F238E27FC236}">
              <a16:creationId xmlns:a16="http://schemas.microsoft.com/office/drawing/2014/main" id="{888F78F5-C576-4493-8619-63A76391E42F}"/>
            </a:ext>
          </a:extLst>
        </xdr:cNvPr>
        <xdr:cNvSpPr/>
      </xdr:nvSpPr>
      <xdr:spPr>
        <a:xfrm rot="16200000">
          <a:off x="14820900" y="2194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23</xdr:col>
      <xdr:colOff>152400</xdr:colOff>
      <xdr:row>12</xdr:row>
      <xdr:rowOff>76200</xdr:rowOff>
    </xdr:from>
    <xdr:to>
      <xdr:col>27</xdr:col>
      <xdr:colOff>0</xdr:colOff>
      <xdr:row>12</xdr:row>
      <xdr:rowOff>76200</xdr:rowOff>
    </xdr:to>
    <xdr:sp macro="" textlink="">
      <xdr:nvSpPr>
        <xdr:cNvPr id="4232" name="Line 135">
          <a:extLst>
            <a:ext uri="{FF2B5EF4-FFF2-40B4-BE49-F238E27FC236}">
              <a16:creationId xmlns:a16="http://schemas.microsoft.com/office/drawing/2014/main" id="{1B20A8A6-D03B-4F89-BE6E-FCFBC834F9BB}"/>
            </a:ext>
          </a:extLst>
        </xdr:cNvPr>
        <xdr:cNvSpPr>
          <a:spLocks noChangeShapeType="1"/>
        </xdr:cNvSpPr>
      </xdr:nvSpPr>
      <xdr:spPr bwMode="auto">
        <a:xfrm>
          <a:off x="14973300" y="227076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0</xdr:colOff>
      <xdr:row>12</xdr:row>
      <xdr:rowOff>76200</xdr:rowOff>
    </xdr:from>
    <xdr:to>
      <xdr:col>23</xdr:col>
      <xdr:colOff>0</xdr:colOff>
      <xdr:row>12</xdr:row>
      <xdr:rowOff>76200</xdr:rowOff>
    </xdr:to>
    <xdr:sp macro="" textlink="">
      <xdr:nvSpPr>
        <xdr:cNvPr id="4233" name="Line 136">
          <a:extLst>
            <a:ext uri="{FF2B5EF4-FFF2-40B4-BE49-F238E27FC236}">
              <a16:creationId xmlns:a16="http://schemas.microsoft.com/office/drawing/2014/main" id="{499A4908-8FCB-4878-8478-684A8551C79F}"/>
            </a:ext>
          </a:extLst>
        </xdr:cNvPr>
        <xdr:cNvSpPr>
          <a:spLocks noChangeShapeType="1"/>
        </xdr:cNvSpPr>
      </xdr:nvSpPr>
      <xdr:spPr bwMode="auto">
        <a:xfrm>
          <a:off x="13235940" y="2270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12</xdr:row>
      <xdr:rowOff>76200</xdr:rowOff>
    </xdr:from>
    <xdr:to>
      <xdr:col>21</xdr:col>
      <xdr:colOff>0</xdr:colOff>
      <xdr:row>14</xdr:row>
      <xdr:rowOff>76200</xdr:rowOff>
    </xdr:to>
    <xdr:sp macro="" textlink="">
      <xdr:nvSpPr>
        <xdr:cNvPr id="4234" name="Line 137">
          <a:extLst>
            <a:ext uri="{FF2B5EF4-FFF2-40B4-BE49-F238E27FC236}">
              <a16:creationId xmlns:a16="http://schemas.microsoft.com/office/drawing/2014/main" id="{404EAE51-81B3-4C52-B25F-D90F81703464}"/>
            </a:ext>
          </a:extLst>
        </xdr:cNvPr>
        <xdr:cNvSpPr>
          <a:spLocks noChangeShapeType="1"/>
        </xdr:cNvSpPr>
      </xdr:nvSpPr>
      <xdr:spPr bwMode="auto">
        <a:xfrm flipV="1">
          <a:off x="12969240" y="22707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152400</xdr:colOff>
      <xdr:row>17</xdr:row>
      <xdr:rowOff>152400</xdr:rowOff>
    </xdr:to>
    <xdr:sp macro="" textlink="">
      <xdr:nvSpPr>
        <xdr:cNvPr id="4235" name="Triangle 7">
          <a:extLst>
            <a:ext uri="{FF2B5EF4-FFF2-40B4-BE49-F238E27FC236}">
              <a16:creationId xmlns:a16="http://schemas.microsoft.com/office/drawing/2014/main" id="{90C76577-DEFC-43C7-880C-C4A9B63CA30C}"/>
            </a:ext>
          </a:extLst>
        </xdr:cNvPr>
        <xdr:cNvSpPr/>
      </xdr:nvSpPr>
      <xdr:spPr>
        <a:xfrm rot="16200000">
          <a:off x="14820900" y="31089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23</xdr:col>
      <xdr:colOff>152400</xdr:colOff>
      <xdr:row>17</xdr:row>
      <xdr:rowOff>76200</xdr:rowOff>
    </xdr:from>
    <xdr:to>
      <xdr:col>27</xdr:col>
      <xdr:colOff>0</xdr:colOff>
      <xdr:row>17</xdr:row>
      <xdr:rowOff>76200</xdr:rowOff>
    </xdr:to>
    <xdr:sp macro="" textlink="">
      <xdr:nvSpPr>
        <xdr:cNvPr id="4236" name="Line 138">
          <a:extLst>
            <a:ext uri="{FF2B5EF4-FFF2-40B4-BE49-F238E27FC236}">
              <a16:creationId xmlns:a16="http://schemas.microsoft.com/office/drawing/2014/main" id="{DB537530-898E-45C0-931E-E15DB1BAE82A}"/>
            </a:ext>
          </a:extLst>
        </xdr:cNvPr>
        <xdr:cNvSpPr>
          <a:spLocks noChangeShapeType="1"/>
        </xdr:cNvSpPr>
      </xdr:nvSpPr>
      <xdr:spPr bwMode="auto">
        <a:xfrm>
          <a:off x="14973300" y="318516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0</xdr:colOff>
      <xdr:row>17</xdr:row>
      <xdr:rowOff>76200</xdr:rowOff>
    </xdr:from>
    <xdr:to>
      <xdr:col>23</xdr:col>
      <xdr:colOff>0</xdr:colOff>
      <xdr:row>17</xdr:row>
      <xdr:rowOff>76200</xdr:rowOff>
    </xdr:to>
    <xdr:sp macro="" textlink="">
      <xdr:nvSpPr>
        <xdr:cNvPr id="4237" name="Line 139">
          <a:extLst>
            <a:ext uri="{FF2B5EF4-FFF2-40B4-BE49-F238E27FC236}">
              <a16:creationId xmlns:a16="http://schemas.microsoft.com/office/drawing/2014/main" id="{2F91200F-8B66-4BBA-A90E-A9EBC18527A8}"/>
            </a:ext>
          </a:extLst>
        </xdr:cNvPr>
        <xdr:cNvSpPr>
          <a:spLocks noChangeShapeType="1"/>
        </xdr:cNvSpPr>
      </xdr:nvSpPr>
      <xdr:spPr bwMode="auto">
        <a:xfrm>
          <a:off x="13235940" y="3185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14</xdr:row>
      <xdr:rowOff>76200</xdr:rowOff>
    </xdr:from>
    <xdr:to>
      <xdr:col>21</xdr:col>
      <xdr:colOff>0</xdr:colOff>
      <xdr:row>17</xdr:row>
      <xdr:rowOff>76200</xdr:rowOff>
    </xdr:to>
    <xdr:sp macro="" textlink="">
      <xdr:nvSpPr>
        <xdr:cNvPr id="4238" name="Line 140">
          <a:extLst>
            <a:ext uri="{FF2B5EF4-FFF2-40B4-BE49-F238E27FC236}">
              <a16:creationId xmlns:a16="http://schemas.microsoft.com/office/drawing/2014/main" id="{B46578DC-80FD-487C-BB9C-FB04221DC0B8}"/>
            </a:ext>
          </a:extLst>
        </xdr:cNvPr>
        <xdr:cNvSpPr>
          <a:spLocks noChangeShapeType="1"/>
        </xdr:cNvSpPr>
      </xdr:nvSpPr>
      <xdr:spPr bwMode="auto">
        <a:xfrm>
          <a:off x="12969240" y="26365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152400</xdr:colOff>
      <xdr:row>24</xdr:row>
      <xdr:rowOff>152400</xdr:rowOff>
    </xdr:to>
    <xdr:sp macro="" textlink="">
      <xdr:nvSpPr>
        <xdr:cNvPr id="4239" name="Circle 8">
          <a:extLst>
            <a:ext uri="{FF2B5EF4-FFF2-40B4-BE49-F238E27FC236}">
              <a16:creationId xmlns:a16="http://schemas.microsoft.com/office/drawing/2014/main" id="{5F1ADF6B-8D97-431E-93E9-DA33FA917476}"/>
            </a:ext>
          </a:extLst>
        </xdr:cNvPr>
        <xdr:cNvSpPr/>
      </xdr:nvSpPr>
      <xdr:spPr>
        <a:xfrm>
          <a:off x="14820900" y="43891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21</xdr:col>
      <xdr:colOff>0</xdr:colOff>
      <xdr:row>24</xdr:row>
      <xdr:rowOff>76200</xdr:rowOff>
    </xdr:from>
    <xdr:to>
      <xdr:col>23</xdr:col>
      <xdr:colOff>0</xdr:colOff>
      <xdr:row>24</xdr:row>
      <xdr:rowOff>76200</xdr:rowOff>
    </xdr:to>
    <xdr:sp macro="" textlink="">
      <xdr:nvSpPr>
        <xdr:cNvPr id="4240" name="Line 141">
          <a:extLst>
            <a:ext uri="{FF2B5EF4-FFF2-40B4-BE49-F238E27FC236}">
              <a16:creationId xmlns:a16="http://schemas.microsoft.com/office/drawing/2014/main" id="{8A043A07-81DC-465C-8A7C-19797E53ABFC}"/>
            </a:ext>
          </a:extLst>
        </xdr:cNvPr>
        <xdr:cNvSpPr>
          <a:spLocks noChangeShapeType="1"/>
        </xdr:cNvSpPr>
      </xdr:nvSpPr>
      <xdr:spPr bwMode="auto">
        <a:xfrm>
          <a:off x="13235940" y="44653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24</xdr:row>
      <xdr:rowOff>76200</xdr:rowOff>
    </xdr:from>
    <xdr:to>
      <xdr:col>21</xdr:col>
      <xdr:colOff>0</xdr:colOff>
      <xdr:row>29</xdr:row>
      <xdr:rowOff>76200</xdr:rowOff>
    </xdr:to>
    <xdr:sp macro="" textlink="">
      <xdr:nvSpPr>
        <xdr:cNvPr id="4241" name="Line 142">
          <a:extLst>
            <a:ext uri="{FF2B5EF4-FFF2-40B4-BE49-F238E27FC236}">
              <a16:creationId xmlns:a16="http://schemas.microsoft.com/office/drawing/2014/main" id="{E7BAA5FF-EE84-4121-996C-3CC9A3D0A05B}"/>
            </a:ext>
          </a:extLst>
        </xdr:cNvPr>
        <xdr:cNvSpPr>
          <a:spLocks noChangeShapeType="1"/>
        </xdr:cNvSpPr>
      </xdr:nvSpPr>
      <xdr:spPr bwMode="auto">
        <a:xfrm flipV="1">
          <a:off x="12969240" y="446532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152400</xdr:colOff>
      <xdr:row>34</xdr:row>
      <xdr:rowOff>152400</xdr:rowOff>
    </xdr:to>
    <xdr:sp macro="" textlink="">
      <xdr:nvSpPr>
        <xdr:cNvPr id="4242" name="Circle 9">
          <a:extLst>
            <a:ext uri="{FF2B5EF4-FFF2-40B4-BE49-F238E27FC236}">
              <a16:creationId xmlns:a16="http://schemas.microsoft.com/office/drawing/2014/main" id="{918F50CD-36E1-46E0-8166-EE7C345DB04B}"/>
            </a:ext>
          </a:extLst>
        </xdr:cNvPr>
        <xdr:cNvSpPr/>
      </xdr:nvSpPr>
      <xdr:spPr>
        <a:xfrm>
          <a:off x="14820900" y="6400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21</xdr:col>
      <xdr:colOff>0</xdr:colOff>
      <xdr:row>34</xdr:row>
      <xdr:rowOff>76200</xdr:rowOff>
    </xdr:from>
    <xdr:to>
      <xdr:col>23</xdr:col>
      <xdr:colOff>0</xdr:colOff>
      <xdr:row>34</xdr:row>
      <xdr:rowOff>76200</xdr:rowOff>
    </xdr:to>
    <xdr:sp macro="" textlink="">
      <xdr:nvSpPr>
        <xdr:cNvPr id="4243" name="Line 143">
          <a:extLst>
            <a:ext uri="{FF2B5EF4-FFF2-40B4-BE49-F238E27FC236}">
              <a16:creationId xmlns:a16="http://schemas.microsoft.com/office/drawing/2014/main" id="{5E21908B-F236-4C97-8E90-D0BA0B4D6466}"/>
            </a:ext>
          </a:extLst>
        </xdr:cNvPr>
        <xdr:cNvSpPr>
          <a:spLocks noChangeShapeType="1"/>
        </xdr:cNvSpPr>
      </xdr:nvSpPr>
      <xdr:spPr bwMode="auto">
        <a:xfrm>
          <a:off x="13235940" y="64770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29</xdr:row>
      <xdr:rowOff>76200</xdr:rowOff>
    </xdr:from>
    <xdr:to>
      <xdr:col>21</xdr:col>
      <xdr:colOff>0</xdr:colOff>
      <xdr:row>34</xdr:row>
      <xdr:rowOff>76200</xdr:rowOff>
    </xdr:to>
    <xdr:sp macro="" textlink="">
      <xdr:nvSpPr>
        <xdr:cNvPr id="4244" name="Line 144">
          <a:extLst>
            <a:ext uri="{FF2B5EF4-FFF2-40B4-BE49-F238E27FC236}">
              <a16:creationId xmlns:a16="http://schemas.microsoft.com/office/drawing/2014/main" id="{884FB3A4-CEE5-4B76-A3A7-28DD5306EC3A}"/>
            </a:ext>
          </a:extLst>
        </xdr:cNvPr>
        <xdr:cNvSpPr>
          <a:spLocks noChangeShapeType="1"/>
        </xdr:cNvSpPr>
      </xdr:nvSpPr>
      <xdr:spPr bwMode="auto">
        <a:xfrm>
          <a:off x="12969240" y="556260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27</xdr:col>
      <xdr:colOff>1</xdr:colOff>
      <xdr:row>22</xdr:row>
      <xdr:rowOff>0</xdr:rowOff>
    </xdr:from>
    <xdr:to>
      <xdr:col>27</xdr:col>
      <xdr:colOff>152401</xdr:colOff>
      <xdr:row>22</xdr:row>
      <xdr:rowOff>152400</xdr:rowOff>
    </xdr:to>
    <xdr:sp macro="" textlink="">
      <xdr:nvSpPr>
        <xdr:cNvPr id="4245" name="Triangle 10">
          <a:extLst>
            <a:ext uri="{FF2B5EF4-FFF2-40B4-BE49-F238E27FC236}">
              <a16:creationId xmlns:a16="http://schemas.microsoft.com/office/drawing/2014/main" id="{A49A0769-CD8A-4D33-8915-611AD50637FE}"/>
            </a:ext>
          </a:extLst>
        </xdr:cNvPr>
        <xdr:cNvSpPr/>
      </xdr:nvSpPr>
      <xdr:spPr>
        <a:xfrm rot="16200000">
          <a:off x="16824961" y="40233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0</xdr:colOff>
      <xdr:row>22</xdr:row>
      <xdr:rowOff>76200</xdr:rowOff>
    </xdr:from>
    <xdr:to>
      <xdr:col>27</xdr:col>
      <xdr:colOff>0</xdr:colOff>
      <xdr:row>22</xdr:row>
      <xdr:rowOff>76200</xdr:rowOff>
    </xdr:to>
    <xdr:sp macro="" textlink="">
      <xdr:nvSpPr>
        <xdr:cNvPr id="4246" name="Line 145">
          <a:extLst>
            <a:ext uri="{FF2B5EF4-FFF2-40B4-BE49-F238E27FC236}">
              <a16:creationId xmlns:a16="http://schemas.microsoft.com/office/drawing/2014/main" id="{0B4DB780-FCC5-4D27-877C-C223E45830C2}"/>
            </a:ext>
          </a:extLst>
        </xdr:cNvPr>
        <xdr:cNvSpPr>
          <a:spLocks noChangeShapeType="1"/>
        </xdr:cNvSpPr>
      </xdr:nvSpPr>
      <xdr:spPr bwMode="auto">
        <a:xfrm>
          <a:off x="15240000" y="4099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152400</xdr:colOff>
      <xdr:row>22</xdr:row>
      <xdr:rowOff>76200</xdr:rowOff>
    </xdr:from>
    <xdr:to>
      <xdr:col>25</xdr:col>
      <xdr:colOff>0</xdr:colOff>
      <xdr:row>24</xdr:row>
      <xdr:rowOff>76200</xdr:rowOff>
    </xdr:to>
    <xdr:sp macro="" textlink="">
      <xdr:nvSpPr>
        <xdr:cNvPr id="4247" name="Line 146">
          <a:extLst>
            <a:ext uri="{FF2B5EF4-FFF2-40B4-BE49-F238E27FC236}">
              <a16:creationId xmlns:a16="http://schemas.microsoft.com/office/drawing/2014/main" id="{2CE7BC72-2E27-4624-8505-7529F7531D9F}"/>
            </a:ext>
          </a:extLst>
        </xdr:cNvPr>
        <xdr:cNvSpPr>
          <a:spLocks noChangeShapeType="1"/>
        </xdr:cNvSpPr>
      </xdr:nvSpPr>
      <xdr:spPr bwMode="auto">
        <a:xfrm flipV="1">
          <a:off x="14973300" y="40995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27</xdr:col>
      <xdr:colOff>1</xdr:colOff>
      <xdr:row>27</xdr:row>
      <xdr:rowOff>0</xdr:rowOff>
    </xdr:from>
    <xdr:to>
      <xdr:col>27</xdr:col>
      <xdr:colOff>152401</xdr:colOff>
      <xdr:row>27</xdr:row>
      <xdr:rowOff>152400</xdr:rowOff>
    </xdr:to>
    <xdr:sp macro="" textlink="">
      <xdr:nvSpPr>
        <xdr:cNvPr id="4248" name="Triangle 11">
          <a:extLst>
            <a:ext uri="{FF2B5EF4-FFF2-40B4-BE49-F238E27FC236}">
              <a16:creationId xmlns:a16="http://schemas.microsoft.com/office/drawing/2014/main" id="{F87BFB6A-223F-4187-81F0-61099E11389B}"/>
            </a:ext>
          </a:extLst>
        </xdr:cNvPr>
        <xdr:cNvSpPr/>
      </xdr:nvSpPr>
      <xdr:spPr>
        <a:xfrm rot="16200000">
          <a:off x="16824961" y="51206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0</xdr:colOff>
      <xdr:row>27</xdr:row>
      <xdr:rowOff>76200</xdr:rowOff>
    </xdr:from>
    <xdr:to>
      <xdr:col>27</xdr:col>
      <xdr:colOff>0</xdr:colOff>
      <xdr:row>27</xdr:row>
      <xdr:rowOff>76200</xdr:rowOff>
    </xdr:to>
    <xdr:sp macro="" textlink="">
      <xdr:nvSpPr>
        <xdr:cNvPr id="4249" name="Line 147">
          <a:extLst>
            <a:ext uri="{FF2B5EF4-FFF2-40B4-BE49-F238E27FC236}">
              <a16:creationId xmlns:a16="http://schemas.microsoft.com/office/drawing/2014/main" id="{31A64374-D1B1-49B3-9DE3-4CE46177C94B}"/>
            </a:ext>
          </a:extLst>
        </xdr:cNvPr>
        <xdr:cNvSpPr>
          <a:spLocks noChangeShapeType="1"/>
        </xdr:cNvSpPr>
      </xdr:nvSpPr>
      <xdr:spPr bwMode="auto">
        <a:xfrm>
          <a:off x="15240000" y="5196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152400</xdr:colOff>
      <xdr:row>24</xdr:row>
      <xdr:rowOff>76200</xdr:rowOff>
    </xdr:from>
    <xdr:to>
      <xdr:col>25</xdr:col>
      <xdr:colOff>0</xdr:colOff>
      <xdr:row>27</xdr:row>
      <xdr:rowOff>76200</xdr:rowOff>
    </xdr:to>
    <xdr:sp macro="" textlink="">
      <xdr:nvSpPr>
        <xdr:cNvPr id="4250" name="Line 148">
          <a:extLst>
            <a:ext uri="{FF2B5EF4-FFF2-40B4-BE49-F238E27FC236}">
              <a16:creationId xmlns:a16="http://schemas.microsoft.com/office/drawing/2014/main" id="{C1BB75E7-A2C1-41D7-9BB2-6C1C15DAF13B}"/>
            </a:ext>
          </a:extLst>
        </xdr:cNvPr>
        <xdr:cNvSpPr>
          <a:spLocks noChangeShapeType="1"/>
        </xdr:cNvSpPr>
      </xdr:nvSpPr>
      <xdr:spPr bwMode="auto">
        <a:xfrm>
          <a:off x="14973300" y="446532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27</xdr:col>
      <xdr:colOff>1</xdr:colOff>
      <xdr:row>32</xdr:row>
      <xdr:rowOff>0</xdr:rowOff>
    </xdr:from>
    <xdr:to>
      <xdr:col>27</xdr:col>
      <xdr:colOff>152401</xdr:colOff>
      <xdr:row>32</xdr:row>
      <xdr:rowOff>152400</xdr:rowOff>
    </xdr:to>
    <xdr:sp macro="" textlink="">
      <xdr:nvSpPr>
        <xdr:cNvPr id="4251" name="Triangle 12">
          <a:extLst>
            <a:ext uri="{FF2B5EF4-FFF2-40B4-BE49-F238E27FC236}">
              <a16:creationId xmlns:a16="http://schemas.microsoft.com/office/drawing/2014/main" id="{44A05D25-2A3E-4BF9-BA70-64BACBF960BC}"/>
            </a:ext>
          </a:extLst>
        </xdr:cNvPr>
        <xdr:cNvSpPr/>
      </xdr:nvSpPr>
      <xdr:spPr>
        <a:xfrm rot="16200000">
          <a:off x="16824961" y="60350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0</xdr:colOff>
      <xdr:row>32</xdr:row>
      <xdr:rowOff>76200</xdr:rowOff>
    </xdr:from>
    <xdr:to>
      <xdr:col>27</xdr:col>
      <xdr:colOff>0</xdr:colOff>
      <xdr:row>32</xdr:row>
      <xdr:rowOff>76200</xdr:rowOff>
    </xdr:to>
    <xdr:sp macro="" textlink="">
      <xdr:nvSpPr>
        <xdr:cNvPr id="4252" name="Line 149">
          <a:extLst>
            <a:ext uri="{FF2B5EF4-FFF2-40B4-BE49-F238E27FC236}">
              <a16:creationId xmlns:a16="http://schemas.microsoft.com/office/drawing/2014/main" id="{55DF3EFE-4D31-4317-868B-3C80FE254675}"/>
            </a:ext>
          </a:extLst>
        </xdr:cNvPr>
        <xdr:cNvSpPr>
          <a:spLocks noChangeShapeType="1"/>
        </xdr:cNvSpPr>
      </xdr:nvSpPr>
      <xdr:spPr bwMode="auto">
        <a:xfrm>
          <a:off x="15240000" y="6111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152400</xdr:colOff>
      <xdr:row>32</xdr:row>
      <xdr:rowOff>76200</xdr:rowOff>
    </xdr:from>
    <xdr:to>
      <xdr:col>25</xdr:col>
      <xdr:colOff>0</xdr:colOff>
      <xdr:row>34</xdr:row>
      <xdr:rowOff>76200</xdr:rowOff>
    </xdr:to>
    <xdr:sp macro="" textlink="">
      <xdr:nvSpPr>
        <xdr:cNvPr id="4253" name="Line 150">
          <a:extLst>
            <a:ext uri="{FF2B5EF4-FFF2-40B4-BE49-F238E27FC236}">
              <a16:creationId xmlns:a16="http://schemas.microsoft.com/office/drawing/2014/main" id="{DE1121A0-5B16-4E7B-B55D-A6A0FB1DB1D6}"/>
            </a:ext>
          </a:extLst>
        </xdr:cNvPr>
        <xdr:cNvSpPr>
          <a:spLocks noChangeShapeType="1"/>
        </xdr:cNvSpPr>
      </xdr:nvSpPr>
      <xdr:spPr bwMode="auto">
        <a:xfrm flipV="1">
          <a:off x="14973300" y="611124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27</xdr:col>
      <xdr:colOff>1</xdr:colOff>
      <xdr:row>37</xdr:row>
      <xdr:rowOff>0</xdr:rowOff>
    </xdr:from>
    <xdr:to>
      <xdr:col>27</xdr:col>
      <xdr:colOff>152401</xdr:colOff>
      <xdr:row>37</xdr:row>
      <xdr:rowOff>152400</xdr:rowOff>
    </xdr:to>
    <xdr:sp macro="" textlink="">
      <xdr:nvSpPr>
        <xdr:cNvPr id="4254" name="Triangle 13">
          <a:extLst>
            <a:ext uri="{FF2B5EF4-FFF2-40B4-BE49-F238E27FC236}">
              <a16:creationId xmlns:a16="http://schemas.microsoft.com/office/drawing/2014/main" id="{6208B08E-3E39-4463-8F6A-889027F2E0F2}"/>
            </a:ext>
          </a:extLst>
        </xdr:cNvPr>
        <xdr:cNvSpPr/>
      </xdr:nvSpPr>
      <xdr:spPr>
        <a:xfrm rot="16200000">
          <a:off x="16824961" y="69494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0</xdr:colOff>
      <xdr:row>37</xdr:row>
      <xdr:rowOff>76200</xdr:rowOff>
    </xdr:from>
    <xdr:to>
      <xdr:col>27</xdr:col>
      <xdr:colOff>0</xdr:colOff>
      <xdr:row>37</xdr:row>
      <xdr:rowOff>76200</xdr:rowOff>
    </xdr:to>
    <xdr:sp macro="" textlink="">
      <xdr:nvSpPr>
        <xdr:cNvPr id="4255" name="Line 151">
          <a:extLst>
            <a:ext uri="{FF2B5EF4-FFF2-40B4-BE49-F238E27FC236}">
              <a16:creationId xmlns:a16="http://schemas.microsoft.com/office/drawing/2014/main" id="{6A5BC5BC-E651-4B6B-BBAD-27C6C1E014CA}"/>
            </a:ext>
          </a:extLst>
        </xdr:cNvPr>
        <xdr:cNvSpPr>
          <a:spLocks noChangeShapeType="1"/>
        </xdr:cNvSpPr>
      </xdr:nvSpPr>
      <xdr:spPr bwMode="auto">
        <a:xfrm>
          <a:off x="15240000" y="70256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152400</xdr:colOff>
      <xdr:row>34</xdr:row>
      <xdr:rowOff>76200</xdr:rowOff>
    </xdr:from>
    <xdr:to>
      <xdr:col>25</xdr:col>
      <xdr:colOff>0</xdr:colOff>
      <xdr:row>37</xdr:row>
      <xdr:rowOff>76200</xdr:rowOff>
    </xdr:to>
    <xdr:sp macro="" textlink="">
      <xdr:nvSpPr>
        <xdr:cNvPr id="4256" name="Line 152">
          <a:extLst>
            <a:ext uri="{FF2B5EF4-FFF2-40B4-BE49-F238E27FC236}">
              <a16:creationId xmlns:a16="http://schemas.microsoft.com/office/drawing/2014/main" id="{0389C392-2B71-4E6D-8F32-5737F2B97061}"/>
            </a:ext>
          </a:extLst>
        </xdr:cNvPr>
        <xdr:cNvSpPr>
          <a:spLocks noChangeShapeType="1"/>
        </xdr:cNvSpPr>
      </xdr:nvSpPr>
      <xdr:spPr bwMode="auto">
        <a:xfrm>
          <a:off x="14973300" y="647700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42</xdr:row>
      <xdr:rowOff>0</xdr:rowOff>
    </xdr:from>
    <xdr:to>
      <xdr:col>19</xdr:col>
      <xdr:colOff>152400</xdr:colOff>
      <xdr:row>42</xdr:row>
      <xdr:rowOff>152400</xdr:rowOff>
    </xdr:to>
    <xdr:sp macro="" textlink="">
      <xdr:nvSpPr>
        <xdr:cNvPr id="4257" name="Triangle 14">
          <a:extLst>
            <a:ext uri="{FF2B5EF4-FFF2-40B4-BE49-F238E27FC236}">
              <a16:creationId xmlns:a16="http://schemas.microsoft.com/office/drawing/2014/main" id="{1A94AA01-AF40-4348-823B-B53C376D91A8}"/>
            </a:ext>
          </a:extLst>
        </xdr:cNvPr>
        <xdr:cNvSpPr/>
      </xdr:nvSpPr>
      <xdr:spPr>
        <a:xfrm rot="16200000">
          <a:off x="12816840" y="78638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152400</xdr:colOff>
      <xdr:row>42</xdr:row>
      <xdr:rowOff>76200</xdr:rowOff>
    </xdr:from>
    <xdr:to>
      <xdr:col>27</xdr:col>
      <xdr:colOff>0</xdr:colOff>
      <xdr:row>42</xdr:row>
      <xdr:rowOff>76200</xdr:rowOff>
    </xdr:to>
    <xdr:sp macro="" textlink="">
      <xdr:nvSpPr>
        <xdr:cNvPr id="4258" name="Line 153">
          <a:extLst>
            <a:ext uri="{FF2B5EF4-FFF2-40B4-BE49-F238E27FC236}">
              <a16:creationId xmlns:a16="http://schemas.microsoft.com/office/drawing/2014/main" id="{9596216A-070F-40DA-80D6-A0D3BCDB08CD}"/>
            </a:ext>
          </a:extLst>
        </xdr:cNvPr>
        <xdr:cNvSpPr>
          <a:spLocks noChangeShapeType="1"/>
        </xdr:cNvSpPr>
      </xdr:nvSpPr>
      <xdr:spPr bwMode="auto">
        <a:xfrm>
          <a:off x="12969240" y="794004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42</xdr:row>
      <xdr:rowOff>76200</xdr:rowOff>
    </xdr:from>
    <xdr:to>
      <xdr:col>19</xdr:col>
      <xdr:colOff>0</xdr:colOff>
      <xdr:row>42</xdr:row>
      <xdr:rowOff>76200</xdr:rowOff>
    </xdr:to>
    <xdr:sp macro="" textlink="">
      <xdr:nvSpPr>
        <xdr:cNvPr id="4259" name="Line 154">
          <a:extLst>
            <a:ext uri="{FF2B5EF4-FFF2-40B4-BE49-F238E27FC236}">
              <a16:creationId xmlns:a16="http://schemas.microsoft.com/office/drawing/2014/main" id="{46E32143-AC8B-463F-B08D-5F4E457E03F4}"/>
            </a:ext>
          </a:extLst>
        </xdr:cNvPr>
        <xdr:cNvSpPr>
          <a:spLocks noChangeShapeType="1"/>
        </xdr:cNvSpPr>
      </xdr:nvSpPr>
      <xdr:spPr bwMode="auto">
        <a:xfrm>
          <a:off x="11231880" y="79400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42</xdr:row>
      <xdr:rowOff>76200</xdr:rowOff>
    </xdr:from>
    <xdr:to>
      <xdr:col>17</xdr:col>
      <xdr:colOff>0</xdr:colOff>
      <xdr:row>44</xdr:row>
      <xdr:rowOff>76200</xdr:rowOff>
    </xdr:to>
    <xdr:sp macro="" textlink="">
      <xdr:nvSpPr>
        <xdr:cNvPr id="4260" name="Line 155">
          <a:extLst>
            <a:ext uri="{FF2B5EF4-FFF2-40B4-BE49-F238E27FC236}">
              <a16:creationId xmlns:a16="http://schemas.microsoft.com/office/drawing/2014/main" id="{F1B4D8F8-0E51-479B-B883-37C951500A94}"/>
            </a:ext>
          </a:extLst>
        </xdr:cNvPr>
        <xdr:cNvSpPr>
          <a:spLocks noChangeShapeType="1"/>
        </xdr:cNvSpPr>
      </xdr:nvSpPr>
      <xdr:spPr bwMode="auto">
        <a:xfrm flipV="1">
          <a:off x="10965180" y="794004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47</xdr:row>
      <xdr:rowOff>0</xdr:rowOff>
    </xdr:from>
    <xdr:to>
      <xdr:col>19</xdr:col>
      <xdr:colOff>152400</xdr:colOff>
      <xdr:row>47</xdr:row>
      <xdr:rowOff>152400</xdr:rowOff>
    </xdr:to>
    <xdr:sp macro="" textlink="">
      <xdr:nvSpPr>
        <xdr:cNvPr id="4261" name="Triangle 15">
          <a:extLst>
            <a:ext uri="{FF2B5EF4-FFF2-40B4-BE49-F238E27FC236}">
              <a16:creationId xmlns:a16="http://schemas.microsoft.com/office/drawing/2014/main" id="{00D2DB67-1757-42E2-AC47-387021EBBEEE}"/>
            </a:ext>
          </a:extLst>
        </xdr:cNvPr>
        <xdr:cNvSpPr/>
      </xdr:nvSpPr>
      <xdr:spPr>
        <a:xfrm rot="16200000">
          <a:off x="12816840" y="87782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152400</xdr:colOff>
      <xdr:row>47</xdr:row>
      <xdr:rowOff>76200</xdr:rowOff>
    </xdr:from>
    <xdr:to>
      <xdr:col>27</xdr:col>
      <xdr:colOff>0</xdr:colOff>
      <xdr:row>47</xdr:row>
      <xdr:rowOff>76200</xdr:rowOff>
    </xdr:to>
    <xdr:sp macro="" textlink="">
      <xdr:nvSpPr>
        <xdr:cNvPr id="4262" name="Line 156">
          <a:extLst>
            <a:ext uri="{FF2B5EF4-FFF2-40B4-BE49-F238E27FC236}">
              <a16:creationId xmlns:a16="http://schemas.microsoft.com/office/drawing/2014/main" id="{60A93916-DB4C-480F-B53C-43051BE9C2E6}"/>
            </a:ext>
          </a:extLst>
        </xdr:cNvPr>
        <xdr:cNvSpPr>
          <a:spLocks noChangeShapeType="1"/>
        </xdr:cNvSpPr>
      </xdr:nvSpPr>
      <xdr:spPr bwMode="auto">
        <a:xfrm>
          <a:off x="12969240" y="885444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47</xdr:row>
      <xdr:rowOff>76200</xdr:rowOff>
    </xdr:from>
    <xdr:to>
      <xdr:col>19</xdr:col>
      <xdr:colOff>0</xdr:colOff>
      <xdr:row>47</xdr:row>
      <xdr:rowOff>76200</xdr:rowOff>
    </xdr:to>
    <xdr:sp macro="" textlink="">
      <xdr:nvSpPr>
        <xdr:cNvPr id="4263" name="Line 157">
          <a:extLst>
            <a:ext uri="{FF2B5EF4-FFF2-40B4-BE49-F238E27FC236}">
              <a16:creationId xmlns:a16="http://schemas.microsoft.com/office/drawing/2014/main" id="{5EC51DBD-04D4-451F-88A4-5E4082D54ADD}"/>
            </a:ext>
          </a:extLst>
        </xdr:cNvPr>
        <xdr:cNvSpPr>
          <a:spLocks noChangeShapeType="1"/>
        </xdr:cNvSpPr>
      </xdr:nvSpPr>
      <xdr:spPr bwMode="auto">
        <a:xfrm>
          <a:off x="11231880" y="8854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44</xdr:row>
      <xdr:rowOff>76200</xdr:rowOff>
    </xdr:from>
    <xdr:to>
      <xdr:col>17</xdr:col>
      <xdr:colOff>0</xdr:colOff>
      <xdr:row>47</xdr:row>
      <xdr:rowOff>76200</xdr:rowOff>
    </xdr:to>
    <xdr:sp macro="" textlink="">
      <xdr:nvSpPr>
        <xdr:cNvPr id="4264" name="Line 158">
          <a:extLst>
            <a:ext uri="{FF2B5EF4-FFF2-40B4-BE49-F238E27FC236}">
              <a16:creationId xmlns:a16="http://schemas.microsoft.com/office/drawing/2014/main" id="{D75B6DD8-3741-460A-AAA1-EFAE1219543B}"/>
            </a:ext>
          </a:extLst>
        </xdr:cNvPr>
        <xdr:cNvSpPr>
          <a:spLocks noChangeShapeType="1"/>
        </xdr:cNvSpPr>
      </xdr:nvSpPr>
      <xdr:spPr bwMode="auto">
        <a:xfrm>
          <a:off x="10965180" y="830580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152400</xdr:colOff>
      <xdr:row>36</xdr:row>
      <xdr:rowOff>152400</xdr:rowOff>
    </xdr:to>
    <xdr:sp macro="" textlink="">
      <xdr:nvSpPr>
        <xdr:cNvPr id="4265" name="Square 0">
          <a:extLst>
            <a:ext uri="{FF2B5EF4-FFF2-40B4-BE49-F238E27FC236}">
              <a16:creationId xmlns:a16="http://schemas.microsoft.com/office/drawing/2014/main" id="{EBD95D54-EF05-4C19-8F75-8AD4F1334A8F}"/>
            </a:ext>
          </a:extLst>
        </xdr:cNvPr>
        <xdr:cNvSpPr/>
      </xdr:nvSpPr>
      <xdr:spPr>
        <a:xfrm>
          <a:off x="8808720" y="67665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10</xdr:col>
      <xdr:colOff>0</xdr:colOff>
      <xdr:row>36</xdr:row>
      <xdr:rowOff>76200</xdr:rowOff>
    </xdr:from>
    <xdr:to>
      <xdr:col>11</xdr:col>
      <xdr:colOff>0</xdr:colOff>
      <xdr:row>36</xdr:row>
      <xdr:rowOff>76200</xdr:rowOff>
    </xdr:to>
    <xdr:sp macro="" textlink="">
      <xdr:nvSpPr>
        <xdr:cNvPr id="4266" name="Line 159">
          <a:extLst>
            <a:ext uri="{FF2B5EF4-FFF2-40B4-BE49-F238E27FC236}">
              <a16:creationId xmlns:a16="http://schemas.microsoft.com/office/drawing/2014/main" id="{C255BD8A-553D-474A-AE1D-C69E56E7AE38}"/>
            </a:ext>
          </a:extLst>
        </xdr:cNvPr>
        <xdr:cNvSpPr>
          <a:spLocks noChangeShapeType="1"/>
        </xdr:cNvSpPr>
      </xdr:nvSpPr>
      <xdr:spPr bwMode="auto">
        <a:xfrm>
          <a:off x="8016240" y="684276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113030</xdr:colOff>
      <xdr:row>27</xdr:row>
      <xdr:rowOff>99060</xdr:rowOff>
    </xdr:from>
    <xdr:to>
      <xdr:col>9</xdr:col>
      <xdr:colOff>621665</xdr:colOff>
      <xdr:row>45</xdr:row>
      <xdr:rowOff>8945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394655-491F-47B1-BEE9-867719CDB7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752" t="33411" r="19324" b="12138"/>
        <a:stretch/>
      </xdr:blipFill>
      <xdr:spPr>
        <a:xfrm>
          <a:off x="113030" y="5071110"/>
          <a:ext cx="6487160" cy="32264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11</xdr:col>
      <xdr:colOff>0</xdr:colOff>
      <xdr:row>73</xdr:row>
      <xdr:rowOff>152400</xdr:rowOff>
    </xdr:to>
    <xdr:sp macro="" textlink="">
      <xdr:nvSpPr>
        <xdr:cNvPr id="55" name="Square 1">
          <a:extLst>
            <a:ext uri="{FF2B5EF4-FFF2-40B4-BE49-F238E27FC236}">
              <a16:creationId xmlns:a16="http://schemas.microsoft.com/office/drawing/2014/main" id="{47766316-BF63-4FD0-AA08-B8B865E7F16C}"/>
            </a:ext>
          </a:extLst>
        </xdr:cNvPr>
        <xdr:cNvSpPr/>
      </xdr:nvSpPr>
      <xdr:spPr>
        <a:xfrm>
          <a:off x="6758940" y="138988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8</xdr:col>
      <xdr:colOff>0</xdr:colOff>
      <xdr:row>73</xdr:row>
      <xdr:rowOff>76200</xdr:rowOff>
    </xdr:from>
    <xdr:to>
      <xdr:col>10</xdr:col>
      <xdr:colOff>0</xdr:colOff>
      <xdr:row>73</xdr:row>
      <xdr:rowOff>76200</xdr:rowOff>
    </xdr:to>
    <xdr:sp macro="" textlink="">
      <xdr:nvSpPr>
        <xdr:cNvPr id="3182" name="Line 110">
          <a:extLst>
            <a:ext uri="{FF2B5EF4-FFF2-40B4-BE49-F238E27FC236}">
              <a16:creationId xmlns:a16="http://schemas.microsoft.com/office/drawing/2014/main" id="{4FBEE913-ACE5-4BD3-9920-7F09D76B3767}"/>
            </a:ext>
          </a:extLst>
        </xdr:cNvPr>
        <xdr:cNvSpPr>
          <a:spLocks noChangeShapeType="1"/>
        </xdr:cNvSpPr>
      </xdr:nvSpPr>
      <xdr:spPr bwMode="auto">
        <a:xfrm>
          <a:off x="5173980" y="13975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73</xdr:row>
      <xdr:rowOff>76200</xdr:rowOff>
    </xdr:from>
    <xdr:to>
      <xdr:col>8</xdr:col>
      <xdr:colOff>0</xdr:colOff>
      <xdr:row>88</xdr:row>
      <xdr:rowOff>76200</xdr:rowOff>
    </xdr:to>
    <xdr:sp macro="" textlink="">
      <xdr:nvSpPr>
        <xdr:cNvPr id="3183" name="Line 111">
          <a:extLst>
            <a:ext uri="{FF2B5EF4-FFF2-40B4-BE49-F238E27FC236}">
              <a16:creationId xmlns:a16="http://schemas.microsoft.com/office/drawing/2014/main" id="{DC5758B1-BA1A-48D8-A113-5B97717365BB}"/>
            </a:ext>
          </a:extLst>
        </xdr:cNvPr>
        <xdr:cNvSpPr>
          <a:spLocks noChangeShapeType="1"/>
        </xdr:cNvSpPr>
      </xdr:nvSpPr>
      <xdr:spPr bwMode="auto">
        <a:xfrm flipV="1">
          <a:off x="4907280" y="13975080"/>
          <a:ext cx="266700" cy="274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103</xdr:row>
      <xdr:rowOff>0</xdr:rowOff>
    </xdr:from>
    <xdr:to>
      <xdr:col>11</xdr:col>
      <xdr:colOff>0</xdr:colOff>
      <xdr:row>103</xdr:row>
      <xdr:rowOff>152400</xdr:rowOff>
    </xdr:to>
    <xdr:sp macro="" textlink="">
      <xdr:nvSpPr>
        <xdr:cNvPr id="56" name="Circle 2">
          <a:extLst>
            <a:ext uri="{FF2B5EF4-FFF2-40B4-BE49-F238E27FC236}">
              <a16:creationId xmlns:a16="http://schemas.microsoft.com/office/drawing/2014/main" id="{B4966F71-72B0-481E-BFEA-3334759BD28E}"/>
            </a:ext>
          </a:extLst>
        </xdr:cNvPr>
        <xdr:cNvSpPr/>
      </xdr:nvSpPr>
      <xdr:spPr>
        <a:xfrm>
          <a:off x="6758940" y="193852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8</xdr:col>
      <xdr:colOff>0</xdr:colOff>
      <xdr:row>103</xdr:row>
      <xdr:rowOff>76200</xdr:rowOff>
    </xdr:from>
    <xdr:to>
      <xdr:col>10</xdr:col>
      <xdr:colOff>0</xdr:colOff>
      <xdr:row>103</xdr:row>
      <xdr:rowOff>76200</xdr:rowOff>
    </xdr:to>
    <xdr:sp macro="" textlink="">
      <xdr:nvSpPr>
        <xdr:cNvPr id="3184" name="Line 112">
          <a:extLst>
            <a:ext uri="{FF2B5EF4-FFF2-40B4-BE49-F238E27FC236}">
              <a16:creationId xmlns:a16="http://schemas.microsoft.com/office/drawing/2014/main" id="{366EECFA-8257-4593-BFC4-C78404846396}"/>
            </a:ext>
          </a:extLst>
        </xdr:cNvPr>
        <xdr:cNvSpPr>
          <a:spLocks noChangeShapeType="1"/>
        </xdr:cNvSpPr>
      </xdr:nvSpPr>
      <xdr:spPr bwMode="auto">
        <a:xfrm>
          <a:off x="5173980" y="19461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88</xdr:row>
      <xdr:rowOff>76200</xdr:rowOff>
    </xdr:from>
    <xdr:to>
      <xdr:col>8</xdr:col>
      <xdr:colOff>0</xdr:colOff>
      <xdr:row>103</xdr:row>
      <xdr:rowOff>76200</xdr:rowOff>
    </xdr:to>
    <xdr:sp macro="" textlink="">
      <xdr:nvSpPr>
        <xdr:cNvPr id="3185" name="Line 113">
          <a:extLst>
            <a:ext uri="{FF2B5EF4-FFF2-40B4-BE49-F238E27FC236}">
              <a16:creationId xmlns:a16="http://schemas.microsoft.com/office/drawing/2014/main" id="{A4083388-A14B-4739-AEE0-A5267A199364}"/>
            </a:ext>
          </a:extLst>
        </xdr:cNvPr>
        <xdr:cNvSpPr>
          <a:spLocks noChangeShapeType="1"/>
        </xdr:cNvSpPr>
      </xdr:nvSpPr>
      <xdr:spPr bwMode="auto">
        <a:xfrm>
          <a:off x="4907280" y="16718280"/>
          <a:ext cx="266700" cy="274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68</xdr:row>
      <xdr:rowOff>0</xdr:rowOff>
    </xdr:from>
    <xdr:to>
      <xdr:col>15</xdr:col>
      <xdr:colOff>0</xdr:colOff>
      <xdr:row>68</xdr:row>
      <xdr:rowOff>152400</xdr:rowOff>
    </xdr:to>
    <xdr:sp macro="" textlink="">
      <xdr:nvSpPr>
        <xdr:cNvPr id="57" name="Circle 3">
          <a:extLst>
            <a:ext uri="{FF2B5EF4-FFF2-40B4-BE49-F238E27FC236}">
              <a16:creationId xmlns:a16="http://schemas.microsoft.com/office/drawing/2014/main" id="{62959227-9EF6-47D9-95F7-685E41E0FC31}"/>
            </a:ext>
          </a:extLst>
        </xdr:cNvPr>
        <xdr:cNvSpPr/>
      </xdr:nvSpPr>
      <xdr:spPr>
        <a:xfrm>
          <a:off x="8763000" y="129844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68</xdr:row>
      <xdr:rowOff>76200</xdr:rowOff>
    </xdr:from>
    <xdr:to>
      <xdr:col>14</xdr:col>
      <xdr:colOff>0</xdr:colOff>
      <xdr:row>68</xdr:row>
      <xdr:rowOff>76200</xdr:rowOff>
    </xdr:to>
    <xdr:sp macro="" textlink="">
      <xdr:nvSpPr>
        <xdr:cNvPr id="3186" name="Line 114">
          <a:extLst>
            <a:ext uri="{FF2B5EF4-FFF2-40B4-BE49-F238E27FC236}">
              <a16:creationId xmlns:a16="http://schemas.microsoft.com/office/drawing/2014/main" id="{648BCEBE-9066-4D12-A2F5-69CECA054B6D}"/>
            </a:ext>
          </a:extLst>
        </xdr:cNvPr>
        <xdr:cNvSpPr>
          <a:spLocks noChangeShapeType="1"/>
        </xdr:cNvSpPr>
      </xdr:nvSpPr>
      <xdr:spPr bwMode="auto">
        <a:xfrm>
          <a:off x="7178040" y="13060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68</xdr:row>
      <xdr:rowOff>76200</xdr:rowOff>
    </xdr:from>
    <xdr:to>
      <xdr:col>12</xdr:col>
      <xdr:colOff>0</xdr:colOff>
      <xdr:row>73</xdr:row>
      <xdr:rowOff>76200</xdr:rowOff>
    </xdr:to>
    <xdr:sp macro="" textlink="">
      <xdr:nvSpPr>
        <xdr:cNvPr id="3187" name="Line 115">
          <a:extLst>
            <a:ext uri="{FF2B5EF4-FFF2-40B4-BE49-F238E27FC236}">
              <a16:creationId xmlns:a16="http://schemas.microsoft.com/office/drawing/2014/main" id="{1B7EBAC6-BAF3-4DDD-AF96-85850933B7D2}"/>
            </a:ext>
          </a:extLst>
        </xdr:cNvPr>
        <xdr:cNvSpPr>
          <a:spLocks noChangeShapeType="1"/>
        </xdr:cNvSpPr>
      </xdr:nvSpPr>
      <xdr:spPr bwMode="auto">
        <a:xfrm flipV="1">
          <a:off x="6911340" y="130606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78</xdr:row>
      <xdr:rowOff>0</xdr:rowOff>
    </xdr:from>
    <xdr:to>
      <xdr:col>15</xdr:col>
      <xdr:colOff>0</xdr:colOff>
      <xdr:row>78</xdr:row>
      <xdr:rowOff>152400</xdr:rowOff>
    </xdr:to>
    <xdr:sp macro="" textlink="">
      <xdr:nvSpPr>
        <xdr:cNvPr id="58" name="Circle 4">
          <a:extLst>
            <a:ext uri="{FF2B5EF4-FFF2-40B4-BE49-F238E27FC236}">
              <a16:creationId xmlns:a16="http://schemas.microsoft.com/office/drawing/2014/main" id="{D795C8DB-5402-4F29-9294-0C216957E0A8}"/>
            </a:ext>
          </a:extLst>
        </xdr:cNvPr>
        <xdr:cNvSpPr/>
      </xdr:nvSpPr>
      <xdr:spPr>
        <a:xfrm>
          <a:off x="8763000" y="148132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78</xdr:row>
      <xdr:rowOff>76200</xdr:rowOff>
    </xdr:from>
    <xdr:to>
      <xdr:col>14</xdr:col>
      <xdr:colOff>0</xdr:colOff>
      <xdr:row>78</xdr:row>
      <xdr:rowOff>76200</xdr:rowOff>
    </xdr:to>
    <xdr:sp macro="" textlink="">
      <xdr:nvSpPr>
        <xdr:cNvPr id="3188" name="Line 116">
          <a:extLst>
            <a:ext uri="{FF2B5EF4-FFF2-40B4-BE49-F238E27FC236}">
              <a16:creationId xmlns:a16="http://schemas.microsoft.com/office/drawing/2014/main" id="{51EA9D2C-0E08-44A3-BCA6-0E867B34DE0D}"/>
            </a:ext>
          </a:extLst>
        </xdr:cNvPr>
        <xdr:cNvSpPr>
          <a:spLocks noChangeShapeType="1"/>
        </xdr:cNvSpPr>
      </xdr:nvSpPr>
      <xdr:spPr bwMode="auto">
        <a:xfrm>
          <a:off x="7178040" y="14889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73</xdr:row>
      <xdr:rowOff>76200</xdr:rowOff>
    </xdr:from>
    <xdr:to>
      <xdr:col>12</xdr:col>
      <xdr:colOff>0</xdr:colOff>
      <xdr:row>78</xdr:row>
      <xdr:rowOff>76200</xdr:rowOff>
    </xdr:to>
    <xdr:sp macro="" textlink="">
      <xdr:nvSpPr>
        <xdr:cNvPr id="3189" name="Line 117">
          <a:extLst>
            <a:ext uri="{FF2B5EF4-FFF2-40B4-BE49-F238E27FC236}">
              <a16:creationId xmlns:a16="http://schemas.microsoft.com/office/drawing/2014/main" id="{A98F81AC-2C0E-4EC6-999C-83F02DF566EA}"/>
            </a:ext>
          </a:extLst>
        </xdr:cNvPr>
        <xdr:cNvSpPr>
          <a:spLocks noChangeShapeType="1"/>
        </xdr:cNvSpPr>
      </xdr:nvSpPr>
      <xdr:spPr bwMode="auto">
        <a:xfrm>
          <a:off x="6911340" y="139750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66</xdr:row>
      <xdr:rowOff>0</xdr:rowOff>
    </xdr:from>
    <xdr:to>
      <xdr:col>19</xdr:col>
      <xdr:colOff>0</xdr:colOff>
      <xdr:row>66</xdr:row>
      <xdr:rowOff>152400</xdr:rowOff>
    </xdr:to>
    <xdr:sp macro="" textlink="">
      <xdr:nvSpPr>
        <xdr:cNvPr id="59" name="Triangle 5">
          <a:extLst>
            <a:ext uri="{FF2B5EF4-FFF2-40B4-BE49-F238E27FC236}">
              <a16:creationId xmlns:a16="http://schemas.microsoft.com/office/drawing/2014/main" id="{92DC6908-ABD9-479D-BA65-D3245EFD1262}"/>
            </a:ext>
          </a:extLst>
        </xdr:cNvPr>
        <xdr:cNvSpPr/>
      </xdr:nvSpPr>
      <xdr:spPr>
        <a:xfrm rot="16200000">
          <a:off x="10767060" y="126187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18</xdr:col>
      <xdr:colOff>152400</xdr:colOff>
      <xdr:row>66</xdr:row>
      <xdr:rowOff>76200</xdr:rowOff>
    </xdr:from>
    <xdr:to>
      <xdr:col>22</xdr:col>
      <xdr:colOff>0</xdr:colOff>
      <xdr:row>66</xdr:row>
      <xdr:rowOff>76200</xdr:rowOff>
    </xdr:to>
    <xdr:sp macro="" textlink="">
      <xdr:nvSpPr>
        <xdr:cNvPr id="3190" name="Line 118">
          <a:extLst>
            <a:ext uri="{FF2B5EF4-FFF2-40B4-BE49-F238E27FC236}">
              <a16:creationId xmlns:a16="http://schemas.microsoft.com/office/drawing/2014/main" id="{7DC32670-B192-4E01-B1C0-E5A1D87B718C}"/>
            </a:ext>
          </a:extLst>
        </xdr:cNvPr>
        <xdr:cNvSpPr>
          <a:spLocks noChangeShapeType="1"/>
        </xdr:cNvSpPr>
      </xdr:nvSpPr>
      <xdr:spPr bwMode="auto">
        <a:xfrm>
          <a:off x="10919460" y="1269492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66</xdr:row>
      <xdr:rowOff>76200</xdr:rowOff>
    </xdr:from>
    <xdr:to>
      <xdr:col>18</xdr:col>
      <xdr:colOff>0</xdr:colOff>
      <xdr:row>66</xdr:row>
      <xdr:rowOff>76200</xdr:rowOff>
    </xdr:to>
    <xdr:sp macro="" textlink="">
      <xdr:nvSpPr>
        <xdr:cNvPr id="3191" name="Line 119">
          <a:extLst>
            <a:ext uri="{FF2B5EF4-FFF2-40B4-BE49-F238E27FC236}">
              <a16:creationId xmlns:a16="http://schemas.microsoft.com/office/drawing/2014/main" id="{4D20AC07-31ED-4DDC-A8F8-861C3B8A1D9A}"/>
            </a:ext>
          </a:extLst>
        </xdr:cNvPr>
        <xdr:cNvSpPr>
          <a:spLocks noChangeShapeType="1"/>
        </xdr:cNvSpPr>
      </xdr:nvSpPr>
      <xdr:spPr bwMode="auto">
        <a:xfrm>
          <a:off x="9182100" y="126949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66</xdr:row>
      <xdr:rowOff>76200</xdr:rowOff>
    </xdr:from>
    <xdr:to>
      <xdr:col>16</xdr:col>
      <xdr:colOff>0</xdr:colOff>
      <xdr:row>68</xdr:row>
      <xdr:rowOff>76200</xdr:rowOff>
    </xdr:to>
    <xdr:sp macro="" textlink="">
      <xdr:nvSpPr>
        <xdr:cNvPr id="3192" name="Line 120">
          <a:extLst>
            <a:ext uri="{FF2B5EF4-FFF2-40B4-BE49-F238E27FC236}">
              <a16:creationId xmlns:a16="http://schemas.microsoft.com/office/drawing/2014/main" id="{9C65808B-3035-4DAA-A74E-EEAF9F6E3132}"/>
            </a:ext>
          </a:extLst>
        </xdr:cNvPr>
        <xdr:cNvSpPr>
          <a:spLocks noChangeShapeType="1"/>
        </xdr:cNvSpPr>
      </xdr:nvSpPr>
      <xdr:spPr bwMode="auto">
        <a:xfrm flipV="1">
          <a:off x="8915400" y="126949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71</xdr:row>
      <xdr:rowOff>0</xdr:rowOff>
    </xdr:from>
    <xdr:to>
      <xdr:col>19</xdr:col>
      <xdr:colOff>0</xdr:colOff>
      <xdr:row>71</xdr:row>
      <xdr:rowOff>152400</xdr:rowOff>
    </xdr:to>
    <xdr:sp macro="" textlink="">
      <xdr:nvSpPr>
        <xdr:cNvPr id="60" name="Triangle 6">
          <a:extLst>
            <a:ext uri="{FF2B5EF4-FFF2-40B4-BE49-F238E27FC236}">
              <a16:creationId xmlns:a16="http://schemas.microsoft.com/office/drawing/2014/main" id="{BBF8AE04-BD25-4A63-BD35-BB8AB0549741}"/>
            </a:ext>
          </a:extLst>
        </xdr:cNvPr>
        <xdr:cNvSpPr/>
      </xdr:nvSpPr>
      <xdr:spPr>
        <a:xfrm rot="16200000">
          <a:off x="10767060" y="135331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18</xdr:col>
      <xdr:colOff>152400</xdr:colOff>
      <xdr:row>71</xdr:row>
      <xdr:rowOff>76200</xdr:rowOff>
    </xdr:from>
    <xdr:to>
      <xdr:col>22</xdr:col>
      <xdr:colOff>0</xdr:colOff>
      <xdr:row>71</xdr:row>
      <xdr:rowOff>76200</xdr:rowOff>
    </xdr:to>
    <xdr:sp macro="" textlink="">
      <xdr:nvSpPr>
        <xdr:cNvPr id="3193" name="Line 121">
          <a:extLst>
            <a:ext uri="{FF2B5EF4-FFF2-40B4-BE49-F238E27FC236}">
              <a16:creationId xmlns:a16="http://schemas.microsoft.com/office/drawing/2014/main" id="{17E4D2D4-8D35-4C36-BBD8-5064CF56F2AD}"/>
            </a:ext>
          </a:extLst>
        </xdr:cNvPr>
        <xdr:cNvSpPr>
          <a:spLocks noChangeShapeType="1"/>
        </xdr:cNvSpPr>
      </xdr:nvSpPr>
      <xdr:spPr bwMode="auto">
        <a:xfrm>
          <a:off x="10919460" y="1360932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71</xdr:row>
      <xdr:rowOff>76200</xdr:rowOff>
    </xdr:from>
    <xdr:to>
      <xdr:col>18</xdr:col>
      <xdr:colOff>0</xdr:colOff>
      <xdr:row>71</xdr:row>
      <xdr:rowOff>76200</xdr:rowOff>
    </xdr:to>
    <xdr:sp macro="" textlink="">
      <xdr:nvSpPr>
        <xdr:cNvPr id="3194" name="Line 122">
          <a:extLst>
            <a:ext uri="{FF2B5EF4-FFF2-40B4-BE49-F238E27FC236}">
              <a16:creationId xmlns:a16="http://schemas.microsoft.com/office/drawing/2014/main" id="{787F3064-2C75-4704-A819-649219C030DD}"/>
            </a:ext>
          </a:extLst>
        </xdr:cNvPr>
        <xdr:cNvSpPr>
          <a:spLocks noChangeShapeType="1"/>
        </xdr:cNvSpPr>
      </xdr:nvSpPr>
      <xdr:spPr bwMode="auto">
        <a:xfrm>
          <a:off x="9182100" y="136093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68</xdr:row>
      <xdr:rowOff>76200</xdr:rowOff>
    </xdr:from>
    <xdr:to>
      <xdr:col>16</xdr:col>
      <xdr:colOff>0</xdr:colOff>
      <xdr:row>71</xdr:row>
      <xdr:rowOff>76200</xdr:rowOff>
    </xdr:to>
    <xdr:sp macro="" textlink="">
      <xdr:nvSpPr>
        <xdr:cNvPr id="3195" name="Line 123">
          <a:extLst>
            <a:ext uri="{FF2B5EF4-FFF2-40B4-BE49-F238E27FC236}">
              <a16:creationId xmlns:a16="http://schemas.microsoft.com/office/drawing/2014/main" id="{9AE034D3-A5D1-4AE6-88D5-8DB94A9ED862}"/>
            </a:ext>
          </a:extLst>
        </xdr:cNvPr>
        <xdr:cNvSpPr>
          <a:spLocks noChangeShapeType="1"/>
        </xdr:cNvSpPr>
      </xdr:nvSpPr>
      <xdr:spPr bwMode="auto">
        <a:xfrm>
          <a:off x="8915400" y="130606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76</xdr:row>
      <xdr:rowOff>0</xdr:rowOff>
    </xdr:from>
    <xdr:to>
      <xdr:col>19</xdr:col>
      <xdr:colOff>0</xdr:colOff>
      <xdr:row>76</xdr:row>
      <xdr:rowOff>152400</xdr:rowOff>
    </xdr:to>
    <xdr:sp macro="" textlink="">
      <xdr:nvSpPr>
        <xdr:cNvPr id="61" name="Triangle 7">
          <a:extLst>
            <a:ext uri="{FF2B5EF4-FFF2-40B4-BE49-F238E27FC236}">
              <a16:creationId xmlns:a16="http://schemas.microsoft.com/office/drawing/2014/main" id="{7D0163FB-D58F-4C7D-AE69-39C7828EE7EA}"/>
            </a:ext>
          </a:extLst>
        </xdr:cNvPr>
        <xdr:cNvSpPr/>
      </xdr:nvSpPr>
      <xdr:spPr>
        <a:xfrm rot="16200000">
          <a:off x="10767060" y="144475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18</xdr:col>
      <xdr:colOff>152400</xdr:colOff>
      <xdr:row>76</xdr:row>
      <xdr:rowOff>76200</xdr:rowOff>
    </xdr:from>
    <xdr:to>
      <xdr:col>22</xdr:col>
      <xdr:colOff>0</xdr:colOff>
      <xdr:row>76</xdr:row>
      <xdr:rowOff>76200</xdr:rowOff>
    </xdr:to>
    <xdr:sp macro="" textlink="">
      <xdr:nvSpPr>
        <xdr:cNvPr id="3196" name="Line 124">
          <a:extLst>
            <a:ext uri="{FF2B5EF4-FFF2-40B4-BE49-F238E27FC236}">
              <a16:creationId xmlns:a16="http://schemas.microsoft.com/office/drawing/2014/main" id="{84851B8D-9C87-4CCA-BC6B-01025766751D}"/>
            </a:ext>
          </a:extLst>
        </xdr:cNvPr>
        <xdr:cNvSpPr>
          <a:spLocks noChangeShapeType="1"/>
        </xdr:cNvSpPr>
      </xdr:nvSpPr>
      <xdr:spPr bwMode="auto">
        <a:xfrm>
          <a:off x="10919460" y="1452372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76</xdr:row>
      <xdr:rowOff>76200</xdr:rowOff>
    </xdr:from>
    <xdr:to>
      <xdr:col>18</xdr:col>
      <xdr:colOff>0</xdr:colOff>
      <xdr:row>76</xdr:row>
      <xdr:rowOff>76200</xdr:rowOff>
    </xdr:to>
    <xdr:sp macro="" textlink="">
      <xdr:nvSpPr>
        <xdr:cNvPr id="3197" name="Line 125">
          <a:extLst>
            <a:ext uri="{FF2B5EF4-FFF2-40B4-BE49-F238E27FC236}">
              <a16:creationId xmlns:a16="http://schemas.microsoft.com/office/drawing/2014/main" id="{BF14CFC0-08EB-4F4D-8CF2-867E23D02C4F}"/>
            </a:ext>
          </a:extLst>
        </xdr:cNvPr>
        <xdr:cNvSpPr>
          <a:spLocks noChangeShapeType="1"/>
        </xdr:cNvSpPr>
      </xdr:nvSpPr>
      <xdr:spPr bwMode="auto">
        <a:xfrm>
          <a:off x="9182100" y="145237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76</xdr:row>
      <xdr:rowOff>76200</xdr:rowOff>
    </xdr:from>
    <xdr:to>
      <xdr:col>16</xdr:col>
      <xdr:colOff>0</xdr:colOff>
      <xdr:row>78</xdr:row>
      <xdr:rowOff>76200</xdr:rowOff>
    </xdr:to>
    <xdr:sp macro="" textlink="">
      <xdr:nvSpPr>
        <xdr:cNvPr id="3198" name="Line 126">
          <a:extLst>
            <a:ext uri="{FF2B5EF4-FFF2-40B4-BE49-F238E27FC236}">
              <a16:creationId xmlns:a16="http://schemas.microsoft.com/office/drawing/2014/main" id="{3FD73D03-A27E-47D7-BA1B-4BF229B46081}"/>
            </a:ext>
          </a:extLst>
        </xdr:cNvPr>
        <xdr:cNvSpPr>
          <a:spLocks noChangeShapeType="1"/>
        </xdr:cNvSpPr>
      </xdr:nvSpPr>
      <xdr:spPr bwMode="auto">
        <a:xfrm flipV="1">
          <a:off x="8915400" y="145237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81</xdr:row>
      <xdr:rowOff>0</xdr:rowOff>
    </xdr:from>
    <xdr:to>
      <xdr:col>19</xdr:col>
      <xdr:colOff>0</xdr:colOff>
      <xdr:row>81</xdr:row>
      <xdr:rowOff>152400</xdr:rowOff>
    </xdr:to>
    <xdr:sp macro="" textlink="">
      <xdr:nvSpPr>
        <xdr:cNvPr id="62" name="Triangle 8">
          <a:extLst>
            <a:ext uri="{FF2B5EF4-FFF2-40B4-BE49-F238E27FC236}">
              <a16:creationId xmlns:a16="http://schemas.microsoft.com/office/drawing/2014/main" id="{9C1DAB68-F4BB-4989-974C-32872823FD45}"/>
            </a:ext>
          </a:extLst>
        </xdr:cNvPr>
        <xdr:cNvSpPr/>
      </xdr:nvSpPr>
      <xdr:spPr>
        <a:xfrm rot="16200000">
          <a:off x="10767060" y="153619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18</xdr:col>
      <xdr:colOff>152400</xdr:colOff>
      <xdr:row>81</xdr:row>
      <xdr:rowOff>76200</xdr:rowOff>
    </xdr:from>
    <xdr:to>
      <xdr:col>22</xdr:col>
      <xdr:colOff>0</xdr:colOff>
      <xdr:row>81</xdr:row>
      <xdr:rowOff>76200</xdr:rowOff>
    </xdr:to>
    <xdr:sp macro="" textlink="">
      <xdr:nvSpPr>
        <xdr:cNvPr id="3199" name="Line 127">
          <a:extLst>
            <a:ext uri="{FF2B5EF4-FFF2-40B4-BE49-F238E27FC236}">
              <a16:creationId xmlns:a16="http://schemas.microsoft.com/office/drawing/2014/main" id="{48CD759C-47B5-4C4F-A861-BC45B462D5E7}"/>
            </a:ext>
          </a:extLst>
        </xdr:cNvPr>
        <xdr:cNvSpPr>
          <a:spLocks noChangeShapeType="1"/>
        </xdr:cNvSpPr>
      </xdr:nvSpPr>
      <xdr:spPr bwMode="auto">
        <a:xfrm>
          <a:off x="10919460" y="1543812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81</xdr:row>
      <xdr:rowOff>76200</xdr:rowOff>
    </xdr:from>
    <xdr:to>
      <xdr:col>18</xdr:col>
      <xdr:colOff>0</xdr:colOff>
      <xdr:row>81</xdr:row>
      <xdr:rowOff>76200</xdr:rowOff>
    </xdr:to>
    <xdr:sp macro="" textlink="">
      <xdr:nvSpPr>
        <xdr:cNvPr id="3200" name="Line 128">
          <a:extLst>
            <a:ext uri="{FF2B5EF4-FFF2-40B4-BE49-F238E27FC236}">
              <a16:creationId xmlns:a16="http://schemas.microsoft.com/office/drawing/2014/main" id="{15869F26-712B-49F7-9566-9815C143425C}"/>
            </a:ext>
          </a:extLst>
        </xdr:cNvPr>
        <xdr:cNvSpPr>
          <a:spLocks noChangeShapeType="1"/>
        </xdr:cNvSpPr>
      </xdr:nvSpPr>
      <xdr:spPr bwMode="auto">
        <a:xfrm>
          <a:off x="9182100" y="15438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78</xdr:row>
      <xdr:rowOff>76200</xdr:rowOff>
    </xdr:from>
    <xdr:to>
      <xdr:col>16</xdr:col>
      <xdr:colOff>0</xdr:colOff>
      <xdr:row>81</xdr:row>
      <xdr:rowOff>76200</xdr:rowOff>
    </xdr:to>
    <xdr:sp macro="" textlink="">
      <xdr:nvSpPr>
        <xdr:cNvPr id="3201" name="Line 129">
          <a:extLst>
            <a:ext uri="{FF2B5EF4-FFF2-40B4-BE49-F238E27FC236}">
              <a16:creationId xmlns:a16="http://schemas.microsoft.com/office/drawing/2014/main" id="{8CAB29F7-0DF3-41EE-80DE-AC18D20D10C6}"/>
            </a:ext>
          </a:extLst>
        </xdr:cNvPr>
        <xdr:cNvSpPr>
          <a:spLocks noChangeShapeType="1"/>
        </xdr:cNvSpPr>
      </xdr:nvSpPr>
      <xdr:spPr bwMode="auto">
        <a:xfrm>
          <a:off x="8915400" y="148894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93</xdr:row>
      <xdr:rowOff>0</xdr:rowOff>
    </xdr:from>
    <xdr:to>
      <xdr:col>15</xdr:col>
      <xdr:colOff>0</xdr:colOff>
      <xdr:row>93</xdr:row>
      <xdr:rowOff>152400</xdr:rowOff>
    </xdr:to>
    <xdr:sp macro="" textlink="">
      <xdr:nvSpPr>
        <xdr:cNvPr id="63" name="Square 9">
          <a:extLst>
            <a:ext uri="{FF2B5EF4-FFF2-40B4-BE49-F238E27FC236}">
              <a16:creationId xmlns:a16="http://schemas.microsoft.com/office/drawing/2014/main" id="{A8C19E03-0E82-46AF-A1A1-B76D324F5259}"/>
            </a:ext>
          </a:extLst>
        </xdr:cNvPr>
        <xdr:cNvSpPr/>
      </xdr:nvSpPr>
      <xdr:spPr>
        <a:xfrm>
          <a:off x="8763000" y="175564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93</xdr:row>
      <xdr:rowOff>76200</xdr:rowOff>
    </xdr:from>
    <xdr:to>
      <xdr:col>14</xdr:col>
      <xdr:colOff>0</xdr:colOff>
      <xdr:row>93</xdr:row>
      <xdr:rowOff>76200</xdr:rowOff>
    </xdr:to>
    <xdr:sp macro="" textlink="">
      <xdr:nvSpPr>
        <xdr:cNvPr id="3202" name="Line 130">
          <a:extLst>
            <a:ext uri="{FF2B5EF4-FFF2-40B4-BE49-F238E27FC236}">
              <a16:creationId xmlns:a16="http://schemas.microsoft.com/office/drawing/2014/main" id="{7A10136C-8BCC-4198-B2E6-98D5D541C0FC}"/>
            </a:ext>
          </a:extLst>
        </xdr:cNvPr>
        <xdr:cNvSpPr>
          <a:spLocks noChangeShapeType="1"/>
        </xdr:cNvSpPr>
      </xdr:nvSpPr>
      <xdr:spPr bwMode="auto">
        <a:xfrm>
          <a:off x="7178040" y="17632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93</xdr:row>
      <xdr:rowOff>76200</xdr:rowOff>
    </xdr:from>
    <xdr:to>
      <xdr:col>12</xdr:col>
      <xdr:colOff>0</xdr:colOff>
      <xdr:row>103</xdr:row>
      <xdr:rowOff>76200</xdr:rowOff>
    </xdr:to>
    <xdr:sp macro="" textlink="">
      <xdr:nvSpPr>
        <xdr:cNvPr id="3203" name="Line 131">
          <a:extLst>
            <a:ext uri="{FF2B5EF4-FFF2-40B4-BE49-F238E27FC236}">
              <a16:creationId xmlns:a16="http://schemas.microsoft.com/office/drawing/2014/main" id="{17A4F319-22D3-4C79-B0D3-56E2AE4C6C20}"/>
            </a:ext>
          </a:extLst>
        </xdr:cNvPr>
        <xdr:cNvSpPr>
          <a:spLocks noChangeShapeType="1"/>
        </xdr:cNvSpPr>
      </xdr:nvSpPr>
      <xdr:spPr bwMode="auto">
        <a:xfrm flipV="1">
          <a:off x="6911340" y="17632680"/>
          <a:ext cx="266700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113</xdr:row>
      <xdr:rowOff>0</xdr:rowOff>
    </xdr:from>
    <xdr:to>
      <xdr:col>15</xdr:col>
      <xdr:colOff>0</xdr:colOff>
      <xdr:row>113</xdr:row>
      <xdr:rowOff>152400</xdr:rowOff>
    </xdr:to>
    <xdr:sp macro="" textlink="">
      <xdr:nvSpPr>
        <xdr:cNvPr id="3204" name="Square 10">
          <a:extLst>
            <a:ext uri="{FF2B5EF4-FFF2-40B4-BE49-F238E27FC236}">
              <a16:creationId xmlns:a16="http://schemas.microsoft.com/office/drawing/2014/main" id="{E6F898BD-608A-4CC7-A18A-31021647D6B3}"/>
            </a:ext>
          </a:extLst>
        </xdr:cNvPr>
        <xdr:cNvSpPr/>
      </xdr:nvSpPr>
      <xdr:spPr>
        <a:xfrm>
          <a:off x="8763000" y="212140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113</xdr:row>
      <xdr:rowOff>76200</xdr:rowOff>
    </xdr:from>
    <xdr:to>
      <xdr:col>14</xdr:col>
      <xdr:colOff>0</xdr:colOff>
      <xdr:row>113</xdr:row>
      <xdr:rowOff>76200</xdr:rowOff>
    </xdr:to>
    <xdr:sp macro="" textlink="">
      <xdr:nvSpPr>
        <xdr:cNvPr id="3205" name="Line 132">
          <a:extLst>
            <a:ext uri="{FF2B5EF4-FFF2-40B4-BE49-F238E27FC236}">
              <a16:creationId xmlns:a16="http://schemas.microsoft.com/office/drawing/2014/main" id="{9A20A44A-0D12-4509-914B-F90ACF75EA01}"/>
            </a:ext>
          </a:extLst>
        </xdr:cNvPr>
        <xdr:cNvSpPr>
          <a:spLocks noChangeShapeType="1"/>
        </xdr:cNvSpPr>
      </xdr:nvSpPr>
      <xdr:spPr bwMode="auto">
        <a:xfrm>
          <a:off x="7178040" y="21290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103</xdr:row>
      <xdr:rowOff>76200</xdr:rowOff>
    </xdr:from>
    <xdr:to>
      <xdr:col>12</xdr:col>
      <xdr:colOff>0</xdr:colOff>
      <xdr:row>113</xdr:row>
      <xdr:rowOff>76200</xdr:rowOff>
    </xdr:to>
    <xdr:sp macro="" textlink="">
      <xdr:nvSpPr>
        <xdr:cNvPr id="3206" name="Line 133">
          <a:extLst>
            <a:ext uri="{FF2B5EF4-FFF2-40B4-BE49-F238E27FC236}">
              <a16:creationId xmlns:a16="http://schemas.microsoft.com/office/drawing/2014/main" id="{7489CFE3-1C5B-45C1-9DAF-9414C45085CB}"/>
            </a:ext>
          </a:extLst>
        </xdr:cNvPr>
        <xdr:cNvSpPr>
          <a:spLocks noChangeShapeType="1"/>
        </xdr:cNvSpPr>
      </xdr:nvSpPr>
      <xdr:spPr bwMode="auto">
        <a:xfrm>
          <a:off x="6911340" y="19461480"/>
          <a:ext cx="266700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88</xdr:row>
      <xdr:rowOff>0</xdr:rowOff>
    </xdr:from>
    <xdr:to>
      <xdr:col>19</xdr:col>
      <xdr:colOff>0</xdr:colOff>
      <xdr:row>88</xdr:row>
      <xdr:rowOff>152400</xdr:rowOff>
    </xdr:to>
    <xdr:sp macro="" textlink="">
      <xdr:nvSpPr>
        <xdr:cNvPr id="3207" name="Circle 11">
          <a:extLst>
            <a:ext uri="{FF2B5EF4-FFF2-40B4-BE49-F238E27FC236}">
              <a16:creationId xmlns:a16="http://schemas.microsoft.com/office/drawing/2014/main" id="{1F33E5B5-0B10-4A60-B8B2-A52B7F3E2482}"/>
            </a:ext>
          </a:extLst>
        </xdr:cNvPr>
        <xdr:cNvSpPr/>
      </xdr:nvSpPr>
      <xdr:spPr>
        <a:xfrm>
          <a:off x="10767060" y="166420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88</xdr:row>
      <xdr:rowOff>76200</xdr:rowOff>
    </xdr:from>
    <xdr:to>
      <xdr:col>18</xdr:col>
      <xdr:colOff>0</xdr:colOff>
      <xdr:row>88</xdr:row>
      <xdr:rowOff>76200</xdr:rowOff>
    </xdr:to>
    <xdr:sp macro="" textlink="">
      <xdr:nvSpPr>
        <xdr:cNvPr id="3208" name="Line 134">
          <a:extLst>
            <a:ext uri="{FF2B5EF4-FFF2-40B4-BE49-F238E27FC236}">
              <a16:creationId xmlns:a16="http://schemas.microsoft.com/office/drawing/2014/main" id="{0CDD90A2-31C8-49E3-B31C-3414A3CB2A90}"/>
            </a:ext>
          </a:extLst>
        </xdr:cNvPr>
        <xdr:cNvSpPr>
          <a:spLocks noChangeShapeType="1"/>
        </xdr:cNvSpPr>
      </xdr:nvSpPr>
      <xdr:spPr bwMode="auto">
        <a:xfrm>
          <a:off x="9182100" y="16718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88</xdr:row>
      <xdr:rowOff>76200</xdr:rowOff>
    </xdr:from>
    <xdr:to>
      <xdr:col>16</xdr:col>
      <xdr:colOff>0</xdr:colOff>
      <xdr:row>93</xdr:row>
      <xdr:rowOff>76200</xdr:rowOff>
    </xdr:to>
    <xdr:sp macro="" textlink="">
      <xdr:nvSpPr>
        <xdr:cNvPr id="3209" name="Line 135">
          <a:extLst>
            <a:ext uri="{FF2B5EF4-FFF2-40B4-BE49-F238E27FC236}">
              <a16:creationId xmlns:a16="http://schemas.microsoft.com/office/drawing/2014/main" id="{DAFD07A8-B4FF-497D-AC2C-3C290BBF02E4}"/>
            </a:ext>
          </a:extLst>
        </xdr:cNvPr>
        <xdr:cNvSpPr>
          <a:spLocks noChangeShapeType="1"/>
        </xdr:cNvSpPr>
      </xdr:nvSpPr>
      <xdr:spPr bwMode="auto">
        <a:xfrm flipV="1">
          <a:off x="8915400" y="167182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98</xdr:row>
      <xdr:rowOff>0</xdr:rowOff>
    </xdr:from>
    <xdr:to>
      <xdr:col>19</xdr:col>
      <xdr:colOff>0</xdr:colOff>
      <xdr:row>98</xdr:row>
      <xdr:rowOff>152400</xdr:rowOff>
    </xdr:to>
    <xdr:sp macro="" textlink="">
      <xdr:nvSpPr>
        <xdr:cNvPr id="3210" name="Circle 12">
          <a:extLst>
            <a:ext uri="{FF2B5EF4-FFF2-40B4-BE49-F238E27FC236}">
              <a16:creationId xmlns:a16="http://schemas.microsoft.com/office/drawing/2014/main" id="{2A327E7E-D671-443E-BEDC-BB8A2E21A720}"/>
            </a:ext>
          </a:extLst>
        </xdr:cNvPr>
        <xdr:cNvSpPr/>
      </xdr:nvSpPr>
      <xdr:spPr>
        <a:xfrm>
          <a:off x="10767060" y="184708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98</xdr:row>
      <xdr:rowOff>76200</xdr:rowOff>
    </xdr:from>
    <xdr:to>
      <xdr:col>18</xdr:col>
      <xdr:colOff>0</xdr:colOff>
      <xdr:row>98</xdr:row>
      <xdr:rowOff>76200</xdr:rowOff>
    </xdr:to>
    <xdr:sp macro="" textlink="">
      <xdr:nvSpPr>
        <xdr:cNvPr id="3211" name="Line 136">
          <a:extLst>
            <a:ext uri="{FF2B5EF4-FFF2-40B4-BE49-F238E27FC236}">
              <a16:creationId xmlns:a16="http://schemas.microsoft.com/office/drawing/2014/main" id="{989BEC83-A5C7-4B30-A41F-7F49FBED7D03}"/>
            </a:ext>
          </a:extLst>
        </xdr:cNvPr>
        <xdr:cNvSpPr>
          <a:spLocks noChangeShapeType="1"/>
        </xdr:cNvSpPr>
      </xdr:nvSpPr>
      <xdr:spPr bwMode="auto">
        <a:xfrm>
          <a:off x="9182100" y="18547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93</xdr:row>
      <xdr:rowOff>76200</xdr:rowOff>
    </xdr:from>
    <xdr:to>
      <xdr:col>16</xdr:col>
      <xdr:colOff>0</xdr:colOff>
      <xdr:row>98</xdr:row>
      <xdr:rowOff>76200</xdr:rowOff>
    </xdr:to>
    <xdr:sp macro="" textlink="">
      <xdr:nvSpPr>
        <xdr:cNvPr id="3212" name="Line 137">
          <a:extLst>
            <a:ext uri="{FF2B5EF4-FFF2-40B4-BE49-F238E27FC236}">
              <a16:creationId xmlns:a16="http://schemas.microsoft.com/office/drawing/2014/main" id="{E456DF67-A974-4AAE-83BC-456711DA0152}"/>
            </a:ext>
          </a:extLst>
        </xdr:cNvPr>
        <xdr:cNvSpPr>
          <a:spLocks noChangeShapeType="1"/>
        </xdr:cNvSpPr>
      </xdr:nvSpPr>
      <xdr:spPr bwMode="auto">
        <a:xfrm>
          <a:off x="8915400" y="176326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86</xdr:row>
      <xdr:rowOff>0</xdr:rowOff>
    </xdr:from>
    <xdr:to>
      <xdr:col>23</xdr:col>
      <xdr:colOff>0</xdr:colOff>
      <xdr:row>86</xdr:row>
      <xdr:rowOff>152400</xdr:rowOff>
    </xdr:to>
    <xdr:sp macro="" textlink="">
      <xdr:nvSpPr>
        <xdr:cNvPr id="3213" name="Triangle 13">
          <a:extLst>
            <a:ext uri="{FF2B5EF4-FFF2-40B4-BE49-F238E27FC236}">
              <a16:creationId xmlns:a16="http://schemas.microsoft.com/office/drawing/2014/main" id="{C5E990EE-2CC1-45EA-BBC7-9E3A47B77041}"/>
            </a:ext>
          </a:extLst>
        </xdr:cNvPr>
        <xdr:cNvSpPr/>
      </xdr:nvSpPr>
      <xdr:spPr>
        <a:xfrm rot="16200000">
          <a:off x="12771120" y="162763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86</xdr:row>
      <xdr:rowOff>76200</xdr:rowOff>
    </xdr:from>
    <xdr:to>
      <xdr:col>22</xdr:col>
      <xdr:colOff>0</xdr:colOff>
      <xdr:row>86</xdr:row>
      <xdr:rowOff>76200</xdr:rowOff>
    </xdr:to>
    <xdr:sp macro="" textlink="">
      <xdr:nvSpPr>
        <xdr:cNvPr id="3214" name="Line 138">
          <a:extLst>
            <a:ext uri="{FF2B5EF4-FFF2-40B4-BE49-F238E27FC236}">
              <a16:creationId xmlns:a16="http://schemas.microsoft.com/office/drawing/2014/main" id="{0415EEA8-C937-4A35-80D6-D8C0EBF67342}"/>
            </a:ext>
          </a:extLst>
        </xdr:cNvPr>
        <xdr:cNvSpPr>
          <a:spLocks noChangeShapeType="1"/>
        </xdr:cNvSpPr>
      </xdr:nvSpPr>
      <xdr:spPr bwMode="auto">
        <a:xfrm>
          <a:off x="11186160" y="163525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86</xdr:row>
      <xdr:rowOff>76200</xdr:rowOff>
    </xdr:from>
    <xdr:to>
      <xdr:col>20</xdr:col>
      <xdr:colOff>0</xdr:colOff>
      <xdr:row>88</xdr:row>
      <xdr:rowOff>76200</xdr:rowOff>
    </xdr:to>
    <xdr:sp macro="" textlink="">
      <xdr:nvSpPr>
        <xdr:cNvPr id="3215" name="Line 139">
          <a:extLst>
            <a:ext uri="{FF2B5EF4-FFF2-40B4-BE49-F238E27FC236}">
              <a16:creationId xmlns:a16="http://schemas.microsoft.com/office/drawing/2014/main" id="{F6AC2174-2247-48A6-A07A-8B53D0D8A26E}"/>
            </a:ext>
          </a:extLst>
        </xdr:cNvPr>
        <xdr:cNvSpPr>
          <a:spLocks noChangeShapeType="1"/>
        </xdr:cNvSpPr>
      </xdr:nvSpPr>
      <xdr:spPr bwMode="auto">
        <a:xfrm flipV="1">
          <a:off x="10919460" y="163525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91</xdr:row>
      <xdr:rowOff>0</xdr:rowOff>
    </xdr:from>
    <xdr:to>
      <xdr:col>23</xdr:col>
      <xdr:colOff>0</xdr:colOff>
      <xdr:row>91</xdr:row>
      <xdr:rowOff>152400</xdr:rowOff>
    </xdr:to>
    <xdr:sp macro="" textlink="">
      <xdr:nvSpPr>
        <xdr:cNvPr id="3216" name="Triangle 14">
          <a:extLst>
            <a:ext uri="{FF2B5EF4-FFF2-40B4-BE49-F238E27FC236}">
              <a16:creationId xmlns:a16="http://schemas.microsoft.com/office/drawing/2014/main" id="{D2D64B23-65C7-4E91-B2D0-D6AD310013BC}"/>
            </a:ext>
          </a:extLst>
        </xdr:cNvPr>
        <xdr:cNvSpPr/>
      </xdr:nvSpPr>
      <xdr:spPr>
        <a:xfrm rot="16200000">
          <a:off x="12771120" y="171907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91</xdr:row>
      <xdr:rowOff>76200</xdr:rowOff>
    </xdr:from>
    <xdr:to>
      <xdr:col>22</xdr:col>
      <xdr:colOff>0</xdr:colOff>
      <xdr:row>91</xdr:row>
      <xdr:rowOff>76200</xdr:rowOff>
    </xdr:to>
    <xdr:sp macro="" textlink="">
      <xdr:nvSpPr>
        <xdr:cNvPr id="3217" name="Line 140">
          <a:extLst>
            <a:ext uri="{FF2B5EF4-FFF2-40B4-BE49-F238E27FC236}">
              <a16:creationId xmlns:a16="http://schemas.microsoft.com/office/drawing/2014/main" id="{7385AE50-10D3-443E-93A7-13D8755A343F}"/>
            </a:ext>
          </a:extLst>
        </xdr:cNvPr>
        <xdr:cNvSpPr>
          <a:spLocks noChangeShapeType="1"/>
        </xdr:cNvSpPr>
      </xdr:nvSpPr>
      <xdr:spPr bwMode="auto">
        <a:xfrm>
          <a:off x="11186160" y="172669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88</xdr:row>
      <xdr:rowOff>76200</xdr:rowOff>
    </xdr:from>
    <xdr:to>
      <xdr:col>20</xdr:col>
      <xdr:colOff>0</xdr:colOff>
      <xdr:row>91</xdr:row>
      <xdr:rowOff>76200</xdr:rowOff>
    </xdr:to>
    <xdr:sp macro="" textlink="">
      <xdr:nvSpPr>
        <xdr:cNvPr id="3218" name="Line 141">
          <a:extLst>
            <a:ext uri="{FF2B5EF4-FFF2-40B4-BE49-F238E27FC236}">
              <a16:creationId xmlns:a16="http://schemas.microsoft.com/office/drawing/2014/main" id="{ED46009B-F2D9-48E8-A331-9DECB7BE934D}"/>
            </a:ext>
          </a:extLst>
        </xdr:cNvPr>
        <xdr:cNvSpPr>
          <a:spLocks noChangeShapeType="1"/>
        </xdr:cNvSpPr>
      </xdr:nvSpPr>
      <xdr:spPr bwMode="auto">
        <a:xfrm>
          <a:off x="10919460" y="167182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96</xdr:row>
      <xdr:rowOff>0</xdr:rowOff>
    </xdr:from>
    <xdr:to>
      <xdr:col>23</xdr:col>
      <xdr:colOff>0</xdr:colOff>
      <xdr:row>96</xdr:row>
      <xdr:rowOff>152400</xdr:rowOff>
    </xdr:to>
    <xdr:sp macro="" textlink="">
      <xdr:nvSpPr>
        <xdr:cNvPr id="3219" name="Triangle 15">
          <a:extLst>
            <a:ext uri="{FF2B5EF4-FFF2-40B4-BE49-F238E27FC236}">
              <a16:creationId xmlns:a16="http://schemas.microsoft.com/office/drawing/2014/main" id="{5A51F8C1-7DC6-45B5-B4C1-49D612B9E380}"/>
            </a:ext>
          </a:extLst>
        </xdr:cNvPr>
        <xdr:cNvSpPr/>
      </xdr:nvSpPr>
      <xdr:spPr>
        <a:xfrm rot="16200000">
          <a:off x="12771120" y="181051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96</xdr:row>
      <xdr:rowOff>76200</xdr:rowOff>
    </xdr:from>
    <xdr:to>
      <xdr:col>22</xdr:col>
      <xdr:colOff>0</xdr:colOff>
      <xdr:row>96</xdr:row>
      <xdr:rowOff>76200</xdr:rowOff>
    </xdr:to>
    <xdr:sp macro="" textlink="">
      <xdr:nvSpPr>
        <xdr:cNvPr id="3220" name="Line 142">
          <a:extLst>
            <a:ext uri="{FF2B5EF4-FFF2-40B4-BE49-F238E27FC236}">
              <a16:creationId xmlns:a16="http://schemas.microsoft.com/office/drawing/2014/main" id="{91B27CA5-F218-4F24-BA4B-2CE7065358E5}"/>
            </a:ext>
          </a:extLst>
        </xdr:cNvPr>
        <xdr:cNvSpPr>
          <a:spLocks noChangeShapeType="1"/>
        </xdr:cNvSpPr>
      </xdr:nvSpPr>
      <xdr:spPr bwMode="auto">
        <a:xfrm>
          <a:off x="11186160" y="181813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96</xdr:row>
      <xdr:rowOff>76200</xdr:rowOff>
    </xdr:from>
    <xdr:to>
      <xdr:col>20</xdr:col>
      <xdr:colOff>0</xdr:colOff>
      <xdr:row>98</xdr:row>
      <xdr:rowOff>76200</xdr:rowOff>
    </xdr:to>
    <xdr:sp macro="" textlink="">
      <xdr:nvSpPr>
        <xdr:cNvPr id="3221" name="Line 143">
          <a:extLst>
            <a:ext uri="{FF2B5EF4-FFF2-40B4-BE49-F238E27FC236}">
              <a16:creationId xmlns:a16="http://schemas.microsoft.com/office/drawing/2014/main" id="{F8D6F429-7E6C-46E4-8938-BDBC13C0DEDF}"/>
            </a:ext>
          </a:extLst>
        </xdr:cNvPr>
        <xdr:cNvSpPr>
          <a:spLocks noChangeShapeType="1"/>
        </xdr:cNvSpPr>
      </xdr:nvSpPr>
      <xdr:spPr bwMode="auto">
        <a:xfrm flipV="1">
          <a:off x="10919460" y="181813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101</xdr:row>
      <xdr:rowOff>0</xdr:rowOff>
    </xdr:from>
    <xdr:to>
      <xdr:col>23</xdr:col>
      <xdr:colOff>0</xdr:colOff>
      <xdr:row>101</xdr:row>
      <xdr:rowOff>152400</xdr:rowOff>
    </xdr:to>
    <xdr:sp macro="" textlink="">
      <xdr:nvSpPr>
        <xdr:cNvPr id="3222" name="Triangle 16">
          <a:extLst>
            <a:ext uri="{FF2B5EF4-FFF2-40B4-BE49-F238E27FC236}">
              <a16:creationId xmlns:a16="http://schemas.microsoft.com/office/drawing/2014/main" id="{759686F2-31F7-4279-82F1-70CE2E5A33FD}"/>
            </a:ext>
          </a:extLst>
        </xdr:cNvPr>
        <xdr:cNvSpPr/>
      </xdr:nvSpPr>
      <xdr:spPr>
        <a:xfrm rot="16200000">
          <a:off x="12771120" y="190195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101</xdr:row>
      <xdr:rowOff>76200</xdr:rowOff>
    </xdr:from>
    <xdr:to>
      <xdr:col>22</xdr:col>
      <xdr:colOff>0</xdr:colOff>
      <xdr:row>101</xdr:row>
      <xdr:rowOff>76200</xdr:rowOff>
    </xdr:to>
    <xdr:sp macro="" textlink="">
      <xdr:nvSpPr>
        <xdr:cNvPr id="3223" name="Line 144">
          <a:extLst>
            <a:ext uri="{FF2B5EF4-FFF2-40B4-BE49-F238E27FC236}">
              <a16:creationId xmlns:a16="http://schemas.microsoft.com/office/drawing/2014/main" id="{1E03E367-02C6-41F3-9F40-DEDC12596334}"/>
            </a:ext>
          </a:extLst>
        </xdr:cNvPr>
        <xdr:cNvSpPr>
          <a:spLocks noChangeShapeType="1"/>
        </xdr:cNvSpPr>
      </xdr:nvSpPr>
      <xdr:spPr bwMode="auto">
        <a:xfrm>
          <a:off x="11186160" y="190957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98</xdr:row>
      <xdr:rowOff>76200</xdr:rowOff>
    </xdr:from>
    <xdr:to>
      <xdr:col>20</xdr:col>
      <xdr:colOff>0</xdr:colOff>
      <xdr:row>101</xdr:row>
      <xdr:rowOff>76200</xdr:rowOff>
    </xdr:to>
    <xdr:sp macro="" textlink="">
      <xdr:nvSpPr>
        <xdr:cNvPr id="3224" name="Line 145">
          <a:extLst>
            <a:ext uri="{FF2B5EF4-FFF2-40B4-BE49-F238E27FC236}">
              <a16:creationId xmlns:a16="http://schemas.microsoft.com/office/drawing/2014/main" id="{2B2FB980-F4DB-4B0C-AC81-2022B54473F4}"/>
            </a:ext>
          </a:extLst>
        </xdr:cNvPr>
        <xdr:cNvSpPr>
          <a:spLocks noChangeShapeType="1"/>
        </xdr:cNvSpPr>
      </xdr:nvSpPr>
      <xdr:spPr bwMode="auto">
        <a:xfrm>
          <a:off x="10919460" y="185470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19</xdr:col>
      <xdr:colOff>0</xdr:colOff>
      <xdr:row>108</xdr:row>
      <xdr:rowOff>152400</xdr:rowOff>
    </xdr:to>
    <xdr:sp macro="" textlink="">
      <xdr:nvSpPr>
        <xdr:cNvPr id="3225" name="Circle 17">
          <a:extLst>
            <a:ext uri="{FF2B5EF4-FFF2-40B4-BE49-F238E27FC236}">
              <a16:creationId xmlns:a16="http://schemas.microsoft.com/office/drawing/2014/main" id="{C68CC831-894B-4256-AD14-9274680D3D79}"/>
            </a:ext>
          </a:extLst>
        </xdr:cNvPr>
        <xdr:cNvSpPr/>
      </xdr:nvSpPr>
      <xdr:spPr>
        <a:xfrm>
          <a:off x="10767060" y="202996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108</xdr:row>
      <xdr:rowOff>76200</xdr:rowOff>
    </xdr:from>
    <xdr:to>
      <xdr:col>18</xdr:col>
      <xdr:colOff>0</xdr:colOff>
      <xdr:row>108</xdr:row>
      <xdr:rowOff>76200</xdr:rowOff>
    </xdr:to>
    <xdr:sp macro="" textlink="">
      <xdr:nvSpPr>
        <xdr:cNvPr id="3226" name="Line 146">
          <a:extLst>
            <a:ext uri="{FF2B5EF4-FFF2-40B4-BE49-F238E27FC236}">
              <a16:creationId xmlns:a16="http://schemas.microsoft.com/office/drawing/2014/main" id="{E9B7E6E2-82D2-4804-8571-2B685C72FCEE}"/>
            </a:ext>
          </a:extLst>
        </xdr:cNvPr>
        <xdr:cNvSpPr>
          <a:spLocks noChangeShapeType="1"/>
        </xdr:cNvSpPr>
      </xdr:nvSpPr>
      <xdr:spPr bwMode="auto">
        <a:xfrm>
          <a:off x="9182100" y="20375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108</xdr:row>
      <xdr:rowOff>76200</xdr:rowOff>
    </xdr:from>
    <xdr:to>
      <xdr:col>16</xdr:col>
      <xdr:colOff>0</xdr:colOff>
      <xdr:row>113</xdr:row>
      <xdr:rowOff>76200</xdr:rowOff>
    </xdr:to>
    <xdr:sp macro="" textlink="">
      <xdr:nvSpPr>
        <xdr:cNvPr id="3227" name="Line 147">
          <a:extLst>
            <a:ext uri="{FF2B5EF4-FFF2-40B4-BE49-F238E27FC236}">
              <a16:creationId xmlns:a16="http://schemas.microsoft.com/office/drawing/2014/main" id="{076B3A5C-1113-41E2-A6D3-F1F8AF14666D}"/>
            </a:ext>
          </a:extLst>
        </xdr:cNvPr>
        <xdr:cNvSpPr>
          <a:spLocks noChangeShapeType="1"/>
        </xdr:cNvSpPr>
      </xdr:nvSpPr>
      <xdr:spPr bwMode="auto">
        <a:xfrm flipV="1">
          <a:off x="8915400" y="203758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118</xdr:row>
      <xdr:rowOff>0</xdr:rowOff>
    </xdr:from>
    <xdr:to>
      <xdr:col>19</xdr:col>
      <xdr:colOff>0</xdr:colOff>
      <xdr:row>118</xdr:row>
      <xdr:rowOff>152400</xdr:rowOff>
    </xdr:to>
    <xdr:sp macro="" textlink="">
      <xdr:nvSpPr>
        <xdr:cNvPr id="3228" name="Circle 18">
          <a:extLst>
            <a:ext uri="{FF2B5EF4-FFF2-40B4-BE49-F238E27FC236}">
              <a16:creationId xmlns:a16="http://schemas.microsoft.com/office/drawing/2014/main" id="{0E5ACA8F-262B-45A9-9DFE-5655B107BD02}"/>
            </a:ext>
          </a:extLst>
        </xdr:cNvPr>
        <xdr:cNvSpPr/>
      </xdr:nvSpPr>
      <xdr:spPr>
        <a:xfrm>
          <a:off x="10767060" y="221284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118</xdr:row>
      <xdr:rowOff>76200</xdr:rowOff>
    </xdr:from>
    <xdr:to>
      <xdr:col>18</xdr:col>
      <xdr:colOff>0</xdr:colOff>
      <xdr:row>118</xdr:row>
      <xdr:rowOff>76200</xdr:rowOff>
    </xdr:to>
    <xdr:sp macro="" textlink="">
      <xdr:nvSpPr>
        <xdr:cNvPr id="3229" name="Line 148">
          <a:extLst>
            <a:ext uri="{FF2B5EF4-FFF2-40B4-BE49-F238E27FC236}">
              <a16:creationId xmlns:a16="http://schemas.microsoft.com/office/drawing/2014/main" id="{F2CABDFF-4C19-453D-9EDC-E3BDD5024D5F}"/>
            </a:ext>
          </a:extLst>
        </xdr:cNvPr>
        <xdr:cNvSpPr>
          <a:spLocks noChangeShapeType="1"/>
        </xdr:cNvSpPr>
      </xdr:nvSpPr>
      <xdr:spPr bwMode="auto">
        <a:xfrm>
          <a:off x="9182100" y="22204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113</xdr:row>
      <xdr:rowOff>76200</xdr:rowOff>
    </xdr:from>
    <xdr:to>
      <xdr:col>16</xdr:col>
      <xdr:colOff>0</xdr:colOff>
      <xdr:row>118</xdr:row>
      <xdr:rowOff>76200</xdr:rowOff>
    </xdr:to>
    <xdr:sp macro="" textlink="">
      <xdr:nvSpPr>
        <xdr:cNvPr id="3230" name="Line 149">
          <a:extLst>
            <a:ext uri="{FF2B5EF4-FFF2-40B4-BE49-F238E27FC236}">
              <a16:creationId xmlns:a16="http://schemas.microsoft.com/office/drawing/2014/main" id="{04348A75-5A15-49C8-98E8-59C32EE9AF47}"/>
            </a:ext>
          </a:extLst>
        </xdr:cNvPr>
        <xdr:cNvSpPr>
          <a:spLocks noChangeShapeType="1"/>
        </xdr:cNvSpPr>
      </xdr:nvSpPr>
      <xdr:spPr bwMode="auto">
        <a:xfrm>
          <a:off x="8915400" y="212902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106</xdr:row>
      <xdr:rowOff>0</xdr:rowOff>
    </xdr:from>
    <xdr:to>
      <xdr:col>23</xdr:col>
      <xdr:colOff>0</xdr:colOff>
      <xdr:row>106</xdr:row>
      <xdr:rowOff>152400</xdr:rowOff>
    </xdr:to>
    <xdr:sp macro="" textlink="">
      <xdr:nvSpPr>
        <xdr:cNvPr id="3231" name="Triangle 19">
          <a:extLst>
            <a:ext uri="{FF2B5EF4-FFF2-40B4-BE49-F238E27FC236}">
              <a16:creationId xmlns:a16="http://schemas.microsoft.com/office/drawing/2014/main" id="{5774ABA3-FE53-4FC4-A6FA-D44CEBCE99C5}"/>
            </a:ext>
          </a:extLst>
        </xdr:cNvPr>
        <xdr:cNvSpPr/>
      </xdr:nvSpPr>
      <xdr:spPr>
        <a:xfrm rot="16200000">
          <a:off x="12771120" y="199339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106</xdr:row>
      <xdr:rowOff>76200</xdr:rowOff>
    </xdr:from>
    <xdr:to>
      <xdr:col>22</xdr:col>
      <xdr:colOff>0</xdr:colOff>
      <xdr:row>106</xdr:row>
      <xdr:rowOff>76200</xdr:rowOff>
    </xdr:to>
    <xdr:sp macro="" textlink="">
      <xdr:nvSpPr>
        <xdr:cNvPr id="3232" name="Line 150">
          <a:extLst>
            <a:ext uri="{FF2B5EF4-FFF2-40B4-BE49-F238E27FC236}">
              <a16:creationId xmlns:a16="http://schemas.microsoft.com/office/drawing/2014/main" id="{C10DB24D-CEEC-49B2-B44F-D0E507C0EB28}"/>
            </a:ext>
          </a:extLst>
        </xdr:cNvPr>
        <xdr:cNvSpPr>
          <a:spLocks noChangeShapeType="1"/>
        </xdr:cNvSpPr>
      </xdr:nvSpPr>
      <xdr:spPr bwMode="auto">
        <a:xfrm>
          <a:off x="11186160" y="20010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106</xdr:row>
      <xdr:rowOff>76200</xdr:rowOff>
    </xdr:from>
    <xdr:to>
      <xdr:col>20</xdr:col>
      <xdr:colOff>0</xdr:colOff>
      <xdr:row>108</xdr:row>
      <xdr:rowOff>76200</xdr:rowOff>
    </xdr:to>
    <xdr:sp macro="" textlink="">
      <xdr:nvSpPr>
        <xdr:cNvPr id="3233" name="Line 151">
          <a:extLst>
            <a:ext uri="{FF2B5EF4-FFF2-40B4-BE49-F238E27FC236}">
              <a16:creationId xmlns:a16="http://schemas.microsoft.com/office/drawing/2014/main" id="{A539E224-045E-481B-B47C-61BCEC22CD3E}"/>
            </a:ext>
          </a:extLst>
        </xdr:cNvPr>
        <xdr:cNvSpPr>
          <a:spLocks noChangeShapeType="1"/>
        </xdr:cNvSpPr>
      </xdr:nvSpPr>
      <xdr:spPr bwMode="auto">
        <a:xfrm flipV="1">
          <a:off x="10919460" y="200101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111</xdr:row>
      <xdr:rowOff>0</xdr:rowOff>
    </xdr:from>
    <xdr:to>
      <xdr:col>23</xdr:col>
      <xdr:colOff>0</xdr:colOff>
      <xdr:row>111</xdr:row>
      <xdr:rowOff>152400</xdr:rowOff>
    </xdr:to>
    <xdr:sp macro="" textlink="">
      <xdr:nvSpPr>
        <xdr:cNvPr id="3234" name="Triangle 20">
          <a:extLst>
            <a:ext uri="{FF2B5EF4-FFF2-40B4-BE49-F238E27FC236}">
              <a16:creationId xmlns:a16="http://schemas.microsoft.com/office/drawing/2014/main" id="{F94FC85D-2A31-4029-8910-FC3DDDB1F5EF}"/>
            </a:ext>
          </a:extLst>
        </xdr:cNvPr>
        <xdr:cNvSpPr/>
      </xdr:nvSpPr>
      <xdr:spPr>
        <a:xfrm rot="16200000">
          <a:off x="12771120" y="208483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111</xdr:row>
      <xdr:rowOff>76200</xdr:rowOff>
    </xdr:from>
    <xdr:to>
      <xdr:col>22</xdr:col>
      <xdr:colOff>0</xdr:colOff>
      <xdr:row>111</xdr:row>
      <xdr:rowOff>76200</xdr:rowOff>
    </xdr:to>
    <xdr:sp macro="" textlink="">
      <xdr:nvSpPr>
        <xdr:cNvPr id="3235" name="Line 152">
          <a:extLst>
            <a:ext uri="{FF2B5EF4-FFF2-40B4-BE49-F238E27FC236}">
              <a16:creationId xmlns:a16="http://schemas.microsoft.com/office/drawing/2014/main" id="{FFEC7D9F-3891-4D80-B682-9AD85DBD3D68}"/>
            </a:ext>
          </a:extLst>
        </xdr:cNvPr>
        <xdr:cNvSpPr>
          <a:spLocks noChangeShapeType="1"/>
        </xdr:cNvSpPr>
      </xdr:nvSpPr>
      <xdr:spPr bwMode="auto">
        <a:xfrm>
          <a:off x="11186160" y="209245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108</xdr:row>
      <xdr:rowOff>76200</xdr:rowOff>
    </xdr:from>
    <xdr:to>
      <xdr:col>20</xdr:col>
      <xdr:colOff>0</xdr:colOff>
      <xdr:row>111</xdr:row>
      <xdr:rowOff>76200</xdr:rowOff>
    </xdr:to>
    <xdr:sp macro="" textlink="">
      <xdr:nvSpPr>
        <xdr:cNvPr id="3236" name="Line 153">
          <a:extLst>
            <a:ext uri="{FF2B5EF4-FFF2-40B4-BE49-F238E27FC236}">
              <a16:creationId xmlns:a16="http://schemas.microsoft.com/office/drawing/2014/main" id="{74E3F678-9703-409A-8986-5B295D472373}"/>
            </a:ext>
          </a:extLst>
        </xdr:cNvPr>
        <xdr:cNvSpPr>
          <a:spLocks noChangeShapeType="1"/>
        </xdr:cNvSpPr>
      </xdr:nvSpPr>
      <xdr:spPr bwMode="auto">
        <a:xfrm>
          <a:off x="10919460" y="203758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116</xdr:row>
      <xdr:rowOff>0</xdr:rowOff>
    </xdr:from>
    <xdr:to>
      <xdr:col>23</xdr:col>
      <xdr:colOff>0</xdr:colOff>
      <xdr:row>116</xdr:row>
      <xdr:rowOff>152400</xdr:rowOff>
    </xdr:to>
    <xdr:sp macro="" textlink="">
      <xdr:nvSpPr>
        <xdr:cNvPr id="3237" name="Triangle 21">
          <a:extLst>
            <a:ext uri="{FF2B5EF4-FFF2-40B4-BE49-F238E27FC236}">
              <a16:creationId xmlns:a16="http://schemas.microsoft.com/office/drawing/2014/main" id="{7E1F07BA-5E1D-4EE9-A6D2-6FA862F94AFB}"/>
            </a:ext>
          </a:extLst>
        </xdr:cNvPr>
        <xdr:cNvSpPr/>
      </xdr:nvSpPr>
      <xdr:spPr>
        <a:xfrm rot="16200000">
          <a:off x="12771120" y="217627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116</xdr:row>
      <xdr:rowOff>76200</xdr:rowOff>
    </xdr:from>
    <xdr:to>
      <xdr:col>22</xdr:col>
      <xdr:colOff>0</xdr:colOff>
      <xdr:row>116</xdr:row>
      <xdr:rowOff>76200</xdr:rowOff>
    </xdr:to>
    <xdr:sp macro="" textlink="">
      <xdr:nvSpPr>
        <xdr:cNvPr id="3238" name="Line 154">
          <a:extLst>
            <a:ext uri="{FF2B5EF4-FFF2-40B4-BE49-F238E27FC236}">
              <a16:creationId xmlns:a16="http://schemas.microsoft.com/office/drawing/2014/main" id="{4F723008-A0B0-47BF-BEC8-840F825FF79C}"/>
            </a:ext>
          </a:extLst>
        </xdr:cNvPr>
        <xdr:cNvSpPr>
          <a:spLocks noChangeShapeType="1"/>
        </xdr:cNvSpPr>
      </xdr:nvSpPr>
      <xdr:spPr bwMode="auto">
        <a:xfrm>
          <a:off x="11186160" y="218389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116</xdr:row>
      <xdr:rowOff>76200</xdr:rowOff>
    </xdr:from>
    <xdr:to>
      <xdr:col>20</xdr:col>
      <xdr:colOff>0</xdr:colOff>
      <xdr:row>118</xdr:row>
      <xdr:rowOff>76200</xdr:rowOff>
    </xdr:to>
    <xdr:sp macro="" textlink="">
      <xdr:nvSpPr>
        <xdr:cNvPr id="3239" name="Line 155">
          <a:extLst>
            <a:ext uri="{FF2B5EF4-FFF2-40B4-BE49-F238E27FC236}">
              <a16:creationId xmlns:a16="http://schemas.microsoft.com/office/drawing/2014/main" id="{C3E11F87-E4FA-48A0-A84C-A6929C9B591C}"/>
            </a:ext>
          </a:extLst>
        </xdr:cNvPr>
        <xdr:cNvSpPr>
          <a:spLocks noChangeShapeType="1"/>
        </xdr:cNvSpPr>
      </xdr:nvSpPr>
      <xdr:spPr bwMode="auto">
        <a:xfrm flipV="1">
          <a:off x="10919460" y="218389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121</xdr:row>
      <xdr:rowOff>0</xdr:rowOff>
    </xdr:from>
    <xdr:to>
      <xdr:col>23</xdr:col>
      <xdr:colOff>0</xdr:colOff>
      <xdr:row>121</xdr:row>
      <xdr:rowOff>152400</xdr:rowOff>
    </xdr:to>
    <xdr:sp macro="" textlink="">
      <xdr:nvSpPr>
        <xdr:cNvPr id="3240" name="Triangle 22">
          <a:extLst>
            <a:ext uri="{FF2B5EF4-FFF2-40B4-BE49-F238E27FC236}">
              <a16:creationId xmlns:a16="http://schemas.microsoft.com/office/drawing/2014/main" id="{3B5DFDD0-0AC8-4F37-8778-91720B3CB1F3}"/>
            </a:ext>
          </a:extLst>
        </xdr:cNvPr>
        <xdr:cNvSpPr/>
      </xdr:nvSpPr>
      <xdr:spPr>
        <a:xfrm rot="16200000">
          <a:off x="12771120" y="226771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121</xdr:row>
      <xdr:rowOff>76200</xdr:rowOff>
    </xdr:from>
    <xdr:to>
      <xdr:col>22</xdr:col>
      <xdr:colOff>0</xdr:colOff>
      <xdr:row>121</xdr:row>
      <xdr:rowOff>76200</xdr:rowOff>
    </xdr:to>
    <xdr:sp macro="" textlink="">
      <xdr:nvSpPr>
        <xdr:cNvPr id="3241" name="Line 156">
          <a:extLst>
            <a:ext uri="{FF2B5EF4-FFF2-40B4-BE49-F238E27FC236}">
              <a16:creationId xmlns:a16="http://schemas.microsoft.com/office/drawing/2014/main" id="{CD5735EF-C827-4FFB-AC7F-C4C5A36C5894}"/>
            </a:ext>
          </a:extLst>
        </xdr:cNvPr>
        <xdr:cNvSpPr>
          <a:spLocks noChangeShapeType="1"/>
        </xdr:cNvSpPr>
      </xdr:nvSpPr>
      <xdr:spPr bwMode="auto">
        <a:xfrm>
          <a:off x="11186160" y="227533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118</xdr:row>
      <xdr:rowOff>76200</xdr:rowOff>
    </xdr:from>
    <xdr:to>
      <xdr:col>20</xdr:col>
      <xdr:colOff>0</xdr:colOff>
      <xdr:row>121</xdr:row>
      <xdr:rowOff>76200</xdr:rowOff>
    </xdr:to>
    <xdr:sp macro="" textlink="">
      <xdr:nvSpPr>
        <xdr:cNvPr id="3242" name="Line 157">
          <a:extLst>
            <a:ext uri="{FF2B5EF4-FFF2-40B4-BE49-F238E27FC236}">
              <a16:creationId xmlns:a16="http://schemas.microsoft.com/office/drawing/2014/main" id="{639FDA77-4879-418F-8CF5-EB6F01E831D6}"/>
            </a:ext>
          </a:extLst>
        </xdr:cNvPr>
        <xdr:cNvSpPr>
          <a:spLocks noChangeShapeType="1"/>
        </xdr:cNvSpPr>
      </xdr:nvSpPr>
      <xdr:spPr bwMode="auto">
        <a:xfrm>
          <a:off x="10919460" y="222046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88</xdr:row>
      <xdr:rowOff>0</xdr:rowOff>
    </xdr:from>
    <xdr:to>
      <xdr:col>7</xdr:col>
      <xdr:colOff>0</xdr:colOff>
      <xdr:row>88</xdr:row>
      <xdr:rowOff>152400</xdr:rowOff>
    </xdr:to>
    <xdr:sp macro="" textlink="">
      <xdr:nvSpPr>
        <xdr:cNvPr id="3243" name="Square 0">
          <a:extLst>
            <a:ext uri="{FF2B5EF4-FFF2-40B4-BE49-F238E27FC236}">
              <a16:creationId xmlns:a16="http://schemas.microsoft.com/office/drawing/2014/main" id="{B216A9C1-46AD-488A-A920-795DB9E905B3}"/>
            </a:ext>
          </a:extLst>
        </xdr:cNvPr>
        <xdr:cNvSpPr/>
      </xdr:nvSpPr>
      <xdr:spPr>
        <a:xfrm>
          <a:off x="4754880" y="166420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</xdr:col>
      <xdr:colOff>0</xdr:colOff>
      <xdr:row>88</xdr:row>
      <xdr:rowOff>76200</xdr:rowOff>
    </xdr:from>
    <xdr:to>
      <xdr:col>6</xdr:col>
      <xdr:colOff>0</xdr:colOff>
      <xdr:row>88</xdr:row>
      <xdr:rowOff>76200</xdr:rowOff>
    </xdr:to>
    <xdr:sp macro="" textlink="">
      <xdr:nvSpPr>
        <xdr:cNvPr id="3244" name="Line 158">
          <a:extLst>
            <a:ext uri="{FF2B5EF4-FFF2-40B4-BE49-F238E27FC236}">
              <a16:creationId xmlns:a16="http://schemas.microsoft.com/office/drawing/2014/main" id="{751F3DF7-0B30-4019-90EC-ADF2212094C5}"/>
            </a:ext>
          </a:extLst>
        </xdr:cNvPr>
        <xdr:cNvSpPr>
          <a:spLocks noChangeShapeType="1"/>
        </xdr:cNvSpPr>
      </xdr:nvSpPr>
      <xdr:spPr bwMode="auto">
        <a:xfrm>
          <a:off x="3962400" y="1671828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99060</xdr:colOff>
      <xdr:row>20</xdr:row>
      <xdr:rowOff>5830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D8CAB9-DDBF-4D95-9B28-F7FF45DF9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1380" cy="3663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152400</xdr:colOff>
      <xdr:row>38</xdr:row>
      <xdr:rowOff>152400</xdr:rowOff>
    </xdr:to>
    <xdr:sp macro="" textlink="">
      <xdr:nvSpPr>
        <xdr:cNvPr id="5369" name="Square 1">
          <a:extLst>
            <a:ext uri="{FF2B5EF4-FFF2-40B4-BE49-F238E27FC236}">
              <a16:creationId xmlns:a16="http://schemas.microsoft.com/office/drawing/2014/main" id="{286DD26D-D9E6-4FE6-BEA2-2EB1C00D704B}"/>
            </a:ext>
          </a:extLst>
        </xdr:cNvPr>
        <xdr:cNvSpPr/>
      </xdr:nvSpPr>
      <xdr:spPr>
        <a:xfrm>
          <a:off x="12306300" y="69494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38</xdr:row>
      <xdr:rowOff>76200</xdr:rowOff>
    </xdr:from>
    <xdr:to>
      <xdr:col>17</xdr:col>
      <xdr:colOff>0</xdr:colOff>
      <xdr:row>38</xdr:row>
      <xdr:rowOff>76200</xdr:rowOff>
    </xdr:to>
    <xdr:sp macro="" textlink="">
      <xdr:nvSpPr>
        <xdr:cNvPr id="5370" name="Line 214">
          <a:extLst>
            <a:ext uri="{FF2B5EF4-FFF2-40B4-BE49-F238E27FC236}">
              <a16:creationId xmlns:a16="http://schemas.microsoft.com/office/drawing/2014/main" id="{DA9E7A8C-8C3E-47D1-8EBF-101C7CBB1F60}"/>
            </a:ext>
          </a:extLst>
        </xdr:cNvPr>
        <xdr:cNvSpPr>
          <a:spLocks noChangeShapeType="1"/>
        </xdr:cNvSpPr>
      </xdr:nvSpPr>
      <xdr:spPr bwMode="auto">
        <a:xfrm>
          <a:off x="10721340" y="70256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38</xdr:row>
      <xdr:rowOff>76200</xdr:rowOff>
    </xdr:from>
    <xdr:to>
      <xdr:col>15</xdr:col>
      <xdr:colOff>0</xdr:colOff>
      <xdr:row>68</xdr:row>
      <xdr:rowOff>76200</xdr:rowOff>
    </xdr:to>
    <xdr:sp macro="" textlink="">
      <xdr:nvSpPr>
        <xdr:cNvPr id="5371" name="Line 215">
          <a:extLst>
            <a:ext uri="{FF2B5EF4-FFF2-40B4-BE49-F238E27FC236}">
              <a16:creationId xmlns:a16="http://schemas.microsoft.com/office/drawing/2014/main" id="{686C6A52-AEC8-4C4B-AB08-5213864763C4}"/>
            </a:ext>
          </a:extLst>
        </xdr:cNvPr>
        <xdr:cNvSpPr>
          <a:spLocks noChangeShapeType="1"/>
        </xdr:cNvSpPr>
      </xdr:nvSpPr>
      <xdr:spPr bwMode="auto">
        <a:xfrm flipV="1">
          <a:off x="10454640" y="7025640"/>
          <a:ext cx="266700" cy="548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97</xdr:row>
      <xdr:rowOff>182879</xdr:rowOff>
    </xdr:from>
    <xdr:to>
      <xdr:col>17</xdr:col>
      <xdr:colOff>152400</xdr:colOff>
      <xdr:row>98</xdr:row>
      <xdr:rowOff>152399</xdr:rowOff>
    </xdr:to>
    <xdr:sp macro="" textlink="">
      <xdr:nvSpPr>
        <xdr:cNvPr id="5372" name="Circle 2">
          <a:extLst>
            <a:ext uri="{FF2B5EF4-FFF2-40B4-BE49-F238E27FC236}">
              <a16:creationId xmlns:a16="http://schemas.microsoft.com/office/drawing/2014/main" id="{F07BC273-2617-4617-A2B3-1B20839FDC62}"/>
            </a:ext>
          </a:extLst>
        </xdr:cNvPr>
        <xdr:cNvSpPr/>
      </xdr:nvSpPr>
      <xdr:spPr>
        <a:xfrm>
          <a:off x="12306300" y="17922239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98</xdr:row>
      <xdr:rowOff>76200</xdr:rowOff>
    </xdr:from>
    <xdr:to>
      <xdr:col>17</xdr:col>
      <xdr:colOff>0</xdr:colOff>
      <xdr:row>98</xdr:row>
      <xdr:rowOff>76200</xdr:rowOff>
    </xdr:to>
    <xdr:sp macro="" textlink="">
      <xdr:nvSpPr>
        <xdr:cNvPr id="5373" name="Line 216">
          <a:extLst>
            <a:ext uri="{FF2B5EF4-FFF2-40B4-BE49-F238E27FC236}">
              <a16:creationId xmlns:a16="http://schemas.microsoft.com/office/drawing/2014/main" id="{40D5B947-1D9C-441C-B495-2B4A2903090E}"/>
            </a:ext>
          </a:extLst>
        </xdr:cNvPr>
        <xdr:cNvSpPr>
          <a:spLocks noChangeShapeType="1"/>
        </xdr:cNvSpPr>
      </xdr:nvSpPr>
      <xdr:spPr bwMode="auto">
        <a:xfrm>
          <a:off x="10721340" y="17998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68</xdr:row>
      <xdr:rowOff>76200</xdr:rowOff>
    </xdr:from>
    <xdr:to>
      <xdr:col>15</xdr:col>
      <xdr:colOff>0</xdr:colOff>
      <xdr:row>98</xdr:row>
      <xdr:rowOff>76200</xdr:rowOff>
    </xdr:to>
    <xdr:sp macro="" textlink="">
      <xdr:nvSpPr>
        <xdr:cNvPr id="5374" name="Line 217">
          <a:extLst>
            <a:ext uri="{FF2B5EF4-FFF2-40B4-BE49-F238E27FC236}">
              <a16:creationId xmlns:a16="http://schemas.microsoft.com/office/drawing/2014/main" id="{395C3C22-F93B-4E1F-8FFE-BBEC4006B29C}"/>
            </a:ext>
          </a:extLst>
        </xdr:cNvPr>
        <xdr:cNvSpPr>
          <a:spLocks noChangeShapeType="1"/>
        </xdr:cNvSpPr>
      </xdr:nvSpPr>
      <xdr:spPr bwMode="auto">
        <a:xfrm>
          <a:off x="10454640" y="12512040"/>
          <a:ext cx="266700" cy="548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1</xdr:colOff>
      <xdr:row>31</xdr:row>
      <xdr:rowOff>0</xdr:rowOff>
    </xdr:from>
    <xdr:to>
      <xdr:col>21</xdr:col>
      <xdr:colOff>152401</xdr:colOff>
      <xdr:row>31</xdr:row>
      <xdr:rowOff>152400</xdr:rowOff>
    </xdr:to>
    <xdr:sp macro="" textlink="">
      <xdr:nvSpPr>
        <xdr:cNvPr id="5375" name="Circle 3">
          <a:extLst>
            <a:ext uri="{FF2B5EF4-FFF2-40B4-BE49-F238E27FC236}">
              <a16:creationId xmlns:a16="http://schemas.microsoft.com/office/drawing/2014/main" id="{465E3822-C64F-4923-9949-917CDAA4DC1A}"/>
            </a:ext>
          </a:extLst>
        </xdr:cNvPr>
        <xdr:cNvSpPr/>
      </xdr:nvSpPr>
      <xdr:spPr>
        <a:xfrm>
          <a:off x="14310361" y="56692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31</xdr:row>
      <xdr:rowOff>76200</xdr:rowOff>
    </xdr:from>
    <xdr:to>
      <xdr:col>21</xdr:col>
      <xdr:colOff>0</xdr:colOff>
      <xdr:row>31</xdr:row>
      <xdr:rowOff>76200</xdr:rowOff>
    </xdr:to>
    <xdr:sp macro="" textlink="">
      <xdr:nvSpPr>
        <xdr:cNvPr id="5376" name="Line 218">
          <a:extLst>
            <a:ext uri="{FF2B5EF4-FFF2-40B4-BE49-F238E27FC236}">
              <a16:creationId xmlns:a16="http://schemas.microsoft.com/office/drawing/2014/main" id="{0EDE4036-3147-4B28-9E9C-D20F7D8ECBC9}"/>
            </a:ext>
          </a:extLst>
        </xdr:cNvPr>
        <xdr:cNvSpPr>
          <a:spLocks noChangeShapeType="1"/>
        </xdr:cNvSpPr>
      </xdr:nvSpPr>
      <xdr:spPr bwMode="auto">
        <a:xfrm>
          <a:off x="12725400" y="5745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31</xdr:row>
      <xdr:rowOff>76200</xdr:rowOff>
    </xdr:from>
    <xdr:to>
      <xdr:col>19</xdr:col>
      <xdr:colOff>0</xdr:colOff>
      <xdr:row>38</xdr:row>
      <xdr:rowOff>76200</xdr:rowOff>
    </xdr:to>
    <xdr:sp macro="" textlink="">
      <xdr:nvSpPr>
        <xdr:cNvPr id="5377" name="Line 219">
          <a:extLst>
            <a:ext uri="{FF2B5EF4-FFF2-40B4-BE49-F238E27FC236}">
              <a16:creationId xmlns:a16="http://schemas.microsoft.com/office/drawing/2014/main" id="{6F3A481B-C2EA-4BCE-A4C0-6C9B0E2E264C}"/>
            </a:ext>
          </a:extLst>
        </xdr:cNvPr>
        <xdr:cNvSpPr>
          <a:spLocks noChangeShapeType="1"/>
        </xdr:cNvSpPr>
      </xdr:nvSpPr>
      <xdr:spPr bwMode="auto">
        <a:xfrm flipV="1">
          <a:off x="12458700" y="574548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1</xdr:colOff>
      <xdr:row>46</xdr:row>
      <xdr:rowOff>0</xdr:rowOff>
    </xdr:from>
    <xdr:to>
      <xdr:col>21</xdr:col>
      <xdr:colOff>152401</xdr:colOff>
      <xdr:row>46</xdr:row>
      <xdr:rowOff>152400</xdr:rowOff>
    </xdr:to>
    <xdr:sp macro="" textlink="">
      <xdr:nvSpPr>
        <xdr:cNvPr id="5378" name="Circle 4">
          <a:extLst>
            <a:ext uri="{FF2B5EF4-FFF2-40B4-BE49-F238E27FC236}">
              <a16:creationId xmlns:a16="http://schemas.microsoft.com/office/drawing/2014/main" id="{82438FFA-57B6-4160-820D-2F7CA573626F}"/>
            </a:ext>
          </a:extLst>
        </xdr:cNvPr>
        <xdr:cNvSpPr/>
      </xdr:nvSpPr>
      <xdr:spPr>
        <a:xfrm>
          <a:off x="14310361" y="84124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46</xdr:row>
      <xdr:rowOff>76200</xdr:rowOff>
    </xdr:from>
    <xdr:to>
      <xdr:col>21</xdr:col>
      <xdr:colOff>0</xdr:colOff>
      <xdr:row>46</xdr:row>
      <xdr:rowOff>76200</xdr:rowOff>
    </xdr:to>
    <xdr:sp macro="" textlink="">
      <xdr:nvSpPr>
        <xdr:cNvPr id="5379" name="Line 220">
          <a:extLst>
            <a:ext uri="{FF2B5EF4-FFF2-40B4-BE49-F238E27FC236}">
              <a16:creationId xmlns:a16="http://schemas.microsoft.com/office/drawing/2014/main" id="{8FAF5FEE-17CF-4CED-A0B6-92E06A5EC9CD}"/>
            </a:ext>
          </a:extLst>
        </xdr:cNvPr>
        <xdr:cNvSpPr>
          <a:spLocks noChangeShapeType="1"/>
        </xdr:cNvSpPr>
      </xdr:nvSpPr>
      <xdr:spPr bwMode="auto">
        <a:xfrm>
          <a:off x="12725400" y="8488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38</xdr:row>
      <xdr:rowOff>76200</xdr:rowOff>
    </xdr:from>
    <xdr:to>
      <xdr:col>19</xdr:col>
      <xdr:colOff>0</xdr:colOff>
      <xdr:row>46</xdr:row>
      <xdr:rowOff>76200</xdr:rowOff>
    </xdr:to>
    <xdr:sp macro="" textlink="">
      <xdr:nvSpPr>
        <xdr:cNvPr id="5380" name="Line 221">
          <a:extLst>
            <a:ext uri="{FF2B5EF4-FFF2-40B4-BE49-F238E27FC236}">
              <a16:creationId xmlns:a16="http://schemas.microsoft.com/office/drawing/2014/main" id="{4454AEC4-D6A1-4474-9462-D0D6D0694F7E}"/>
            </a:ext>
          </a:extLst>
        </xdr:cNvPr>
        <xdr:cNvSpPr>
          <a:spLocks noChangeShapeType="1"/>
        </xdr:cNvSpPr>
      </xdr:nvSpPr>
      <xdr:spPr bwMode="auto">
        <a:xfrm>
          <a:off x="12458700" y="7025640"/>
          <a:ext cx="26670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26</xdr:row>
      <xdr:rowOff>0</xdr:rowOff>
    </xdr:from>
    <xdr:to>
      <xdr:col>25</xdr:col>
      <xdr:colOff>152400</xdr:colOff>
      <xdr:row>26</xdr:row>
      <xdr:rowOff>152400</xdr:rowOff>
    </xdr:to>
    <xdr:sp macro="" textlink="">
      <xdr:nvSpPr>
        <xdr:cNvPr id="5381" name="Triangle 5">
          <a:extLst>
            <a:ext uri="{FF2B5EF4-FFF2-40B4-BE49-F238E27FC236}">
              <a16:creationId xmlns:a16="http://schemas.microsoft.com/office/drawing/2014/main" id="{72029668-2F83-4E0A-BEC8-1A3039150157}"/>
            </a:ext>
          </a:extLst>
        </xdr:cNvPr>
        <xdr:cNvSpPr/>
      </xdr:nvSpPr>
      <xdr:spPr>
        <a:xfrm rot="16200000">
          <a:off x="16314420" y="4754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152400</xdr:colOff>
      <xdr:row>26</xdr:row>
      <xdr:rowOff>76200</xdr:rowOff>
    </xdr:from>
    <xdr:to>
      <xdr:col>29</xdr:col>
      <xdr:colOff>0</xdr:colOff>
      <xdr:row>26</xdr:row>
      <xdr:rowOff>76200</xdr:rowOff>
    </xdr:to>
    <xdr:sp macro="" textlink="">
      <xdr:nvSpPr>
        <xdr:cNvPr id="5382" name="Line 222">
          <a:extLst>
            <a:ext uri="{FF2B5EF4-FFF2-40B4-BE49-F238E27FC236}">
              <a16:creationId xmlns:a16="http://schemas.microsoft.com/office/drawing/2014/main" id="{4B9B78E6-4ED6-412D-8379-491B39D093E5}"/>
            </a:ext>
          </a:extLst>
        </xdr:cNvPr>
        <xdr:cNvSpPr>
          <a:spLocks noChangeShapeType="1"/>
        </xdr:cNvSpPr>
      </xdr:nvSpPr>
      <xdr:spPr bwMode="auto">
        <a:xfrm>
          <a:off x="16466820" y="483108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26</xdr:row>
      <xdr:rowOff>76200</xdr:rowOff>
    </xdr:from>
    <xdr:to>
      <xdr:col>25</xdr:col>
      <xdr:colOff>0</xdr:colOff>
      <xdr:row>26</xdr:row>
      <xdr:rowOff>76200</xdr:rowOff>
    </xdr:to>
    <xdr:sp macro="" textlink="">
      <xdr:nvSpPr>
        <xdr:cNvPr id="5383" name="Line 223">
          <a:extLst>
            <a:ext uri="{FF2B5EF4-FFF2-40B4-BE49-F238E27FC236}">
              <a16:creationId xmlns:a16="http://schemas.microsoft.com/office/drawing/2014/main" id="{71DE5B6A-375D-441A-A29D-FA59C3DD8A71}"/>
            </a:ext>
          </a:extLst>
        </xdr:cNvPr>
        <xdr:cNvSpPr>
          <a:spLocks noChangeShapeType="1"/>
        </xdr:cNvSpPr>
      </xdr:nvSpPr>
      <xdr:spPr bwMode="auto">
        <a:xfrm>
          <a:off x="14729460" y="4831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26</xdr:row>
      <xdr:rowOff>76200</xdr:rowOff>
    </xdr:from>
    <xdr:to>
      <xdr:col>23</xdr:col>
      <xdr:colOff>0</xdr:colOff>
      <xdr:row>31</xdr:row>
      <xdr:rowOff>76200</xdr:rowOff>
    </xdr:to>
    <xdr:sp macro="" textlink="">
      <xdr:nvSpPr>
        <xdr:cNvPr id="5384" name="Line 224">
          <a:extLst>
            <a:ext uri="{FF2B5EF4-FFF2-40B4-BE49-F238E27FC236}">
              <a16:creationId xmlns:a16="http://schemas.microsoft.com/office/drawing/2014/main" id="{FB11308A-41E7-49D1-9FA8-A1162FB20685}"/>
            </a:ext>
          </a:extLst>
        </xdr:cNvPr>
        <xdr:cNvSpPr>
          <a:spLocks noChangeShapeType="1"/>
        </xdr:cNvSpPr>
      </xdr:nvSpPr>
      <xdr:spPr bwMode="auto">
        <a:xfrm flipV="1">
          <a:off x="14462760" y="48310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31</xdr:row>
      <xdr:rowOff>0</xdr:rowOff>
    </xdr:from>
    <xdr:to>
      <xdr:col>25</xdr:col>
      <xdr:colOff>152400</xdr:colOff>
      <xdr:row>31</xdr:row>
      <xdr:rowOff>152400</xdr:rowOff>
    </xdr:to>
    <xdr:sp macro="" textlink="">
      <xdr:nvSpPr>
        <xdr:cNvPr id="5385" name="Triangle 6">
          <a:extLst>
            <a:ext uri="{FF2B5EF4-FFF2-40B4-BE49-F238E27FC236}">
              <a16:creationId xmlns:a16="http://schemas.microsoft.com/office/drawing/2014/main" id="{ABAC8279-3D75-49E7-A94E-EDA2B8320A3E}"/>
            </a:ext>
          </a:extLst>
        </xdr:cNvPr>
        <xdr:cNvSpPr/>
      </xdr:nvSpPr>
      <xdr:spPr>
        <a:xfrm rot="16200000">
          <a:off x="16314420" y="5669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152400</xdr:colOff>
      <xdr:row>31</xdr:row>
      <xdr:rowOff>76200</xdr:rowOff>
    </xdr:from>
    <xdr:to>
      <xdr:col>29</xdr:col>
      <xdr:colOff>0</xdr:colOff>
      <xdr:row>31</xdr:row>
      <xdr:rowOff>76200</xdr:rowOff>
    </xdr:to>
    <xdr:sp macro="" textlink="">
      <xdr:nvSpPr>
        <xdr:cNvPr id="5386" name="Line 225">
          <a:extLst>
            <a:ext uri="{FF2B5EF4-FFF2-40B4-BE49-F238E27FC236}">
              <a16:creationId xmlns:a16="http://schemas.microsoft.com/office/drawing/2014/main" id="{2299FCB8-77CD-4FAD-876D-2E7EDFCEF417}"/>
            </a:ext>
          </a:extLst>
        </xdr:cNvPr>
        <xdr:cNvSpPr>
          <a:spLocks noChangeShapeType="1"/>
        </xdr:cNvSpPr>
      </xdr:nvSpPr>
      <xdr:spPr bwMode="auto">
        <a:xfrm>
          <a:off x="16466820" y="574548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31</xdr:row>
      <xdr:rowOff>76200</xdr:rowOff>
    </xdr:from>
    <xdr:to>
      <xdr:col>25</xdr:col>
      <xdr:colOff>0</xdr:colOff>
      <xdr:row>31</xdr:row>
      <xdr:rowOff>76200</xdr:rowOff>
    </xdr:to>
    <xdr:sp macro="" textlink="">
      <xdr:nvSpPr>
        <xdr:cNvPr id="5387" name="Line 226">
          <a:extLst>
            <a:ext uri="{FF2B5EF4-FFF2-40B4-BE49-F238E27FC236}">
              <a16:creationId xmlns:a16="http://schemas.microsoft.com/office/drawing/2014/main" id="{BC5CE792-7F12-4D80-8669-FE377CC811DC}"/>
            </a:ext>
          </a:extLst>
        </xdr:cNvPr>
        <xdr:cNvSpPr>
          <a:spLocks noChangeShapeType="1"/>
        </xdr:cNvSpPr>
      </xdr:nvSpPr>
      <xdr:spPr bwMode="auto">
        <a:xfrm>
          <a:off x="14729460" y="5745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31</xdr:row>
      <xdr:rowOff>76200</xdr:rowOff>
    </xdr:from>
    <xdr:to>
      <xdr:col>23</xdr:col>
      <xdr:colOff>0</xdr:colOff>
      <xdr:row>31</xdr:row>
      <xdr:rowOff>76200</xdr:rowOff>
    </xdr:to>
    <xdr:sp macro="" textlink="">
      <xdr:nvSpPr>
        <xdr:cNvPr id="5388" name="Line 227">
          <a:extLst>
            <a:ext uri="{FF2B5EF4-FFF2-40B4-BE49-F238E27FC236}">
              <a16:creationId xmlns:a16="http://schemas.microsoft.com/office/drawing/2014/main" id="{84EAE69A-A43C-4662-8F87-3A6BA02AA045}"/>
            </a:ext>
          </a:extLst>
        </xdr:cNvPr>
        <xdr:cNvSpPr>
          <a:spLocks noChangeShapeType="1"/>
        </xdr:cNvSpPr>
      </xdr:nvSpPr>
      <xdr:spPr bwMode="auto">
        <a:xfrm>
          <a:off x="14462760" y="574548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36</xdr:row>
      <xdr:rowOff>0</xdr:rowOff>
    </xdr:from>
    <xdr:to>
      <xdr:col>25</xdr:col>
      <xdr:colOff>152400</xdr:colOff>
      <xdr:row>36</xdr:row>
      <xdr:rowOff>152400</xdr:rowOff>
    </xdr:to>
    <xdr:sp macro="" textlink="">
      <xdr:nvSpPr>
        <xdr:cNvPr id="5389" name="Triangle 7">
          <a:extLst>
            <a:ext uri="{FF2B5EF4-FFF2-40B4-BE49-F238E27FC236}">
              <a16:creationId xmlns:a16="http://schemas.microsoft.com/office/drawing/2014/main" id="{97B70AB5-7795-45C8-A52F-155997594830}"/>
            </a:ext>
          </a:extLst>
        </xdr:cNvPr>
        <xdr:cNvSpPr/>
      </xdr:nvSpPr>
      <xdr:spPr>
        <a:xfrm rot="16200000">
          <a:off x="16314420" y="6583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152400</xdr:colOff>
      <xdr:row>36</xdr:row>
      <xdr:rowOff>76200</xdr:rowOff>
    </xdr:from>
    <xdr:to>
      <xdr:col>29</xdr:col>
      <xdr:colOff>0</xdr:colOff>
      <xdr:row>36</xdr:row>
      <xdr:rowOff>76200</xdr:rowOff>
    </xdr:to>
    <xdr:sp macro="" textlink="">
      <xdr:nvSpPr>
        <xdr:cNvPr id="5390" name="Line 228">
          <a:extLst>
            <a:ext uri="{FF2B5EF4-FFF2-40B4-BE49-F238E27FC236}">
              <a16:creationId xmlns:a16="http://schemas.microsoft.com/office/drawing/2014/main" id="{D4566131-8872-4BD5-9649-28533E288138}"/>
            </a:ext>
          </a:extLst>
        </xdr:cNvPr>
        <xdr:cNvSpPr>
          <a:spLocks noChangeShapeType="1"/>
        </xdr:cNvSpPr>
      </xdr:nvSpPr>
      <xdr:spPr bwMode="auto">
        <a:xfrm>
          <a:off x="16466820" y="665988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36</xdr:row>
      <xdr:rowOff>76200</xdr:rowOff>
    </xdr:from>
    <xdr:to>
      <xdr:col>25</xdr:col>
      <xdr:colOff>0</xdr:colOff>
      <xdr:row>36</xdr:row>
      <xdr:rowOff>76200</xdr:rowOff>
    </xdr:to>
    <xdr:sp macro="" textlink="">
      <xdr:nvSpPr>
        <xdr:cNvPr id="5391" name="Line 229">
          <a:extLst>
            <a:ext uri="{FF2B5EF4-FFF2-40B4-BE49-F238E27FC236}">
              <a16:creationId xmlns:a16="http://schemas.microsoft.com/office/drawing/2014/main" id="{12D623E2-99FD-462C-A850-600884CDA9CD}"/>
            </a:ext>
          </a:extLst>
        </xdr:cNvPr>
        <xdr:cNvSpPr>
          <a:spLocks noChangeShapeType="1"/>
        </xdr:cNvSpPr>
      </xdr:nvSpPr>
      <xdr:spPr bwMode="auto">
        <a:xfrm>
          <a:off x="14729460" y="6659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31</xdr:row>
      <xdr:rowOff>76200</xdr:rowOff>
    </xdr:from>
    <xdr:to>
      <xdr:col>23</xdr:col>
      <xdr:colOff>0</xdr:colOff>
      <xdr:row>36</xdr:row>
      <xdr:rowOff>76200</xdr:rowOff>
    </xdr:to>
    <xdr:sp macro="" textlink="">
      <xdr:nvSpPr>
        <xdr:cNvPr id="5392" name="Line 230">
          <a:extLst>
            <a:ext uri="{FF2B5EF4-FFF2-40B4-BE49-F238E27FC236}">
              <a16:creationId xmlns:a16="http://schemas.microsoft.com/office/drawing/2014/main" id="{FE53B645-1D44-40F8-9680-7480F91B2E15}"/>
            </a:ext>
          </a:extLst>
        </xdr:cNvPr>
        <xdr:cNvSpPr>
          <a:spLocks noChangeShapeType="1"/>
        </xdr:cNvSpPr>
      </xdr:nvSpPr>
      <xdr:spPr bwMode="auto">
        <a:xfrm>
          <a:off x="14462760" y="57454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41</xdr:row>
      <xdr:rowOff>0</xdr:rowOff>
    </xdr:from>
    <xdr:to>
      <xdr:col>25</xdr:col>
      <xdr:colOff>152400</xdr:colOff>
      <xdr:row>41</xdr:row>
      <xdr:rowOff>152400</xdr:rowOff>
    </xdr:to>
    <xdr:sp macro="" textlink="">
      <xdr:nvSpPr>
        <xdr:cNvPr id="5393" name="Triangle 8">
          <a:extLst>
            <a:ext uri="{FF2B5EF4-FFF2-40B4-BE49-F238E27FC236}">
              <a16:creationId xmlns:a16="http://schemas.microsoft.com/office/drawing/2014/main" id="{D75E6153-E785-4C2A-B169-59C9F1141829}"/>
            </a:ext>
          </a:extLst>
        </xdr:cNvPr>
        <xdr:cNvSpPr/>
      </xdr:nvSpPr>
      <xdr:spPr>
        <a:xfrm rot="16200000">
          <a:off x="16314420" y="7498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152400</xdr:colOff>
      <xdr:row>41</xdr:row>
      <xdr:rowOff>76200</xdr:rowOff>
    </xdr:from>
    <xdr:to>
      <xdr:col>29</xdr:col>
      <xdr:colOff>0</xdr:colOff>
      <xdr:row>41</xdr:row>
      <xdr:rowOff>76200</xdr:rowOff>
    </xdr:to>
    <xdr:sp macro="" textlink="">
      <xdr:nvSpPr>
        <xdr:cNvPr id="5394" name="Line 231">
          <a:extLst>
            <a:ext uri="{FF2B5EF4-FFF2-40B4-BE49-F238E27FC236}">
              <a16:creationId xmlns:a16="http://schemas.microsoft.com/office/drawing/2014/main" id="{0613800E-97FE-4E30-BF69-3107646A8294}"/>
            </a:ext>
          </a:extLst>
        </xdr:cNvPr>
        <xdr:cNvSpPr>
          <a:spLocks noChangeShapeType="1"/>
        </xdr:cNvSpPr>
      </xdr:nvSpPr>
      <xdr:spPr bwMode="auto">
        <a:xfrm>
          <a:off x="16466820" y="757428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41</xdr:row>
      <xdr:rowOff>76200</xdr:rowOff>
    </xdr:from>
    <xdr:to>
      <xdr:col>25</xdr:col>
      <xdr:colOff>0</xdr:colOff>
      <xdr:row>41</xdr:row>
      <xdr:rowOff>76200</xdr:rowOff>
    </xdr:to>
    <xdr:sp macro="" textlink="">
      <xdr:nvSpPr>
        <xdr:cNvPr id="5395" name="Line 232">
          <a:extLst>
            <a:ext uri="{FF2B5EF4-FFF2-40B4-BE49-F238E27FC236}">
              <a16:creationId xmlns:a16="http://schemas.microsoft.com/office/drawing/2014/main" id="{0F7A31BF-97AA-4DB9-9D25-38A731D35BF4}"/>
            </a:ext>
          </a:extLst>
        </xdr:cNvPr>
        <xdr:cNvSpPr>
          <a:spLocks noChangeShapeType="1"/>
        </xdr:cNvSpPr>
      </xdr:nvSpPr>
      <xdr:spPr bwMode="auto">
        <a:xfrm>
          <a:off x="14729460" y="7574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41</xdr:row>
      <xdr:rowOff>76200</xdr:rowOff>
    </xdr:from>
    <xdr:to>
      <xdr:col>23</xdr:col>
      <xdr:colOff>0</xdr:colOff>
      <xdr:row>46</xdr:row>
      <xdr:rowOff>76200</xdr:rowOff>
    </xdr:to>
    <xdr:sp macro="" textlink="">
      <xdr:nvSpPr>
        <xdr:cNvPr id="5396" name="Line 233">
          <a:extLst>
            <a:ext uri="{FF2B5EF4-FFF2-40B4-BE49-F238E27FC236}">
              <a16:creationId xmlns:a16="http://schemas.microsoft.com/office/drawing/2014/main" id="{E5B76BFB-7615-48A0-9F9E-618B1ACF406D}"/>
            </a:ext>
          </a:extLst>
        </xdr:cNvPr>
        <xdr:cNvSpPr>
          <a:spLocks noChangeShapeType="1"/>
        </xdr:cNvSpPr>
      </xdr:nvSpPr>
      <xdr:spPr bwMode="auto">
        <a:xfrm flipV="1">
          <a:off x="14462760" y="75742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46</xdr:row>
      <xdr:rowOff>0</xdr:rowOff>
    </xdr:from>
    <xdr:to>
      <xdr:col>25</xdr:col>
      <xdr:colOff>152400</xdr:colOff>
      <xdr:row>46</xdr:row>
      <xdr:rowOff>152400</xdr:rowOff>
    </xdr:to>
    <xdr:sp macro="" textlink="">
      <xdr:nvSpPr>
        <xdr:cNvPr id="5397" name="Triangle 9">
          <a:extLst>
            <a:ext uri="{FF2B5EF4-FFF2-40B4-BE49-F238E27FC236}">
              <a16:creationId xmlns:a16="http://schemas.microsoft.com/office/drawing/2014/main" id="{1B889C70-CB8D-4531-A39F-0856790B6532}"/>
            </a:ext>
          </a:extLst>
        </xdr:cNvPr>
        <xdr:cNvSpPr/>
      </xdr:nvSpPr>
      <xdr:spPr>
        <a:xfrm rot="16200000">
          <a:off x="16314420" y="84124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152400</xdr:colOff>
      <xdr:row>46</xdr:row>
      <xdr:rowOff>76200</xdr:rowOff>
    </xdr:from>
    <xdr:to>
      <xdr:col>29</xdr:col>
      <xdr:colOff>0</xdr:colOff>
      <xdr:row>46</xdr:row>
      <xdr:rowOff>76200</xdr:rowOff>
    </xdr:to>
    <xdr:sp macro="" textlink="">
      <xdr:nvSpPr>
        <xdr:cNvPr id="5398" name="Line 234">
          <a:extLst>
            <a:ext uri="{FF2B5EF4-FFF2-40B4-BE49-F238E27FC236}">
              <a16:creationId xmlns:a16="http://schemas.microsoft.com/office/drawing/2014/main" id="{0EA7E20B-6765-42A9-B701-0E2CA937B85B}"/>
            </a:ext>
          </a:extLst>
        </xdr:cNvPr>
        <xdr:cNvSpPr>
          <a:spLocks noChangeShapeType="1"/>
        </xdr:cNvSpPr>
      </xdr:nvSpPr>
      <xdr:spPr bwMode="auto">
        <a:xfrm>
          <a:off x="16466820" y="848868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46</xdr:row>
      <xdr:rowOff>76200</xdr:rowOff>
    </xdr:from>
    <xdr:to>
      <xdr:col>25</xdr:col>
      <xdr:colOff>0</xdr:colOff>
      <xdr:row>46</xdr:row>
      <xdr:rowOff>76200</xdr:rowOff>
    </xdr:to>
    <xdr:sp macro="" textlink="">
      <xdr:nvSpPr>
        <xdr:cNvPr id="5399" name="Line 235">
          <a:extLst>
            <a:ext uri="{FF2B5EF4-FFF2-40B4-BE49-F238E27FC236}">
              <a16:creationId xmlns:a16="http://schemas.microsoft.com/office/drawing/2014/main" id="{D4F246F3-4741-4330-B7F2-4F940780847E}"/>
            </a:ext>
          </a:extLst>
        </xdr:cNvPr>
        <xdr:cNvSpPr>
          <a:spLocks noChangeShapeType="1"/>
        </xdr:cNvSpPr>
      </xdr:nvSpPr>
      <xdr:spPr bwMode="auto">
        <a:xfrm>
          <a:off x="14729460" y="8488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46</xdr:row>
      <xdr:rowOff>76200</xdr:rowOff>
    </xdr:from>
    <xdr:to>
      <xdr:col>23</xdr:col>
      <xdr:colOff>0</xdr:colOff>
      <xdr:row>46</xdr:row>
      <xdr:rowOff>76200</xdr:rowOff>
    </xdr:to>
    <xdr:sp macro="" textlink="">
      <xdr:nvSpPr>
        <xdr:cNvPr id="5400" name="Line 236">
          <a:extLst>
            <a:ext uri="{FF2B5EF4-FFF2-40B4-BE49-F238E27FC236}">
              <a16:creationId xmlns:a16="http://schemas.microsoft.com/office/drawing/2014/main" id="{55410EB2-1FF5-4E07-957E-CF301C0CBF90}"/>
            </a:ext>
          </a:extLst>
        </xdr:cNvPr>
        <xdr:cNvSpPr>
          <a:spLocks noChangeShapeType="1"/>
        </xdr:cNvSpPr>
      </xdr:nvSpPr>
      <xdr:spPr bwMode="auto">
        <a:xfrm>
          <a:off x="14462760" y="848868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51</xdr:row>
      <xdr:rowOff>0</xdr:rowOff>
    </xdr:from>
    <xdr:to>
      <xdr:col>25</xdr:col>
      <xdr:colOff>152400</xdr:colOff>
      <xdr:row>51</xdr:row>
      <xdr:rowOff>152400</xdr:rowOff>
    </xdr:to>
    <xdr:sp macro="" textlink="">
      <xdr:nvSpPr>
        <xdr:cNvPr id="5401" name="Triangle 10">
          <a:extLst>
            <a:ext uri="{FF2B5EF4-FFF2-40B4-BE49-F238E27FC236}">
              <a16:creationId xmlns:a16="http://schemas.microsoft.com/office/drawing/2014/main" id="{AACEEF6C-AA1D-42C9-AB8F-E35BC216C0A1}"/>
            </a:ext>
          </a:extLst>
        </xdr:cNvPr>
        <xdr:cNvSpPr/>
      </xdr:nvSpPr>
      <xdr:spPr>
        <a:xfrm rot="16200000">
          <a:off x="16314420" y="9326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25</xdr:col>
      <xdr:colOff>152400</xdr:colOff>
      <xdr:row>51</xdr:row>
      <xdr:rowOff>76200</xdr:rowOff>
    </xdr:from>
    <xdr:to>
      <xdr:col>29</xdr:col>
      <xdr:colOff>0</xdr:colOff>
      <xdr:row>51</xdr:row>
      <xdr:rowOff>76200</xdr:rowOff>
    </xdr:to>
    <xdr:sp macro="" textlink="">
      <xdr:nvSpPr>
        <xdr:cNvPr id="5402" name="Line 237">
          <a:extLst>
            <a:ext uri="{FF2B5EF4-FFF2-40B4-BE49-F238E27FC236}">
              <a16:creationId xmlns:a16="http://schemas.microsoft.com/office/drawing/2014/main" id="{CF7C9270-5CF0-4204-BAA1-498C00090D06}"/>
            </a:ext>
          </a:extLst>
        </xdr:cNvPr>
        <xdr:cNvSpPr>
          <a:spLocks noChangeShapeType="1"/>
        </xdr:cNvSpPr>
      </xdr:nvSpPr>
      <xdr:spPr bwMode="auto">
        <a:xfrm>
          <a:off x="16466820" y="940308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51</xdr:row>
      <xdr:rowOff>76200</xdr:rowOff>
    </xdr:from>
    <xdr:to>
      <xdr:col>25</xdr:col>
      <xdr:colOff>0</xdr:colOff>
      <xdr:row>51</xdr:row>
      <xdr:rowOff>76200</xdr:rowOff>
    </xdr:to>
    <xdr:sp macro="" textlink="">
      <xdr:nvSpPr>
        <xdr:cNvPr id="5403" name="Line 238">
          <a:extLst>
            <a:ext uri="{FF2B5EF4-FFF2-40B4-BE49-F238E27FC236}">
              <a16:creationId xmlns:a16="http://schemas.microsoft.com/office/drawing/2014/main" id="{23FED31D-2889-4BC0-932B-D410817B8E7D}"/>
            </a:ext>
          </a:extLst>
        </xdr:cNvPr>
        <xdr:cNvSpPr>
          <a:spLocks noChangeShapeType="1"/>
        </xdr:cNvSpPr>
      </xdr:nvSpPr>
      <xdr:spPr bwMode="auto">
        <a:xfrm>
          <a:off x="14729460" y="9403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46</xdr:row>
      <xdr:rowOff>76200</xdr:rowOff>
    </xdr:from>
    <xdr:to>
      <xdr:col>23</xdr:col>
      <xdr:colOff>0</xdr:colOff>
      <xdr:row>51</xdr:row>
      <xdr:rowOff>76200</xdr:rowOff>
    </xdr:to>
    <xdr:sp macro="" textlink="">
      <xdr:nvSpPr>
        <xdr:cNvPr id="5404" name="Line 239">
          <a:extLst>
            <a:ext uri="{FF2B5EF4-FFF2-40B4-BE49-F238E27FC236}">
              <a16:creationId xmlns:a16="http://schemas.microsoft.com/office/drawing/2014/main" id="{8A624948-6BC1-4052-90C6-0AB5ADBAAB19}"/>
            </a:ext>
          </a:extLst>
        </xdr:cNvPr>
        <xdr:cNvSpPr>
          <a:spLocks noChangeShapeType="1"/>
        </xdr:cNvSpPr>
      </xdr:nvSpPr>
      <xdr:spPr bwMode="auto">
        <a:xfrm>
          <a:off x="14462760" y="84886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1</xdr:colOff>
      <xdr:row>68</xdr:row>
      <xdr:rowOff>0</xdr:rowOff>
    </xdr:from>
    <xdr:to>
      <xdr:col>21</xdr:col>
      <xdr:colOff>152401</xdr:colOff>
      <xdr:row>68</xdr:row>
      <xdr:rowOff>152400</xdr:rowOff>
    </xdr:to>
    <xdr:sp macro="" textlink="">
      <xdr:nvSpPr>
        <xdr:cNvPr id="5405" name="Square 11">
          <a:extLst>
            <a:ext uri="{FF2B5EF4-FFF2-40B4-BE49-F238E27FC236}">
              <a16:creationId xmlns:a16="http://schemas.microsoft.com/office/drawing/2014/main" id="{ACCF0074-4883-4A9F-8412-5E14F6A98BEF}"/>
            </a:ext>
          </a:extLst>
        </xdr:cNvPr>
        <xdr:cNvSpPr/>
      </xdr:nvSpPr>
      <xdr:spPr>
        <a:xfrm>
          <a:off x="14310361" y="124358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68</xdr:row>
      <xdr:rowOff>76200</xdr:rowOff>
    </xdr:from>
    <xdr:to>
      <xdr:col>21</xdr:col>
      <xdr:colOff>0</xdr:colOff>
      <xdr:row>68</xdr:row>
      <xdr:rowOff>76200</xdr:rowOff>
    </xdr:to>
    <xdr:sp macro="" textlink="">
      <xdr:nvSpPr>
        <xdr:cNvPr id="5406" name="Line 240">
          <a:extLst>
            <a:ext uri="{FF2B5EF4-FFF2-40B4-BE49-F238E27FC236}">
              <a16:creationId xmlns:a16="http://schemas.microsoft.com/office/drawing/2014/main" id="{3C6C6AC2-FB4A-4920-9041-58CA291F52E9}"/>
            </a:ext>
          </a:extLst>
        </xdr:cNvPr>
        <xdr:cNvSpPr>
          <a:spLocks noChangeShapeType="1"/>
        </xdr:cNvSpPr>
      </xdr:nvSpPr>
      <xdr:spPr bwMode="auto">
        <a:xfrm>
          <a:off x="12725400" y="125120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68</xdr:row>
      <xdr:rowOff>76200</xdr:rowOff>
    </xdr:from>
    <xdr:to>
      <xdr:col>19</xdr:col>
      <xdr:colOff>0</xdr:colOff>
      <xdr:row>98</xdr:row>
      <xdr:rowOff>76200</xdr:rowOff>
    </xdr:to>
    <xdr:sp macro="" textlink="">
      <xdr:nvSpPr>
        <xdr:cNvPr id="5407" name="Line 241">
          <a:extLst>
            <a:ext uri="{FF2B5EF4-FFF2-40B4-BE49-F238E27FC236}">
              <a16:creationId xmlns:a16="http://schemas.microsoft.com/office/drawing/2014/main" id="{713C8DBD-688A-4902-B831-B025711A9257}"/>
            </a:ext>
          </a:extLst>
        </xdr:cNvPr>
        <xdr:cNvSpPr>
          <a:spLocks noChangeShapeType="1"/>
        </xdr:cNvSpPr>
      </xdr:nvSpPr>
      <xdr:spPr bwMode="auto">
        <a:xfrm flipV="1">
          <a:off x="12458700" y="12512040"/>
          <a:ext cx="266700" cy="548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1</xdr:colOff>
      <xdr:row>97</xdr:row>
      <xdr:rowOff>182879</xdr:rowOff>
    </xdr:from>
    <xdr:to>
      <xdr:col>21</xdr:col>
      <xdr:colOff>152401</xdr:colOff>
      <xdr:row>98</xdr:row>
      <xdr:rowOff>152399</xdr:rowOff>
    </xdr:to>
    <xdr:sp macro="" textlink="">
      <xdr:nvSpPr>
        <xdr:cNvPr id="5408" name="Square 12">
          <a:extLst>
            <a:ext uri="{FF2B5EF4-FFF2-40B4-BE49-F238E27FC236}">
              <a16:creationId xmlns:a16="http://schemas.microsoft.com/office/drawing/2014/main" id="{9EE43D1B-769C-4F45-995C-6DBE419F7CBD}"/>
            </a:ext>
          </a:extLst>
        </xdr:cNvPr>
        <xdr:cNvSpPr/>
      </xdr:nvSpPr>
      <xdr:spPr>
        <a:xfrm>
          <a:off x="14310361" y="17922239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98</xdr:row>
      <xdr:rowOff>76200</xdr:rowOff>
    </xdr:from>
    <xdr:to>
      <xdr:col>21</xdr:col>
      <xdr:colOff>0</xdr:colOff>
      <xdr:row>98</xdr:row>
      <xdr:rowOff>76200</xdr:rowOff>
    </xdr:to>
    <xdr:sp macro="" textlink="">
      <xdr:nvSpPr>
        <xdr:cNvPr id="5409" name="Line 242">
          <a:extLst>
            <a:ext uri="{FF2B5EF4-FFF2-40B4-BE49-F238E27FC236}">
              <a16:creationId xmlns:a16="http://schemas.microsoft.com/office/drawing/2014/main" id="{CB11D109-9EEF-4658-A135-CC55999667B5}"/>
            </a:ext>
          </a:extLst>
        </xdr:cNvPr>
        <xdr:cNvSpPr>
          <a:spLocks noChangeShapeType="1"/>
        </xdr:cNvSpPr>
      </xdr:nvSpPr>
      <xdr:spPr bwMode="auto">
        <a:xfrm>
          <a:off x="12725400" y="17998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98</xdr:row>
      <xdr:rowOff>76200</xdr:rowOff>
    </xdr:from>
    <xdr:to>
      <xdr:col>19</xdr:col>
      <xdr:colOff>0</xdr:colOff>
      <xdr:row>98</xdr:row>
      <xdr:rowOff>76200</xdr:rowOff>
    </xdr:to>
    <xdr:sp macro="" textlink="">
      <xdr:nvSpPr>
        <xdr:cNvPr id="5410" name="Line 243">
          <a:extLst>
            <a:ext uri="{FF2B5EF4-FFF2-40B4-BE49-F238E27FC236}">
              <a16:creationId xmlns:a16="http://schemas.microsoft.com/office/drawing/2014/main" id="{DA806592-1402-4510-88BC-A7D4CC9055FC}"/>
            </a:ext>
          </a:extLst>
        </xdr:cNvPr>
        <xdr:cNvSpPr>
          <a:spLocks noChangeShapeType="1"/>
        </xdr:cNvSpPr>
      </xdr:nvSpPr>
      <xdr:spPr bwMode="auto">
        <a:xfrm>
          <a:off x="12458700" y="1799844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1</xdr:colOff>
      <xdr:row>127</xdr:row>
      <xdr:rowOff>182879</xdr:rowOff>
    </xdr:from>
    <xdr:to>
      <xdr:col>21</xdr:col>
      <xdr:colOff>152401</xdr:colOff>
      <xdr:row>128</xdr:row>
      <xdr:rowOff>152399</xdr:rowOff>
    </xdr:to>
    <xdr:sp macro="" textlink="">
      <xdr:nvSpPr>
        <xdr:cNvPr id="5411" name="Square 13">
          <a:extLst>
            <a:ext uri="{FF2B5EF4-FFF2-40B4-BE49-F238E27FC236}">
              <a16:creationId xmlns:a16="http://schemas.microsoft.com/office/drawing/2014/main" id="{38DBC189-D753-48E0-8B13-44DECCCE48C5}"/>
            </a:ext>
          </a:extLst>
        </xdr:cNvPr>
        <xdr:cNvSpPr/>
      </xdr:nvSpPr>
      <xdr:spPr>
        <a:xfrm>
          <a:off x="14310361" y="23408639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128</xdr:row>
      <xdr:rowOff>76200</xdr:rowOff>
    </xdr:from>
    <xdr:to>
      <xdr:col>21</xdr:col>
      <xdr:colOff>0</xdr:colOff>
      <xdr:row>128</xdr:row>
      <xdr:rowOff>76200</xdr:rowOff>
    </xdr:to>
    <xdr:sp macro="" textlink="">
      <xdr:nvSpPr>
        <xdr:cNvPr id="5412" name="Line 244">
          <a:extLst>
            <a:ext uri="{FF2B5EF4-FFF2-40B4-BE49-F238E27FC236}">
              <a16:creationId xmlns:a16="http://schemas.microsoft.com/office/drawing/2014/main" id="{385D503E-CEE1-4D3C-B6D6-F7A23F96031A}"/>
            </a:ext>
          </a:extLst>
        </xdr:cNvPr>
        <xdr:cNvSpPr>
          <a:spLocks noChangeShapeType="1"/>
        </xdr:cNvSpPr>
      </xdr:nvSpPr>
      <xdr:spPr bwMode="auto">
        <a:xfrm>
          <a:off x="12725400" y="23484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98</xdr:row>
      <xdr:rowOff>76200</xdr:rowOff>
    </xdr:from>
    <xdr:to>
      <xdr:col>19</xdr:col>
      <xdr:colOff>0</xdr:colOff>
      <xdr:row>128</xdr:row>
      <xdr:rowOff>76200</xdr:rowOff>
    </xdr:to>
    <xdr:sp macro="" textlink="">
      <xdr:nvSpPr>
        <xdr:cNvPr id="5413" name="Line 245">
          <a:extLst>
            <a:ext uri="{FF2B5EF4-FFF2-40B4-BE49-F238E27FC236}">
              <a16:creationId xmlns:a16="http://schemas.microsoft.com/office/drawing/2014/main" id="{1A073788-8674-436A-B4AF-2BAEADD5BB37}"/>
            </a:ext>
          </a:extLst>
        </xdr:cNvPr>
        <xdr:cNvSpPr>
          <a:spLocks noChangeShapeType="1"/>
        </xdr:cNvSpPr>
      </xdr:nvSpPr>
      <xdr:spPr bwMode="auto">
        <a:xfrm>
          <a:off x="12458700" y="17998440"/>
          <a:ext cx="266700" cy="548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61</xdr:row>
      <xdr:rowOff>0</xdr:rowOff>
    </xdr:from>
    <xdr:to>
      <xdr:col>25</xdr:col>
      <xdr:colOff>152400</xdr:colOff>
      <xdr:row>61</xdr:row>
      <xdr:rowOff>152400</xdr:rowOff>
    </xdr:to>
    <xdr:sp macro="" textlink="">
      <xdr:nvSpPr>
        <xdr:cNvPr id="5414" name="Circle 14">
          <a:extLst>
            <a:ext uri="{FF2B5EF4-FFF2-40B4-BE49-F238E27FC236}">
              <a16:creationId xmlns:a16="http://schemas.microsoft.com/office/drawing/2014/main" id="{0FDD1CFA-42E8-499E-962B-FA5FD2695F11}"/>
            </a:ext>
          </a:extLst>
        </xdr:cNvPr>
        <xdr:cNvSpPr/>
      </xdr:nvSpPr>
      <xdr:spPr>
        <a:xfrm>
          <a:off x="16314420" y="111556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23</xdr:col>
      <xdr:colOff>0</xdr:colOff>
      <xdr:row>61</xdr:row>
      <xdr:rowOff>76200</xdr:rowOff>
    </xdr:from>
    <xdr:to>
      <xdr:col>25</xdr:col>
      <xdr:colOff>0</xdr:colOff>
      <xdr:row>61</xdr:row>
      <xdr:rowOff>76200</xdr:rowOff>
    </xdr:to>
    <xdr:sp macro="" textlink="">
      <xdr:nvSpPr>
        <xdr:cNvPr id="5415" name="Line 246">
          <a:extLst>
            <a:ext uri="{FF2B5EF4-FFF2-40B4-BE49-F238E27FC236}">
              <a16:creationId xmlns:a16="http://schemas.microsoft.com/office/drawing/2014/main" id="{A16A793F-328F-4B35-AA34-53C465563A14}"/>
            </a:ext>
          </a:extLst>
        </xdr:cNvPr>
        <xdr:cNvSpPr>
          <a:spLocks noChangeShapeType="1"/>
        </xdr:cNvSpPr>
      </xdr:nvSpPr>
      <xdr:spPr bwMode="auto">
        <a:xfrm>
          <a:off x="14729460" y="11231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61</xdr:row>
      <xdr:rowOff>76200</xdr:rowOff>
    </xdr:from>
    <xdr:to>
      <xdr:col>23</xdr:col>
      <xdr:colOff>0</xdr:colOff>
      <xdr:row>68</xdr:row>
      <xdr:rowOff>76200</xdr:rowOff>
    </xdr:to>
    <xdr:sp macro="" textlink="">
      <xdr:nvSpPr>
        <xdr:cNvPr id="5416" name="Line 247">
          <a:extLst>
            <a:ext uri="{FF2B5EF4-FFF2-40B4-BE49-F238E27FC236}">
              <a16:creationId xmlns:a16="http://schemas.microsoft.com/office/drawing/2014/main" id="{EAC94DC8-DF35-4ECA-BD48-E66086DCB2A0}"/>
            </a:ext>
          </a:extLst>
        </xdr:cNvPr>
        <xdr:cNvSpPr>
          <a:spLocks noChangeShapeType="1"/>
        </xdr:cNvSpPr>
      </xdr:nvSpPr>
      <xdr:spPr bwMode="auto">
        <a:xfrm flipV="1">
          <a:off x="14462760" y="1123188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76</xdr:row>
      <xdr:rowOff>0</xdr:rowOff>
    </xdr:from>
    <xdr:to>
      <xdr:col>25</xdr:col>
      <xdr:colOff>152400</xdr:colOff>
      <xdr:row>76</xdr:row>
      <xdr:rowOff>152400</xdr:rowOff>
    </xdr:to>
    <xdr:sp macro="" textlink="">
      <xdr:nvSpPr>
        <xdr:cNvPr id="5417" name="Circle 15">
          <a:extLst>
            <a:ext uri="{FF2B5EF4-FFF2-40B4-BE49-F238E27FC236}">
              <a16:creationId xmlns:a16="http://schemas.microsoft.com/office/drawing/2014/main" id="{C0EBBC87-20F3-44BA-92CB-27B0E1B1FCD5}"/>
            </a:ext>
          </a:extLst>
        </xdr:cNvPr>
        <xdr:cNvSpPr/>
      </xdr:nvSpPr>
      <xdr:spPr>
        <a:xfrm>
          <a:off x="16314420" y="138988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23</xdr:col>
      <xdr:colOff>0</xdr:colOff>
      <xdr:row>76</xdr:row>
      <xdr:rowOff>76200</xdr:rowOff>
    </xdr:from>
    <xdr:to>
      <xdr:col>25</xdr:col>
      <xdr:colOff>0</xdr:colOff>
      <xdr:row>76</xdr:row>
      <xdr:rowOff>76200</xdr:rowOff>
    </xdr:to>
    <xdr:sp macro="" textlink="">
      <xdr:nvSpPr>
        <xdr:cNvPr id="5418" name="Line 248">
          <a:extLst>
            <a:ext uri="{FF2B5EF4-FFF2-40B4-BE49-F238E27FC236}">
              <a16:creationId xmlns:a16="http://schemas.microsoft.com/office/drawing/2014/main" id="{532616AA-FA29-44CA-8A76-209266D73D9D}"/>
            </a:ext>
          </a:extLst>
        </xdr:cNvPr>
        <xdr:cNvSpPr>
          <a:spLocks noChangeShapeType="1"/>
        </xdr:cNvSpPr>
      </xdr:nvSpPr>
      <xdr:spPr bwMode="auto">
        <a:xfrm>
          <a:off x="14729460" y="13975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68</xdr:row>
      <xdr:rowOff>76200</xdr:rowOff>
    </xdr:from>
    <xdr:to>
      <xdr:col>23</xdr:col>
      <xdr:colOff>0</xdr:colOff>
      <xdr:row>76</xdr:row>
      <xdr:rowOff>76200</xdr:rowOff>
    </xdr:to>
    <xdr:sp macro="" textlink="">
      <xdr:nvSpPr>
        <xdr:cNvPr id="5419" name="Line 249">
          <a:extLst>
            <a:ext uri="{FF2B5EF4-FFF2-40B4-BE49-F238E27FC236}">
              <a16:creationId xmlns:a16="http://schemas.microsoft.com/office/drawing/2014/main" id="{4D1E11C5-B92F-48A8-AC8E-94907819DC65}"/>
            </a:ext>
          </a:extLst>
        </xdr:cNvPr>
        <xdr:cNvSpPr>
          <a:spLocks noChangeShapeType="1"/>
        </xdr:cNvSpPr>
      </xdr:nvSpPr>
      <xdr:spPr bwMode="auto">
        <a:xfrm>
          <a:off x="14462760" y="12512040"/>
          <a:ext cx="26670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56</xdr:row>
      <xdr:rowOff>0</xdr:rowOff>
    </xdr:from>
    <xdr:to>
      <xdr:col>29</xdr:col>
      <xdr:colOff>152400</xdr:colOff>
      <xdr:row>56</xdr:row>
      <xdr:rowOff>152400</xdr:rowOff>
    </xdr:to>
    <xdr:sp macro="" textlink="">
      <xdr:nvSpPr>
        <xdr:cNvPr id="5420" name="Triangle 16">
          <a:extLst>
            <a:ext uri="{FF2B5EF4-FFF2-40B4-BE49-F238E27FC236}">
              <a16:creationId xmlns:a16="http://schemas.microsoft.com/office/drawing/2014/main" id="{35A4167B-8978-41F8-B8D5-B44AF0B838DB}"/>
            </a:ext>
          </a:extLst>
        </xdr:cNvPr>
        <xdr:cNvSpPr/>
      </xdr:nvSpPr>
      <xdr:spPr>
        <a:xfrm rot="16200000">
          <a:off x="18318480" y="10241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56</xdr:row>
      <xdr:rowOff>76200</xdr:rowOff>
    </xdr:from>
    <xdr:to>
      <xdr:col>29</xdr:col>
      <xdr:colOff>0</xdr:colOff>
      <xdr:row>56</xdr:row>
      <xdr:rowOff>76200</xdr:rowOff>
    </xdr:to>
    <xdr:sp macro="" textlink="">
      <xdr:nvSpPr>
        <xdr:cNvPr id="5421" name="Line 250">
          <a:extLst>
            <a:ext uri="{FF2B5EF4-FFF2-40B4-BE49-F238E27FC236}">
              <a16:creationId xmlns:a16="http://schemas.microsoft.com/office/drawing/2014/main" id="{6704EC4E-317D-4B4A-A79D-537FEAEF8DF6}"/>
            </a:ext>
          </a:extLst>
        </xdr:cNvPr>
        <xdr:cNvSpPr>
          <a:spLocks noChangeShapeType="1"/>
        </xdr:cNvSpPr>
      </xdr:nvSpPr>
      <xdr:spPr bwMode="auto">
        <a:xfrm>
          <a:off x="16733520" y="10317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56</xdr:row>
      <xdr:rowOff>76200</xdr:rowOff>
    </xdr:from>
    <xdr:to>
      <xdr:col>27</xdr:col>
      <xdr:colOff>0</xdr:colOff>
      <xdr:row>61</xdr:row>
      <xdr:rowOff>76200</xdr:rowOff>
    </xdr:to>
    <xdr:sp macro="" textlink="">
      <xdr:nvSpPr>
        <xdr:cNvPr id="5422" name="Line 251">
          <a:extLst>
            <a:ext uri="{FF2B5EF4-FFF2-40B4-BE49-F238E27FC236}">
              <a16:creationId xmlns:a16="http://schemas.microsoft.com/office/drawing/2014/main" id="{5D618E93-F40B-4A03-828E-2460AE66C00C}"/>
            </a:ext>
          </a:extLst>
        </xdr:cNvPr>
        <xdr:cNvSpPr>
          <a:spLocks noChangeShapeType="1"/>
        </xdr:cNvSpPr>
      </xdr:nvSpPr>
      <xdr:spPr bwMode="auto">
        <a:xfrm flipV="1">
          <a:off x="16466820" y="103174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61</xdr:row>
      <xdr:rowOff>0</xdr:rowOff>
    </xdr:from>
    <xdr:to>
      <xdr:col>29</xdr:col>
      <xdr:colOff>152400</xdr:colOff>
      <xdr:row>61</xdr:row>
      <xdr:rowOff>152400</xdr:rowOff>
    </xdr:to>
    <xdr:sp macro="" textlink="">
      <xdr:nvSpPr>
        <xdr:cNvPr id="5423" name="Triangle 17">
          <a:extLst>
            <a:ext uri="{FF2B5EF4-FFF2-40B4-BE49-F238E27FC236}">
              <a16:creationId xmlns:a16="http://schemas.microsoft.com/office/drawing/2014/main" id="{B4742941-7A8D-4999-B5A4-E75FC4E37279}"/>
            </a:ext>
          </a:extLst>
        </xdr:cNvPr>
        <xdr:cNvSpPr/>
      </xdr:nvSpPr>
      <xdr:spPr>
        <a:xfrm rot="16200000">
          <a:off x="18318480" y="11155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61</xdr:row>
      <xdr:rowOff>76200</xdr:rowOff>
    </xdr:from>
    <xdr:to>
      <xdr:col>29</xdr:col>
      <xdr:colOff>0</xdr:colOff>
      <xdr:row>61</xdr:row>
      <xdr:rowOff>76200</xdr:rowOff>
    </xdr:to>
    <xdr:sp macro="" textlink="">
      <xdr:nvSpPr>
        <xdr:cNvPr id="5424" name="Line 252">
          <a:extLst>
            <a:ext uri="{FF2B5EF4-FFF2-40B4-BE49-F238E27FC236}">
              <a16:creationId xmlns:a16="http://schemas.microsoft.com/office/drawing/2014/main" id="{83097CCD-670C-4900-A67E-0DE140D9DF01}"/>
            </a:ext>
          </a:extLst>
        </xdr:cNvPr>
        <xdr:cNvSpPr>
          <a:spLocks noChangeShapeType="1"/>
        </xdr:cNvSpPr>
      </xdr:nvSpPr>
      <xdr:spPr bwMode="auto">
        <a:xfrm>
          <a:off x="16733520" y="11231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61</xdr:row>
      <xdr:rowOff>76200</xdr:rowOff>
    </xdr:from>
    <xdr:to>
      <xdr:col>27</xdr:col>
      <xdr:colOff>0</xdr:colOff>
      <xdr:row>61</xdr:row>
      <xdr:rowOff>76200</xdr:rowOff>
    </xdr:to>
    <xdr:sp macro="" textlink="">
      <xdr:nvSpPr>
        <xdr:cNvPr id="5425" name="Line 253">
          <a:extLst>
            <a:ext uri="{FF2B5EF4-FFF2-40B4-BE49-F238E27FC236}">
              <a16:creationId xmlns:a16="http://schemas.microsoft.com/office/drawing/2014/main" id="{6443A547-3ED0-4248-8A37-F4CBC1D39C13}"/>
            </a:ext>
          </a:extLst>
        </xdr:cNvPr>
        <xdr:cNvSpPr>
          <a:spLocks noChangeShapeType="1"/>
        </xdr:cNvSpPr>
      </xdr:nvSpPr>
      <xdr:spPr bwMode="auto">
        <a:xfrm>
          <a:off x="16466820" y="1123188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66</xdr:row>
      <xdr:rowOff>0</xdr:rowOff>
    </xdr:from>
    <xdr:to>
      <xdr:col>29</xdr:col>
      <xdr:colOff>152400</xdr:colOff>
      <xdr:row>66</xdr:row>
      <xdr:rowOff>152400</xdr:rowOff>
    </xdr:to>
    <xdr:sp macro="" textlink="">
      <xdr:nvSpPr>
        <xdr:cNvPr id="5426" name="Triangle 18">
          <a:extLst>
            <a:ext uri="{FF2B5EF4-FFF2-40B4-BE49-F238E27FC236}">
              <a16:creationId xmlns:a16="http://schemas.microsoft.com/office/drawing/2014/main" id="{8ECFDCD0-AD42-4E2A-9314-8CC28B31F2CB}"/>
            </a:ext>
          </a:extLst>
        </xdr:cNvPr>
        <xdr:cNvSpPr/>
      </xdr:nvSpPr>
      <xdr:spPr>
        <a:xfrm rot="16200000">
          <a:off x="18318480" y="12070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66</xdr:row>
      <xdr:rowOff>76200</xdr:rowOff>
    </xdr:from>
    <xdr:to>
      <xdr:col>29</xdr:col>
      <xdr:colOff>0</xdr:colOff>
      <xdr:row>66</xdr:row>
      <xdr:rowOff>76200</xdr:rowOff>
    </xdr:to>
    <xdr:sp macro="" textlink="">
      <xdr:nvSpPr>
        <xdr:cNvPr id="5427" name="Line 254">
          <a:extLst>
            <a:ext uri="{FF2B5EF4-FFF2-40B4-BE49-F238E27FC236}">
              <a16:creationId xmlns:a16="http://schemas.microsoft.com/office/drawing/2014/main" id="{E277B7E5-9AA8-4C7E-922D-95FB43DBB33B}"/>
            </a:ext>
          </a:extLst>
        </xdr:cNvPr>
        <xdr:cNvSpPr>
          <a:spLocks noChangeShapeType="1"/>
        </xdr:cNvSpPr>
      </xdr:nvSpPr>
      <xdr:spPr bwMode="auto">
        <a:xfrm>
          <a:off x="16733520" y="12146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61</xdr:row>
      <xdr:rowOff>76200</xdr:rowOff>
    </xdr:from>
    <xdr:to>
      <xdr:col>27</xdr:col>
      <xdr:colOff>0</xdr:colOff>
      <xdr:row>66</xdr:row>
      <xdr:rowOff>76200</xdr:rowOff>
    </xdr:to>
    <xdr:sp macro="" textlink="">
      <xdr:nvSpPr>
        <xdr:cNvPr id="5428" name="Line 255">
          <a:extLst>
            <a:ext uri="{FF2B5EF4-FFF2-40B4-BE49-F238E27FC236}">
              <a16:creationId xmlns:a16="http://schemas.microsoft.com/office/drawing/2014/main" id="{4DF5CDB9-CF1F-4939-B911-B4632CB52413}"/>
            </a:ext>
          </a:extLst>
        </xdr:cNvPr>
        <xdr:cNvSpPr>
          <a:spLocks noChangeShapeType="1"/>
        </xdr:cNvSpPr>
      </xdr:nvSpPr>
      <xdr:spPr bwMode="auto">
        <a:xfrm>
          <a:off x="16466820" y="112318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71</xdr:row>
      <xdr:rowOff>0</xdr:rowOff>
    </xdr:from>
    <xdr:to>
      <xdr:col>29</xdr:col>
      <xdr:colOff>152400</xdr:colOff>
      <xdr:row>71</xdr:row>
      <xdr:rowOff>152400</xdr:rowOff>
    </xdr:to>
    <xdr:sp macro="" textlink="">
      <xdr:nvSpPr>
        <xdr:cNvPr id="5429" name="Triangle 19">
          <a:extLst>
            <a:ext uri="{FF2B5EF4-FFF2-40B4-BE49-F238E27FC236}">
              <a16:creationId xmlns:a16="http://schemas.microsoft.com/office/drawing/2014/main" id="{E51B2DB6-DF87-4155-9536-BA3796A40E08}"/>
            </a:ext>
          </a:extLst>
        </xdr:cNvPr>
        <xdr:cNvSpPr/>
      </xdr:nvSpPr>
      <xdr:spPr>
        <a:xfrm rot="16200000">
          <a:off x="18318480" y="129844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71</xdr:row>
      <xdr:rowOff>76200</xdr:rowOff>
    </xdr:from>
    <xdr:to>
      <xdr:col>29</xdr:col>
      <xdr:colOff>0</xdr:colOff>
      <xdr:row>71</xdr:row>
      <xdr:rowOff>76200</xdr:rowOff>
    </xdr:to>
    <xdr:sp macro="" textlink="">
      <xdr:nvSpPr>
        <xdr:cNvPr id="5430" name="Line 256">
          <a:extLst>
            <a:ext uri="{FF2B5EF4-FFF2-40B4-BE49-F238E27FC236}">
              <a16:creationId xmlns:a16="http://schemas.microsoft.com/office/drawing/2014/main" id="{01AF073D-05FF-4AAC-97EA-B85062209E40}"/>
            </a:ext>
          </a:extLst>
        </xdr:cNvPr>
        <xdr:cNvSpPr>
          <a:spLocks noChangeShapeType="1"/>
        </xdr:cNvSpPr>
      </xdr:nvSpPr>
      <xdr:spPr bwMode="auto">
        <a:xfrm>
          <a:off x="16733520" y="13060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71</xdr:row>
      <xdr:rowOff>76200</xdr:rowOff>
    </xdr:from>
    <xdr:to>
      <xdr:col>27</xdr:col>
      <xdr:colOff>0</xdr:colOff>
      <xdr:row>76</xdr:row>
      <xdr:rowOff>76200</xdr:rowOff>
    </xdr:to>
    <xdr:sp macro="" textlink="">
      <xdr:nvSpPr>
        <xdr:cNvPr id="5431" name="Line 257">
          <a:extLst>
            <a:ext uri="{FF2B5EF4-FFF2-40B4-BE49-F238E27FC236}">
              <a16:creationId xmlns:a16="http://schemas.microsoft.com/office/drawing/2014/main" id="{3F54FA6B-AFC0-436A-B6FB-960A01C8C8E1}"/>
            </a:ext>
          </a:extLst>
        </xdr:cNvPr>
        <xdr:cNvSpPr>
          <a:spLocks noChangeShapeType="1"/>
        </xdr:cNvSpPr>
      </xdr:nvSpPr>
      <xdr:spPr bwMode="auto">
        <a:xfrm flipV="1">
          <a:off x="16466820" y="130606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76</xdr:row>
      <xdr:rowOff>0</xdr:rowOff>
    </xdr:from>
    <xdr:to>
      <xdr:col>29</xdr:col>
      <xdr:colOff>152400</xdr:colOff>
      <xdr:row>76</xdr:row>
      <xdr:rowOff>152400</xdr:rowOff>
    </xdr:to>
    <xdr:sp macro="" textlink="">
      <xdr:nvSpPr>
        <xdr:cNvPr id="5432" name="Triangle 20">
          <a:extLst>
            <a:ext uri="{FF2B5EF4-FFF2-40B4-BE49-F238E27FC236}">
              <a16:creationId xmlns:a16="http://schemas.microsoft.com/office/drawing/2014/main" id="{3E79447E-1136-4D99-B24F-9BDEF887CE09}"/>
            </a:ext>
          </a:extLst>
        </xdr:cNvPr>
        <xdr:cNvSpPr/>
      </xdr:nvSpPr>
      <xdr:spPr>
        <a:xfrm rot="16200000">
          <a:off x="18318480" y="13898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76</xdr:row>
      <xdr:rowOff>76200</xdr:rowOff>
    </xdr:from>
    <xdr:to>
      <xdr:col>29</xdr:col>
      <xdr:colOff>0</xdr:colOff>
      <xdr:row>76</xdr:row>
      <xdr:rowOff>76200</xdr:rowOff>
    </xdr:to>
    <xdr:sp macro="" textlink="">
      <xdr:nvSpPr>
        <xdr:cNvPr id="5433" name="Line 258">
          <a:extLst>
            <a:ext uri="{FF2B5EF4-FFF2-40B4-BE49-F238E27FC236}">
              <a16:creationId xmlns:a16="http://schemas.microsoft.com/office/drawing/2014/main" id="{9143BB01-1E1F-45CA-96DF-D1634428A801}"/>
            </a:ext>
          </a:extLst>
        </xdr:cNvPr>
        <xdr:cNvSpPr>
          <a:spLocks noChangeShapeType="1"/>
        </xdr:cNvSpPr>
      </xdr:nvSpPr>
      <xdr:spPr bwMode="auto">
        <a:xfrm>
          <a:off x="16733520" y="13975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76</xdr:row>
      <xdr:rowOff>76200</xdr:rowOff>
    </xdr:from>
    <xdr:to>
      <xdr:col>27</xdr:col>
      <xdr:colOff>0</xdr:colOff>
      <xdr:row>76</xdr:row>
      <xdr:rowOff>76200</xdr:rowOff>
    </xdr:to>
    <xdr:sp macro="" textlink="">
      <xdr:nvSpPr>
        <xdr:cNvPr id="5434" name="Line 259">
          <a:extLst>
            <a:ext uri="{FF2B5EF4-FFF2-40B4-BE49-F238E27FC236}">
              <a16:creationId xmlns:a16="http://schemas.microsoft.com/office/drawing/2014/main" id="{AF611BBD-F651-4C54-A98B-E0D7A8024401}"/>
            </a:ext>
          </a:extLst>
        </xdr:cNvPr>
        <xdr:cNvSpPr>
          <a:spLocks noChangeShapeType="1"/>
        </xdr:cNvSpPr>
      </xdr:nvSpPr>
      <xdr:spPr bwMode="auto">
        <a:xfrm>
          <a:off x="16466820" y="1397508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81</xdr:row>
      <xdr:rowOff>0</xdr:rowOff>
    </xdr:from>
    <xdr:to>
      <xdr:col>29</xdr:col>
      <xdr:colOff>152400</xdr:colOff>
      <xdr:row>81</xdr:row>
      <xdr:rowOff>152400</xdr:rowOff>
    </xdr:to>
    <xdr:sp macro="" textlink="">
      <xdr:nvSpPr>
        <xdr:cNvPr id="5435" name="Triangle 21">
          <a:extLst>
            <a:ext uri="{FF2B5EF4-FFF2-40B4-BE49-F238E27FC236}">
              <a16:creationId xmlns:a16="http://schemas.microsoft.com/office/drawing/2014/main" id="{7AEE3231-26CE-45A0-A9CA-755915CDBDD0}"/>
            </a:ext>
          </a:extLst>
        </xdr:cNvPr>
        <xdr:cNvSpPr/>
      </xdr:nvSpPr>
      <xdr:spPr>
        <a:xfrm rot="16200000">
          <a:off x="18318480" y="14813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81</xdr:row>
      <xdr:rowOff>76200</xdr:rowOff>
    </xdr:from>
    <xdr:to>
      <xdr:col>29</xdr:col>
      <xdr:colOff>0</xdr:colOff>
      <xdr:row>81</xdr:row>
      <xdr:rowOff>76200</xdr:rowOff>
    </xdr:to>
    <xdr:sp macro="" textlink="">
      <xdr:nvSpPr>
        <xdr:cNvPr id="5436" name="Line 260">
          <a:extLst>
            <a:ext uri="{FF2B5EF4-FFF2-40B4-BE49-F238E27FC236}">
              <a16:creationId xmlns:a16="http://schemas.microsoft.com/office/drawing/2014/main" id="{98BB4816-AD6C-47AA-B196-E4F290AB8A78}"/>
            </a:ext>
          </a:extLst>
        </xdr:cNvPr>
        <xdr:cNvSpPr>
          <a:spLocks noChangeShapeType="1"/>
        </xdr:cNvSpPr>
      </xdr:nvSpPr>
      <xdr:spPr bwMode="auto">
        <a:xfrm>
          <a:off x="16733520" y="14889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76</xdr:row>
      <xdr:rowOff>76200</xdr:rowOff>
    </xdr:from>
    <xdr:to>
      <xdr:col>27</xdr:col>
      <xdr:colOff>0</xdr:colOff>
      <xdr:row>81</xdr:row>
      <xdr:rowOff>76200</xdr:rowOff>
    </xdr:to>
    <xdr:sp macro="" textlink="">
      <xdr:nvSpPr>
        <xdr:cNvPr id="5437" name="Line 261">
          <a:extLst>
            <a:ext uri="{FF2B5EF4-FFF2-40B4-BE49-F238E27FC236}">
              <a16:creationId xmlns:a16="http://schemas.microsoft.com/office/drawing/2014/main" id="{DD91986F-0ED9-4254-A373-CA2B650A39C5}"/>
            </a:ext>
          </a:extLst>
        </xdr:cNvPr>
        <xdr:cNvSpPr>
          <a:spLocks noChangeShapeType="1"/>
        </xdr:cNvSpPr>
      </xdr:nvSpPr>
      <xdr:spPr bwMode="auto">
        <a:xfrm>
          <a:off x="16466820" y="139750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91</xdr:row>
      <xdr:rowOff>0</xdr:rowOff>
    </xdr:from>
    <xdr:to>
      <xdr:col>25</xdr:col>
      <xdr:colOff>152400</xdr:colOff>
      <xdr:row>91</xdr:row>
      <xdr:rowOff>152400</xdr:rowOff>
    </xdr:to>
    <xdr:sp macro="" textlink="">
      <xdr:nvSpPr>
        <xdr:cNvPr id="5438" name="Circle 22">
          <a:extLst>
            <a:ext uri="{FF2B5EF4-FFF2-40B4-BE49-F238E27FC236}">
              <a16:creationId xmlns:a16="http://schemas.microsoft.com/office/drawing/2014/main" id="{583E4934-1CDD-4B6A-8371-09D081700474}"/>
            </a:ext>
          </a:extLst>
        </xdr:cNvPr>
        <xdr:cNvSpPr/>
      </xdr:nvSpPr>
      <xdr:spPr>
        <a:xfrm>
          <a:off x="16314420" y="166420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23</xdr:col>
      <xdr:colOff>0</xdr:colOff>
      <xdr:row>91</xdr:row>
      <xdr:rowOff>76200</xdr:rowOff>
    </xdr:from>
    <xdr:to>
      <xdr:col>25</xdr:col>
      <xdr:colOff>0</xdr:colOff>
      <xdr:row>91</xdr:row>
      <xdr:rowOff>76200</xdr:rowOff>
    </xdr:to>
    <xdr:sp macro="" textlink="">
      <xdr:nvSpPr>
        <xdr:cNvPr id="5439" name="Line 262">
          <a:extLst>
            <a:ext uri="{FF2B5EF4-FFF2-40B4-BE49-F238E27FC236}">
              <a16:creationId xmlns:a16="http://schemas.microsoft.com/office/drawing/2014/main" id="{41E0BC7C-70D3-4C60-8BB5-A87617A9135A}"/>
            </a:ext>
          </a:extLst>
        </xdr:cNvPr>
        <xdr:cNvSpPr>
          <a:spLocks noChangeShapeType="1"/>
        </xdr:cNvSpPr>
      </xdr:nvSpPr>
      <xdr:spPr bwMode="auto">
        <a:xfrm>
          <a:off x="14729460" y="16718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91</xdr:row>
      <xdr:rowOff>76200</xdr:rowOff>
    </xdr:from>
    <xdr:to>
      <xdr:col>23</xdr:col>
      <xdr:colOff>0</xdr:colOff>
      <xdr:row>98</xdr:row>
      <xdr:rowOff>76200</xdr:rowOff>
    </xdr:to>
    <xdr:sp macro="" textlink="">
      <xdr:nvSpPr>
        <xdr:cNvPr id="5440" name="Line 263">
          <a:extLst>
            <a:ext uri="{FF2B5EF4-FFF2-40B4-BE49-F238E27FC236}">
              <a16:creationId xmlns:a16="http://schemas.microsoft.com/office/drawing/2014/main" id="{CDBFBF4C-4E93-454F-A655-4E5008026E32}"/>
            </a:ext>
          </a:extLst>
        </xdr:cNvPr>
        <xdr:cNvSpPr>
          <a:spLocks noChangeShapeType="1"/>
        </xdr:cNvSpPr>
      </xdr:nvSpPr>
      <xdr:spPr bwMode="auto">
        <a:xfrm flipV="1">
          <a:off x="14462760" y="1671828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106</xdr:row>
      <xdr:rowOff>0</xdr:rowOff>
    </xdr:from>
    <xdr:to>
      <xdr:col>25</xdr:col>
      <xdr:colOff>152400</xdr:colOff>
      <xdr:row>106</xdr:row>
      <xdr:rowOff>152400</xdr:rowOff>
    </xdr:to>
    <xdr:sp macro="" textlink="">
      <xdr:nvSpPr>
        <xdr:cNvPr id="5441" name="Circle 23">
          <a:extLst>
            <a:ext uri="{FF2B5EF4-FFF2-40B4-BE49-F238E27FC236}">
              <a16:creationId xmlns:a16="http://schemas.microsoft.com/office/drawing/2014/main" id="{0066BB51-6146-421A-9644-8E2FD9647F31}"/>
            </a:ext>
          </a:extLst>
        </xdr:cNvPr>
        <xdr:cNvSpPr/>
      </xdr:nvSpPr>
      <xdr:spPr>
        <a:xfrm>
          <a:off x="16314420" y="193852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23</xdr:col>
      <xdr:colOff>0</xdr:colOff>
      <xdr:row>106</xdr:row>
      <xdr:rowOff>76200</xdr:rowOff>
    </xdr:from>
    <xdr:to>
      <xdr:col>25</xdr:col>
      <xdr:colOff>0</xdr:colOff>
      <xdr:row>106</xdr:row>
      <xdr:rowOff>76200</xdr:rowOff>
    </xdr:to>
    <xdr:sp macro="" textlink="">
      <xdr:nvSpPr>
        <xdr:cNvPr id="5442" name="Line 264">
          <a:extLst>
            <a:ext uri="{FF2B5EF4-FFF2-40B4-BE49-F238E27FC236}">
              <a16:creationId xmlns:a16="http://schemas.microsoft.com/office/drawing/2014/main" id="{BEF819FA-7A56-439F-8783-46B72AAD5526}"/>
            </a:ext>
          </a:extLst>
        </xdr:cNvPr>
        <xdr:cNvSpPr>
          <a:spLocks noChangeShapeType="1"/>
        </xdr:cNvSpPr>
      </xdr:nvSpPr>
      <xdr:spPr bwMode="auto">
        <a:xfrm>
          <a:off x="14729460" y="19461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98</xdr:row>
      <xdr:rowOff>76200</xdr:rowOff>
    </xdr:from>
    <xdr:to>
      <xdr:col>23</xdr:col>
      <xdr:colOff>0</xdr:colOff>
      <xdr:row>106</xdr:row>
      <xdr:rowOff>76200</xdr:rowOff>
    </xdr:to>
    <xdr:sp macro="" textlink="">
      <xdr:nvSpPr>
        <xdr:cNvPr id="5443" name="Line 265">
          <a:extLst>
            <a:ext uri="{FF2B5EF4-FFF2-40B4-BE49-F238E27FC236}">
              <a16:creationId xmlns:a16="http://schemas.microsoft.com/office/drawing/2014/main" id="{479C3733-51DA-4570-B6F0-A8A47512A4C9}"/>
            </a:ext>
          </a:extLst>
        </xdr:cNvPr>
        <xdr:cNvSpPr>
          <a:spLocks noChangeShapeType="1"/>
        </xdr:cNvSpPr>
      </xdr:nvSpPr>
      <xdr:spPr bwMode="auto">
        <a:xfrm>
          <a:off x="14462760" y="17998440"/>
          <a:ext cx="26670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86</xdr:row>
      <xdr:rowOff>0</xdr:rowOff>
    </xdr:from>
    <xdr:to>
      <xdr:col>29</xdr:col>
      <xdr:colOff>152400</xdr:colOff>
      <xdr:row>86</xdr:row>
      <xdr:rowOff>152400</xdr:rowOff>
    </xdr:to>
    <xdr:sp macro="" textlink="">
      <xdr:nvSpPr>
        <xdr:cNvPr id="5444" name="Triangle 24">
          <a:extLst>
            <a:ext uri="{FF2B5EF4-FFF2-40B4-BE49-F238E27FC236}">
              <a16:creationId xmlns:a16="http://schemas.microsoft.com/office/drawing/2014/main" id="{1B4F9B76-BFBC-4DB9-A31D-EE3CC1D0A3C0}"/>
            </a:ext>
          </a:extLst>
        </xdr:cNvPr>
        <xdr:cNvSpPr/>
      </xdr:nvSpPr>
      <xdr:spPr>
        <a:xfrm rot="16200000">
          <a:off x="18318480" y="15727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86</xdr:row>
      <xdr:rowOff>76200</xdr:rowOff>
    </xdr:from>
    <xdr:to>
      <xdr:col>29</xdr:col>
      <xdr:colOff>0</xdr:colOff>
      <xdr:row>86</xdr:row>
      <xdr:rowOff>76200</xdr:rowOff>
    </xdr:to>
    <xdr:sp macro="" textlink="">
      <xdr:nvSpPr>
        <xdr:cNvPr id="5445" name="Line 266">
          <a:extLst>
            <a:ext uri="{FF2B5EF4-FFF2-40B4-BE49-F238E27FC236}">
              <a16:creationId xmlns:a16="http://schemas.microsoft.com/office/drawing/2014/main" id="{AEFC05F8-AB7D-47F8-B940-DFD05F04E6EE}"/>
            </a:ext>
          </a:extLst>
        </xdr:cNvPr>
        <xdr:cNvSpPr>
          <a:spLocks noChangeShapeType="1"/>
        </xdr:cNvSpPr>
      </xdr:nvSpPr>
      <xdr:spPr bwMode="auto">
        <a:xfrm>
          <a:off x="16733520" y="15803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86</xdr:row>
      <xdr:rowOff>76200</xdr:rowOff>
    </xdr:from>
    <xdr:to>
      <xdr:col>27</xdr:col>
      <xdr:colOff>0</xdr:colOff>
      <xdr:row>91</xdr:row>
      <xdr:rowOff>76200</xdr:rowOff>
    </xdr:to>
    <xdr:sp macro="" textlink="">
      <xdr:nvSpPr>
        <xdr:cNvPr id="5446" name="Line 267">
          <a:extLst>
            <a:ext uri="{FF2B5EF4-FFF2-40B4-BE49-F238E27FC236}">
              <a16:creationId xmlns:a16="http://schemas.microsoft.com/office/drawing/2014/main" id="{8BE5B29F-7B0A-490F-ACA9-26FAD80501E1}"/>
            </a:ext>
          </a:extLst>
        </xdr:cNvPr>
        <xdr:cNvSpPr>
          <a:spLocks noChangeShapeType="1"/>
        </xdr:cNvSpPr>
      </xdr:nvSpPr>
      <xdr:spPr bwMode="auto">
        <a:xfrm flipV="1">
          <a:off x="16466820" y="158038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91</xdr:row>
      <xdr:rowOff>0</xdr:rowOff>
    </xdr:from>
    <xdr:to>
      <xdr:col>29</xdr:col>
      <xdr:colOff>152400</xdr:colOff>
      <xdr:row>91</xdr:row>
      <xdr:rowOff>152400</xdr:rowOff>
    </xdr:to>
    <xdr:sp macro="" textlink="">
      <xdr:nvSpPr>
        <xdr:cNvPr id="5447" name="Triangle 25">
          <a:extLst>
            <a:ext uri="{FF2B5EF4-FFF2-40B4-BE49-F238E27FC236}">
              <a16:creationId xmlns:a16="http://schemas.microsoft.com/office/drawing/2014/main" id="{79974307-E180-49E5-856A-760258ACE5F5}"/>
            </a:ext>
          </a:extLst>
        </xdr:cNvPr>
        <xdr:cNvSpPr/>
      </xdr:nvSpPr>
      <xdr:spPr>
        <a:xfrm rot="16200000">
          <a:off x="18318480" y="16642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91</xdr:row>
      <xdr:rowOff>76200</xdr:rowOff>
    </xdr:from>
    <xdr:to>
      <xdr:col>29</xdr:col>
      <xdr:colOff>0</xdr:colOff>
      <xdr:row>91</xdr:row>
      <xdr:rowOff>76200</xdr:rowOff>
    </xdr:to>
    <xdr:sp macro="" textlink="">
      <xdr:nvSpPr>
        <xdr:cNvPr id="5448" name="Line 268">
          <a:extLst>
            <a:ext uri="{FF2B5EF4-FFF2-40B4-BE49-F238E27FC236}">
              <a16:creationId xmlns:a16="http://schemas.microsoft.com/office/drawing/2014/main" id="{3B7154E5-DCC2-4A64-8BF9-106F358B5B25}"/>
            </a:ext>
          </a:extLst>
        </xdr:cNvPr>
        <xdr:cNvSpPr>
          <a:spLocks noChangeShapeType="1"/>
        </xdr:cNvSpPr>
      </xdr:nvSpPr>
      <xdr:spPr bwMode="auto">
        <a:xfrm>
          <a:off x="16733520" y="16718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91</xdr:row>
      <xdr:rowOff>76200</xdr:rowOff>
    </xdr:from>
    <xdr:to>
      <xdr:col>27</xdr:col>
      <xdr:colOff>0</xdr:colOff>
      <xdr:row>91</xdr:row>
      <xdr:rowOff>76200</xdr:rowOff>
    </xdr:to>
    <xdr:sp macro="" textlink="">
      <xdr:nvSpPr>
        <xdr:cNvPr id="5449" name="Line 269">
          <a:extLst>
            <a:ext uri="{FF2B5EF4-FFF2-40B4-BE49-F238E27FC236}">
              <a16:creationId xmlns:a16="http://schemas.microsoft.com/office/drawing/2014/main" id="{F3F50E92-43E3-48A5-9F13-ADECF8DC7A09}"/>
            </a:ext>
          </a:extLst>
        </xdr:cNvPr>
        <xdr:cNvSpPr>
          <a:spLocks noChangeShapeType="1"/>
        </xdr:cNvSpPr>
      </xdr:nvSpPr>
      <xdr:spPr bwMode="auto">
        <a:xfrm>
          <a:off x="16466820" y="1671828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96</xdr:row>
      <xdr:rowOff>0</xdr:rowOff>
    </xdr:from>
    <xdr:to>
      <xdr:col>29</xdr:col>
      <xdr:colOff>152400</xdr:colOff>
      <xdr:row>96</xdr:row>
      <xdr:rowOff>152400</xdr:rowOff>
    </xdr:to>
    <xdr:sp macro="" textlink="">
      <xdr:nvSpPr>
        <xdr:cNvPr id="5450" name="Triangle 26">
          <a:extLst>
            <a:ext uri="{FF2B5EF4-FFF2-40B4-BE49-F238E27FC236}">
              <a16:creationId xmlns:a16="http://schemas.microsoft.com/office/drawing/2014/main" id="{F6ADCA29-99FF-4B57-A81D-B177FB28CF93}"/>
            </a:ext>
          </a:extLst>
        </xdr:cNvPr>
        <xdr:cNvSpPr/>
      </xdr:nvSpPr>
      <xdr:spPr>
        <a:xfrm rot="16200000">
          <a:off x="18318480" y="175564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96</xdr:row>
      <xdr:rowOff>76200</xdr:rowOff>
    </xdr:from>
    <xdr:to>
      <xdr:col>29</xdr:col>
      <xdr:colOff>0</xdr:colOff>
      <xdr:row>96</xdr:row>
      <xdr:rowOff>76200</xdr:rowOff>
    </xdr:to>
    <xdr:sp macro="" textlink="">
      <xdr:nvSpPr>
        <xdr:cNvPr id="5451" name="Line 270">
          <a:extLst>
            <a:ext uri="{FF2B5EF4-FFF2-40B4-BE49-F238E27FC236}">
              <a16:creationId xmlns:a16="http://schemas.microsoft.com/office/drawing/2014/main" id="{A7FCFB2E-6012-4882-9D78-80F071CE8F8A}"/>
            </a:ext>
          </a:extLst>
        </xdr:cNvPr>
        <xdr:cNvSpPr>
          <a:spLocks noChangeShapeType="1"/>
        </xdr:cNvSpPr>
      </xdr:nvSpPr>
      <xdr:spPr bwMode="auto">
        <a:xfrm>
          <a:off x="16733520" y="17632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91</xdr:row>
      <xdr:rowOff>76200</xdr:rowOff>
    </xdr:from>
    <xdr:to>
      <xdr:col>27</xdr:col>
      <xdr:colOff>0</xdr:colOff>
      <xdr:row>96</xdr:row>
      <xdr:rowOff>76200</xdr:rowOff>
    </xdr:to>
    <xdr:sp macro="" textlink="">
      <xdr:nvSpPr>
        <xdr:cNvPr id="5452" name="Line 271">
          <a:extLst>
            <a:ext uri="{FF2B5EF4-FFF2-40B4-BE49-F238E27FC236}">
              <a16:creationId xmlns:a16="http://schemas.microsoft.com/office/drawing/2014/main" id="{F8C7F3D0-89D0-45A4-A39D-C59D76193E19}"/>
            </a:ext>
          </a:extLst>
        </xdr:cNvPr>
        <xdr:cNvSpPr>
          <a:spLocks noChangeShapeType="1"/>
        </xdr:cNvSpPr>
      </xdr:nvSpPr>
      <xdr:spPr bwMode="auto">
        <a:xfrm>
          <a:off x="16466820" y="167182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101</xdr:row>
      <xdr:rowOff>0</xdr:rowOff>
    </xdr:from>
    <xdr:to>
      <xdr:col>29</xdr:col>
      <xdr:colOff>152400</xdr:colOff>
      <xdr:row>101</xdr:row>
      <xdr:rowOff>152400</xdr:rowOff>
    </xdr:to>
    <xdr:sp macro="" textlink="">
      <xdr:nvSpPr>
        <xdr:cNvPr id="5453" name="Triangle 27">
          <a:extLst>
            <a:ext uri="{FF2B5EF4-FFF2-40B4-BE49-F238E27FC236}">
              <a16:creationId xmlns:a16="http://schemas.microsoft.com/office/drawing/2014/main" id="{76F2A8F2-FFF1-46CB-A129-3C6E483D2D9A}"/>
            </a:ext>
          </a:extLst>
        </xdr:cNvPr>
        <xdr:cNvSpPr/>
      </xdr:nvSpPr>
      <xdr:spPr>
        <a:xfrm rot="16200000">
          <a:off x="18318480" y="18470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101</xdr:row>
      <xdr:rowOff>76200</xdr:rowOff>
    </xdr:from>
    <xdr:to>
      <xdr:col>29</xdr:col>
      <xdr:colOff>0</xdr:colOff>
      <xdr:row>101</xdr:row>
      <xdr:rowOff>76200</xdr:rowOff>
    </xdr:to>
    <xdr:sp macro="" textlink="">
      <xdr:nvSpPr>
        <xdr:cNvPr id="5454" name="Line 272">
          <a:extLst>
            <a:ext uri="{FF2B5EF4-FFF2-40B4-BE49-F238E27FC236}">
              <a16:creationId xmlns:a16="http://schemas.microsoft.com/office/drawing/2014/main" id="{C3046397-6C7B-4BF9-A937-313CAAFB413C}"/>
            </a:ext>
          </a:extLst>
        </xdr:cNvPr>
        <xdr:cNvSpPr>
          <a:spLocks noChangeShapeType="1"/>
        </xdr:cNvSpPr>
      </xdr:nvSpPr>
      <xdr:spPr bwMode="auto">
        <a:xfrm>
          <a:off x="16733520" y="18547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101</xdr:row>
      <xdr:rowOff>76200</xdr:rowOff>
    </xdr:from>
    <xdr:to>
      <xdr:col>27</xdr:col>
      <xdr:colOff>0</xdr:colOff>
      <xdr:row>106</xdr:row>
      <xdr:rowOff>76200</xdr:rowOff>
    </xdr:to>
    <xdr:sp macro="" textlink="">
      <xdr:nvSpPr>
        <xdr:cNvPr id="5455" name="Line 273">
          <a:extLst>
            <a:ext uri="{FF2B5EF4-FFF2-40B4-BE49-F238E27FC236}">
              <a16:creationId xmlns:a16="http://schemas.microsoft.com/office/drawing/2014/main" id="{5F89535A-ED85-4C80-947A-5C08F8BB126F}"/>
            </a:ext>
          </a:extLst>
        </xdr:cNvPr>
        <xdr:cNvSpPr>
          <a:spLocks noChangeShapeType="1"/>
        </xdr:cNvSpPr>
      </xdr:nvSpPr>
      <xdr:spPr bwMode="auto">
        <a:xfrm flipV="1">
          <a:off x="16466820" y="185470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106</xdr:row>
      <xdr:rowOff>0</xdr:rowOff>
    </xdr:from>
    <xdr:to>
      <xdr:col>29</xdr:col>
      <xdr:colOff>152400</xdr:colOff>
      <xdr:row>106</xdr:row>
      <xdr:rowOff>152400</xdr:rowOff>
    </xdr:to>
    <xdr:sp macro="" textlink="">
      <xdr:nvSpPr>
        <xdr:cNvPr id="5456" name="Triangle 28">
          <a:extLst>
            <a:ext uri="{FF2B5EF4-FFF2-40B4-BE49-F238E27FC236}">
              <a16:creationId xmlns:a16="http://schemas.microsoft.com/office/drawing/2014/main" id="{D659626E-A73B-4D8B-97E9-822AA05A7453}"/>
            </a:ext>
          </a:extLst>
        </xdr:cNvPr>
        <xdr:cNvSpPr/>
      </xdr:nvSpPr>
      <xdr:spPr>
        <a:xfrm rot="16200000">
          <a:off x="18318480" y="19385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106</xdr:row>
      <xdr:rowOff>76200</xdr:rowOff>
    </xdr:from>
    <xdr:to>
      <xdr:col>29</xdr:col>
      <xdr:colOff>0</xdr:colOff>
      <xdr:row>106</xdr:row>
      <xdr:rowOff>76200</xdr:rowOff>
    </xdr:to>
    <xdr:sp macro="" textlink="">
      <xdr:nvSpPr>
        <xdr:cNvPr id="5457" name="Line 274">
          <a:extLst>
            <a:ext uri="{FF2B5EF4-FFF2-40B4-BE49-F238E27FC236}">
              <a16:creationId xmlns:a16="http://schemas.microsoft.com/office/drawing/2014/main" id="{B7A7ADF3-65F0-4638-9C64-8245E19C889F}"/>
            </a:ext>
          </a:extLst>
        </xdr:cNvPr>
        <xdr:cNvSpPr>
          <a:spLocks noChangeShapeType="1"/>
        </xdr:cNvSpPr>
      </xdr:nvSpPr>
      <xdr:spPr bwMode="auto">
        <a:xfrm>
          <a:off x="16733520" y="19461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106</xdr:row>
      <xdr:rowOff>76200</xdr:rowOff>
    </xdr:from>
    <xdr:to>
      <xdr:col>27</xdr:col>
      <xdr:colOff>0</xdr:colOff>
      <xdr:row>106</xdr:row>
      <xdr:rowOff>76200</xdr:rowOff>
    </xdr:to>
    <xdr:sp macro="" textlink="">
      <xdr:nvSpPr>
        <xdr:cNvPr id="5458" name="Line 275">
          <a:extLst>
            <a:ext uri="{FF2B5EF4-FFF2-40B4-BE49-F238E27FC236}">
              <a16:creationId xmlns:a16="http://schemas.microsoft.com/office/drawing/2014/main" id="{1CF845C3-2730-4AEB-9BBC-DB60A8608A1C}"/>
            </a:ext>
          </a:extLst>
        </xdr:cNvPr>
        <xdr:cNvSpPr>
          <a:spLocks noChangeShapeType="1"/>
        </xdr:cNvSpPr>
      </xdr:nvSpPr>
      <xdr:spPr bwMode="auto">
        <a:xfrm>
          <a:off x="16466820" y="1946148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111</xdr:row>
      <xdr:rowOff>0</xdr:rowOff>
    </xdr:from>
    <xdr:to>
      <xdr:col>29</xdr:col>
      <xdr:colOff>152400</xdr:colOff>
      <xdr:row>111</xdr:row>
      <xdr:rowOff>152400</xdr:rowOff>
    </xdr:to>
    <xdr:sp macro="" textlink="">
      <xdr:nvSpPr>
        <xdr:cNvPr id="5459" name="Triangle 29">
          <a:extLst>
            <a:ext uri="{FF2B5EF4-FFF2-40B4-BE49-F238E27FC236}">
              <a16:creationId xmlns:a16="http://schemas.microsoft.com/office/drawing/2014/main" id="{3347128D-DD7B-409C-B8B7-1EA2A65442C9}"/>
            </a:ext>
          </a:extLst>
        </xdr:cNvPr>
        <xdr:cNvSpPr/>
      </xdr:nvSpPr>
      <xdr:spPr>
        <a:xfrm rot="16200000">
          <a:off x="18318480" y="20299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111</xdr:row>
      <xdr:rowOff>76200</xdr:rowOff>
    </xdr:from>
    <xdr:to>
      <xdr:col>29</xdr:col>
      <xdr:colOff>0</xdr:colOff>
      <xdr:row>111</xdr:row>
      <xdr:rowOff>76200</xdr:rowOff>
    </xdr:to>
    <xdr:sp macro="" textlink="">
      <xdr:nvSpPr>
        <xdr:cNvPr id="5460" name="Line 276">
          <a:extLst>
            <a:ext uri="{FF2B5EF4-FFF2-40B4-BE49-F238E27FC236}">
              <a16:creationId xmlns:a16="http://schemas.microsoft.com/office/drawing/2014/main" id="{981B7E5F-973F-4C10-B2E1-5B54D590B529}"/>
            </a:ext>
          </a:extLst>
        </xdr:cNvPr>
        <xdr:cNvSpPr>
          <a:spLocks noChangeShapeType="1"/>
        </xdr:cNvSpPr>
      </xdr:nvSpPr>
      <xdr:spPr bwMode="auto">
        <a:xfrm>
          <a:off x="16733520" y="20375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106</xdr:row>
      <xdr:rowOff>76200</xdr:rowOff>
    </xdr:from>
    <xdr:to>
      <xdr:col>27</xdr:col>
      <xdr:colOff>0</xdr:colOff>
      <xdr:row>111</xdr:row>
      <xdr:rowOff>76200</xdr:rowOff>
    </xdr:to>
    <xdr:sp macro="" textlink="">
      <xdr:nvSpPr>
        <xdr:cNvPr id="5461" name="Line 277">
          <a:extLst>
            <a:ext uri="{FF2B5EF4-FFF2-40B4-BE49-F238E27FC236}">
              <a16:creationId xmlns:a16="http://schemas.microsoft.com/office/drawing/2014/main" id="{2EB105FF-E687-4CCF-BFE7-ED0C50455E07}"/>
            </a:ext>
          </a:extLst>
        </xdr:cNvPr>
        <xdr:cNvSpPr>
          <a:spLocks noChangeShapeType="1"/>
        </xdr:cNvSpPr>
      </xdr:nvSpPr>
      <xdr:spPr bwMode="auto">
        <a:xfrm>
          <a:off x="16466820" y="194614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121</xdr:row>
      <xdr:rowOff>0</xdr:rowOff>
    </xdr:from>
    <xdr:to>
      <xdr:col>25</xdr:col>
      <xdr:colOff>152400</xdr:colOff>
      <xdr:row>121</xdr:row>
      <xdr:rowOff>152400</xdr:rowOff>
    </xdr:to>
    <xdr:sp macro="" textlink="">
      <xdr:nvSpPr>
        <xdr:cNvPr id="5462" name="Circle 30">
          <a:extLst>
            <a:ext uri="{FF2B5EF4-FFF2-40B4-BE49-F238E27FC236}">
              <a16:creationId xmlns:a16="http://schemas.microsoft.com/office/drawing/2014/main" id="{D4751F89-A3CA-43A2-B851-1278B5167AD8}"/>
            </a:ext>
          </a:extLst>
        </xdr:cNvPr>
        <xdr:cNvSpPr/>
      </xdr:nvSpPr>
      <xdr:spPr>
        <a:xfrm>
          <a:off x="16314420" y="221284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23</xdr:col>
      <xdr:colOff>0</xdr:colOff>
      <xdr:row>121</xdr:row>
      <xdr:rowOff>76200</xdr:rowOff>
    </xdr:from>
    <xdr:to>
      <xdr:col>25</xdr:col>
      <xdr:colOff>0</xdr:colOff>
      <xdr:row>121</xdr:row>
      <xdr:rowOff>76200</xdr:rowOff>
    </xdr:to>
    <xdr:sp macro="" textlink="">
      <xdr:nvSpPr>
        <xdr:cNvPr id="5463" name="Line 278">
          <a:extLst>
            <a:ext uri="{FF2B5EF4-FFF2-40B4-BE49-F238E27FC236}">
              <a16:creationId xmlns:a16="http://schemas.microsoft.com/office/drawing/2014/main" id="{97879FAA-E80E-44E8-834F-BEAF9CA569F7}"/>
            </a:ext>
          </a:extLst>
        </xdr:cNvPr>
        <xdr:cNvSpPr>
          <a:spLocks noChangeShapeType="1"/>
        </xdr:cNvSpPr>
      </xdr:nvSpPr>
      <xdr:spPr bwMode="auto">
        <a:xfrm>
          <a:off x="14729460" y="22204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121</xdr:row>
      <xdr:rowOff>76200</xdr:rowOff>
    </xdr:from>
    <xdr:to>
      <xdr:col>23</xdr:col>
      <xdr:colOff>0</xdr:colOff>
      <xdr:row>128</xdr:row>
      <xdr:rowOff>76200</xdr:rowOff>
    </xdr:to>
    <xdr:sp macro="" textlink="">
      <xdr:nvSpPr>
        <xdr:cNvPr id="5464" name="Line 279">
          <a:extLst>
            <a:ext uri="{FF2B5EF4-FFF2-40B4-BE49-F238E27FC236}">
              <a16:creationId xmlns:a16="http://schemas.microsoft.com/office/drawing/2014/main" id="{240F1C72-3015-4662-8755-5A9E7EE67060}"/>
            </a:ext>
          </a:extLst>
        </xdr:cNvPr>
        <xdr:cNvSpPr>
          <a:spLocks noChangeShapeType="1"/>
        </xdr:cNvSpPr>
      </xdr:nvSpPr>
      <xdr:spPr bwMode="auto">
        <a:xfrm flipV="1">
          <a:off x="14462760" y="2220468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136</xdr:row>
      <xdr:rowOff>0</xdr:rowOff>
    </xdr:from>
    <xdr:to>
      <xdr:col>25</xdr:col>
      <xdr:colOff>152400</xdr:colOff>
      <xdr:row>136</xdr:row>
      <xdr:rowOff>152400</xdr:rowOff>
    </xdr:to>
    <xdr:sp macro="" textlink="">
      <xdr:nvSpPr>
        <xdr:cNvPr id="5465" name="Circle 31">
          <a:extLst>
            <a:ext uri="{FF2B5EF4-FFF2-40B4-BE49-F238E27FC236}">
              <a16:creationId xmlns:a16="http://schemas.microsoft.com/office/drawing/2014/main" id="{5BB6CAF0-B2CD-40CF-A4D0-7A93122E625E}"/>
            </a:ext>
          </a:extLst>
        </xdr:cNvPr>
        <xdr:cNvSpPr/>
      </xdr:nvSpPr>
      <xdr:spPr>
        <a:xfrm>
          <a:off x="16314420" y="248716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23</xdr:col>
      <xdr:colOff>0</xdr:colOff>
      <xdr:row>136</xdr:row>
      <xdr:rowOff>76200</xdr:rowOff>
    </xdr:from>
    <xdr:to>
      <xdr:col>25</xdr:col>
      <xdr:colOff>0</xdr:colOff>
      <xdr:row>136</xdr:row>
      <xdr:rowOff>76200</xdr:rowOff>
    </xdr:to>
    <xdr:sp macro="" textlink="">
      <xdr:nvSpPr>
        <xdr:cNvPr id="5466" name="Line 280">
          <a:extLst>
            <a:ext uri="{FF2B5EF4-FFF2-40B4-BE49-F238E27FC236}">
              <a16:creationId xmlns:a16="http://schemas.microsoft.com/office/drawing/2014/main" id="{1BC3B2B9-055E-47BA-A7B5-79578DEEE819}"/>
            </a:ext>
          </a:extLst>
        </xdr:cNvPr>
        <xdr:cNvSpPr>
          <a:spLocks noChangeShapeType="1"/>
        </xdr:cNvSpPr>
      </xdr:nvSpPr>
      <xdr:spPr bwMode="auto">
        <a:xfrm>
          <a:off x="14729460" y="24947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128</xdr:row>
      <xdr:rowOff>76200</xdr:rowOff>
    </xdr:from>
    <xdr:to>
      <xdr:col>23</xdr:col>
      <xdr:colOff>0</xdr:colOff>
      <xdr:row>136</xdr:row>
      <xdr:rowOff>76200</xdr:rowOff>
    </xdr:to>
    <xdr:sp macro="" textlink="">
      <xdr:nvSpPr>
        <xdr:cNvPr id="5467" name="Line 281">
          <a:extLst>
            <a:ext uri="{FF2B5EF4-FFF2-40B4-BE49-F238E27FC236}">
              <a16:creationId xmlns:a16="http://schemas.microsoft.com/office/drawing/2014/main" id="{2D49C725-294D-4A16-92EB-62AB7069369F}"/>
            </a:ext>
          </a:extLst>
        </xdr:cNvPr>
        <xdr:cNvSpPr>
          <a:spLocks noChangeShapeType="1"/>
        </xdr:cNvSpPr>
      </xdr:nvSpPr>
      <xdr:spPr bwMode="auto">
        <a:xfrm>
          <a:off x="14462760" y="23484840"/>
          <a:ext cx="26670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116</xdr:row>
      <xdr:rowOff>0</xdr:rowOff>
    </xdr:from>
    <xdr:to>
      <xdr:col>29</xdr:col>
      <xdr:colOff>152400</xdr:colOff>
      <xdr:row>116</xdr:row>
      <xdr:rowOff>152400</xdr:rowOff>
    </xdr:to>
    <xdr:sp macro="" textlink="">
      <xdr:nvSpPr>
        <xdr:cNvPr id="5468" name="Triangle 32">
          <a:extLst>
            <a:ext uri="{FF2B5EF4-FFF2-40B4-BE49-F238E27FC236}">
              <a16:creationId xmlns:a16="http://schemas.microsoft.com/office/drawing/2014/main" id="{B1779D48-F7E1-46E8-8E21-322902ABD6BD}"/>
            </a:ext>
          </a:extLst>
        </xdr:cNvPr>
        <xdr:cNvSpPr/>
      </xdr:nvSpPr>
      <xdr:spPr>
        <a:xfrm rot="16200000">
          <a:off x="18318480" y="21214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116</xdr:row>
      <xdr:rowOff>76200</xdr:rowOff>
    </xdr:from>
    <xdr:to>
      <xdr:col>29</xdr:col>
      <xdr:colOff>0</xdr:colOff>
      <xdr:row>116</xdr:row>
      <xdr:rowOff>76200</xdr:rowOff>
    </xdr:to>
    <xdr:sp macro="" textlink="">
      <xdr:nvSpPr>
        <xdr:cNvPr id="5469" name="Line 282">
          <a:extLst>
            <a:ext uri="{FF2B5EF4-FFF2-40B4-BE49-F238E27FC236}">
              <a16:creationId xmlns:a16="http://schemas.microsoft.com/office/drawing/2014/main" id="{93654432-A276-4D4D-AD96-68E332BD76B9}"/>
            </a:ext>
          </a:extLst>
        </xdr:cNvPr>
        <xdr:cNvSpPr>
          <a:spLocks noChangeShapeType="1"/>
        </xdr:cNvSpPr>
      </xdr:nvSpPr>
      <xdr:spPr bwMode="auto">
        <a:xfrm>
          <a:off x="16733520" y="21290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116</xdr:row>
      <xdr:rowOff>76200</xdr:rowOff>
    </xdr:from>
    <xdr:to>
      <xdr:col>27</xdr:col>
      <xdr:colOff>0</xdr:colOff>
      <xdr:row>121</xdr:row>
      <xdr:rowOff>76200</xdr:rowOff>
    </xdr:to>
    <xdr:sp macro="" textlink="">
      <xdr:nvSpPr>
        <xdr:cNvPr id="5470" name="Line 283">
          <a:extLst>
            <a:ext uri="{FF2B5EF4-FFF2-40B4-BE49-F238E27FC236}">
              <a16:creationId xmlns:a16="http://schemas.microsoft.com/office/drawing/2014/main" id="{61C19994-041E-4DF1-A7DB-65968C798DD4}"/>
            </a:ext>
          </a:extLst>
        </xdr:cNvPr>
        <xdr:cNvSpPr>
          <a:spLocks noChangeShapeType="1"/>
        </xdr:cNvSpPr>
      </xdr:nvSpPr>
      <xdr:spPr bwMode="auto">
        <a:xfrm flipV="1">
          <a:off x="16466820" y="212902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121</xdr:row>
      <xdr:rowOff>0</xdr:rowOff>
    </xdr:from>
    <xdr:to>
      <xdr:col>29</xdr:col>
      <xdr:colOff>152400</xdr:colOff>
      <xdr:row>121</xdr:row>
      <xdr:rowOff>152400</xdr:rowOff>
    </xdr:to>
    <xdr:sp macro="" textlink="">
      <xdr:nvSpPr>
        <xdr:cNvPr id="5471" name="Triangle 33">
          <a:extLst>
            <a:ext uri="{FF2B5EF4-FFF2-40B4-BE49-F238E27FC236}">
              <a16:creationId xmlns:a16="http://schemas.microsoft.com/office/drawing/2014/main" id="{6121E282-E6BA-424D-87C2-BE9900F6A076}"/>
            </a:ext>
          </a:extLst>
        </xdr:cNvPr>
        <xdr:cNvSpPr/>
      </xdr:nvSpPr>
      <xdr:spPr>
        <a:xfrm rot="16200000">
          <a:off x="18318480" y="221284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121</xdr:row>
      <xdr:rowOff>76200</xdr:rowOff>
    </xdr:from>
    <xdr:to>
      <xdr:col>29</xdr:col>
      <xdr:colOff>0</xdr:colOff>
      <xdr:row>121</xdr:row>
      <xdr:rowOff>76200</xdr:rowOff>
    </xdr:to>
    <xdr:sp macro="" textlink="">
      <xdr:nvSpPr>
        <xdr:cNvPr id="5472" name="Line 284">
          <a:extLst>
            <a:ext uri="{FF2B5EF4-FFF2-40B4-BE49-F238E27FC236}">
              <a16:creationId xmlns:a16="http://schemas.microsoft.com/office/drawing/2014/main" id="{1E8476AF-5CE0-426E-BB4E-4DE1C239FBA0}"/>
            </a:ext>
          </a:extLst>
        </xdr:cNvPr>
        <xdr:cNvSpPr>
          <a:spLocks noChangeShapeType="1"/>
        </xdr:cNvSpPr>
      </xdr:nvSpPr>
      <xdr:spPr bwMode="auto">
        <a:xfrm>
          <a:off x="16733520" y="22204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121</xdr:row>
      <xdr:rowOff>76200</xdr:rowOff>
    </xdr:from>
    <xdr:to>
      <xdr:col>27</xdr:col>
      <xdr:colOff>0</xdr:colOff>
      <xdr:row>121</xdr:row>
      <xdr:rowOff>76200</xdr:rowOff>
    </xdr:to>
    <xdr:sp macro="" textlink="">
      <xdr:nvSpPr>
        <xdr:cNvPr id="5473" name="Line 285">
          <a:extLst>
            <a:ext uri="{FF2B5EF4-FFF2-40B4-BE49-F238E27FC236}">
              <a16:creationId xmlns:a16="http://schemas.microsoft.com/office/drawing/2014/main" id="{A073CBAE-DD8A-4B2F-BA0F-A78D29FF6023}"/>
            </a:ext>
          </a:extLst>
        </xdr:cNvPr>
        <xdr:cNvSpPr>
          <a:spLocks noChangeShapeType="1"/>
        </xdr:cNvSpPr>
      </xdr:nvSpPr>
      <xdr:spPr bwMode="auto">
        <a:xfrm>
          <a:off x="16466820" y="2220468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126</xdr:row>
      <xdr:rowOff>0</xdr:rowOff>
    </xdr:from>
    <xdr:to>
      <xdr:col>29</xdr:col>
      <xdr:colOff>152400</xdr:colOff>
      <xdr:row>126</xdr:row>
      <xdr:rowOff>152400</xdr:rowOff>
    </xdr:to>
    <xdr:sp macro="" textlink="">
      <xdr:nvSpPr>
        <xdr:cNvPr id="5474" name="Triangle 34">
          <a:extLst>
            <a:ext uri="{FF2B5EF4-FFF2-40B4-BE49-F238E27FC236}">
              <a16:creationId xmlns:a16="http://schemas.microsoft.com/office/drawing/2014/main" id="{09C7C076-5315-4ED0-873B-93A9B495E571}"/>
            </a:ext>
          </a:extLst>
        </xdr:cNvPr>
        <xdr:cNvSpPr/>
      </xdr:nvSpPr>
      <xdr:spPr>
        <a:xfrm rot="16200000">
          <a:off x="18318480" y="23042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126</xdr:row>
      <xdr:rowOff>76200</xdr:rowOff>
    </xdr:from>
    <xdr:to>
      <xdr:col>29</xdr:col>
      <xdr:colOff>0</xdr:colOff>
      <xdr:row>126</xdr:row>
      <xdr:rowOff>76200</xdr:rowOff>
    </xdr:to>
    <xdr:sp macro="" textlink="">
      <xdr:nvSpPr>
        <xdr:cNvPr id="5475" name="Line 286">
          <a:extLst>
            <a:ext uri="{FF2B5EF4-FFF2-40B4-BE49-F238E27FC236}">
              <a16:creationId xmlns:a16="http://schemas.microsoft.com/office/drawing/2014/main" id="{53324BE0-2AB7-4FCE-BA22-0281007DA7F3}"/>
            </a:ext>
          </a:extLst>
        </xdr:cNvPr>
        <xdr:cNvSpPr>
          <a:spLocks noChangeShapeType="1"/>
        </xdr:cNvSpPr>
      </xdr:nvSpPr>
      <xdr:spPr bwMode="auto">
        <a:xfrm>
          <a:off x="16733520" y="23119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121</xdr:row>
      <xdr:rowOff>76200</xdr:rowOff>
    </xdr:from>
    <xdr:to>
      <xdr:col>27</xdr:col>
      <xdr:colOff>0</xdr:colOff>
      <xdr:row>126</xdr:row>
      <xdr:rowOff>76200</xdr:rowOff>
    </xdr:to>
    <xdr:sp macro="" textlink="">
      <xdr:nvSpPr>
        <xdr:cNvPr id="5476" name="Line 287">
          <a:extLst>
            <a:ext uri="{FF2B5EF4-FFF2-40B4-BE49-F238E27FC236}">
              <a16:creationId xmlns:a16="http://schemas.microsoft.com/office/drawing/2014/main" id="{FB95D0BD-BE72-4A61-BE7D-B160D04E19F4}"/>
            </a:ext>
          </a:extLst>
        </xdr:cNvPr>
        <xdr:cNvSpPr>
          <a:spLocks noChangeShapeType="1"/>
        </xdr:cNvSpPr>
      </xdr:nvSpPr>
      <xdr:spPr bwMode="auto">
        <a:xfrm>
          <a:off x="16466820" y="222046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131</xdr:row>
      <xdr:rowOff>0</xdr:rowOff>
    </xdr:from>
    <xdr:to>
      <xdr:col>29</xdr:col>
      <xdr:colOff>152400</xdr:colOff>
      <xdr:row>131</xdr:row>
      <xdr:rowOff>152400</xdr:rowOff>
    </xdr:to>
    <xdr:sp macro="" textlink="">
      <xdr:nvSpPr>
        <xdr:cNvPr id="5477" name="Triangle 35">
          <a:extLst>
            <a:ext uri="{FF2B5EF4-FFF2-40B4-BE49-F238E27FC236}">
              <a16:creationId xmlns:a16="http://schemas.microsoft.com/office/drawing/2014/main" id="{9D011689-44E5-45D0-B973-52A8D923DB0B}"/>
            </a:ext>
          </a:extLst>
        </xdr:cNvPr>
        <xdr:cNvSpPr/>
      </xdr:nvSpPr>
      <xdr:spPr>
        <a:xfrm rot="16200000">
          <a:off x="18318480" y="23957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131</xdr:row>
      <xdr:rowOff>76200</xdr:rowOff>
    </xdr:from>
    <xdr:to>
      <xdr:col>29</xdr:col>
      <xdr:colOff>0</xdr:colOff>
      <xdr:row>131</xdr:row>
      <xdr:rowOff>76200</xdr:rowOff>
    </xdr:to>
    <xdr:sp macro="" textlink="">
      <xdr:nvSpPr>
        <xdr:cNvPr id="5478" name="Line 288">
          <a:extLst>
            <a:ext uri="{FF2B5EF4-FFF2-40B4-BE49-F238E27FC236}">
              <a16:creationId xmlns:a16="http://schemas.microsoft.com/office/drawing/2014/main" id="{790C1E13-E2BC-4E97-B1B2-9013FE9CBD79}"/>
            </a:ext>
          </a:extLst>
        </xdr:cNvPr>
        <xdr:cNvSpPr>
          <a:spLocks noChangeShapeType="1"/>
        </xdr:cNvSpPr>
      </xdr:nvSpPr>
      <xdr:spPr bwMode="auto">
        <a:xfrm>
          <a:off x="16733520" y="24033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131</xdr:row>
      <xdr:rowOff>76200</xdr:rowOff>
    </xdr:from>
    <xdr:to>
      <xdr:col>27</xdr:col>
      <xdr:colOff>0</xdr:colOff>
      <xdr:row>136</xdr:row>
      <xdr:rowOff>76200</xdr:rowOff>
    </xdr:to>
    <xdr:sp macro="" textlink="">
      <xdr:nvSpPr>
        <xdr:cNvPr id="5479" name="Line 289">
          <a:extLst>
            <a:ext uri="{FF2B5EF4-FFF2-40B4-BE49-F238E27FC236}">
              <a16:creationId xmlns:a16="http://schemas.microsoft.com/office/drawing/2014/main" id="{546D8A9F-12D8-4692-8F6F-1F28E18724BD}"/>
            </a:ext>
          </a:extLst>
        </xdr:cNvPr>
        <xdr:cNvSpPr>
          <a:spLocks noChangeShapeType="1"/>
        </xdr:cNvSpPr>
      </xdr:nvSpPr>
      <xdr:spPr bwMode="auto">
        <a:xfrm flipV="1">
          <a:off x="16466820" y="240334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136</xdr:row>
      <xdr:rowOff>0</xdr:rowOff>
    </xdr:from>
    <xdr:to>
      <xdr:col>29</xdr:col>
      <xdr:colOff>152400</xdr:colOff>
      <xdr:row>136</xdr:row>
      <xdr:rowOff>152400</xdr:rowOff>
    </xdr:to>
    <xdr:sp macro="" textlink="">
      <xdr:nvSpPr>
        <xdr:cNvPr id="5480" name="Triangle 36">
          <a:extLst>
            <a:ext uri="{FF2B5EF4-FFF2-40B4-BE49-F238E27FC236}">
              <a16:creationId xmlns:a16="http://schemas.microsoft.com/office/drawing/2014/main" id="{66D8621A-E33E-43C3-A128-A90544819325}"/>
            </a:ext>
          </a:extLst>
        </xdr:cNvPr>
        <xdr:cNvSpPr/>
      </xdr:nvSpPr>
      <xdr:spPr>
        <a:xfrm rot="16200000">
          <a:off x="18318480" y="24871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136</xdr:row>
      <xdr:rowOff>76200</xdr:rowOff>
    </xdr:from>
    <xdr:to>
      <xdr:col>29</xdr:col>
      <xdr:colOff>0</xdr:colOff>
      <xdr:row>136</xdr:row>
      <xdr:rowOff>76200</xdr:rowOff>
    </xdr:to>
    <xdr:sp macro="" textlink="">
      <xdr:nvSpPr>
        <xdr:cNvPr id="5481" name="Line 290">
          <a:extLst>
            <a:ext uri="{FF2B5EF4-FFF2-40B4-BE49-F238E27FC236}">
              <a16:creationId xmlns:a16="http://schemas.microsoft.com/office/drawing/2014/main" id="{818C9435-173E-46F7-8ED0-45BBFFFB750E}"/>
            </a:ext>
          </a:extLst>
        </xdr:cNvPr>
        <xdr:cNvSpPr>
          <a:spLocks noChangeShapeType="1"/>
        </xdr:cNvSpPr>
      </xdr:nvSpPr>
      <xdr:spPr bwMode="auto">
        <a:xfrm>
          <a:off x="16733520" y="24947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136</xdr:row>
      <xdr:rowOff>76200</xdr:rowOff>
    </xdr:from>
    <xdr:to>
      <xdr:col>27</xdr:col>
      <xdr:colOff>0</xdr:colOff>
      <xdr:row>136</xdr:row>
      <xdr:rowOff>76200</xdr:rowOff>
    </xdr:to>
    <xdr:sp macro="" textlink="">
      <xdr:nvSpPr>
        <xdr:cNvPr id="5482" name="Line 291">
          <a:extLst>
            <a:ext uri="{FF2B5EF4-FFF2-40B4-BE49-F238E27FC236}">
              <a16:creationId xmlns:a16="http://schemas.microsoft.com/office/drawing/2014/main" id="{A6492D92-D37C-422B-818A-A2EB754258A6}"/>
            </a:ext>
          </a:extLst>
        </xdr:cNvPr>
        <xdr:cNvSpPr>
          <a:spLocks noChangeShapeType="1"/>
        </xdr:cNvSpPr>
      </xdr:nvSpPr>
      <xdr:spPr bwMode="auto">
        <a:xfrm>
          <a:off x="16466820" y="2494788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141</xdr:row>
      <xdr:rowOff>0</xdr:rowOff>
    </xdr:from>
    <xdr:to>
      <xdr:col>29</xdr:col>
      <xdr:colOff>152400</xdr:colOff>
      <xdr:row>141</xdr:row>
      <xdr:rowOff>152400</xdr:rowOff>
    </xdr:to>
    <xdr:sp macro="" textlink="">
      <xdr:nvSpPr>
        <xdr:cNvPr id="5483" name="Triangle 37">
          <a:extLst>
            <a:ext uri="{FF2B5EF4-FFF2-40B4-BE49-F238E27FC236}">
              <a16:creationId xmlns:a16="http://schemas.microsoft.com/office/drawing/2014/main" id="{28BC2958-95ED-40F3-8F6B-39BC6A7FF334}"/>
            </a:ext>
          </a:extLst>
        </xdr:cNvPr>
        <xdr:cNvSpPr/>
      </xdr:nvSpPr>
      <xdr:spPr>
        <a:xfrm rot="16200000">
          <a:off x="18318480" y="25786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27</xdr:col>
      <xdr:colOff>0</xdr:colOff>
      <xdr:row>141</xdr:row>
      <xdr:rowOff>76200</xdr:rowOff>
    </xdr:from>
    <xdr:to>
      <xdr:col>29</xdr:col>
      <xdr:colOff>0</xdr:colOff>
      <xdr:row>141</xdr:row>
      <xdr:rowOff>76200</xdr:rowOff>
    </xdr:to>
    <xdr:sp macro="" textlink="">
      <xdr:nvSpPr>
        <xdr:cNvPr id="5484" name="Line 292">
          <a:extLst>
            <a:ext uri="{FF2B5EF4-FFF2-40B4-BE49-F238E27FC236}">
              <a16:creationId xmlns:a16="http://schemas.microsoft.com/office/drawing/2014/main" id="{87ABE16E-3309-4039-9229-8DECC42152F7}"/>
            </a:ext>
          </a:extLst>
        </xdr:cNvPr>
        <xdr:cNvSpPr>
          <a:spLocks noChangeShapeType="1"/>
        </xdr:cNvSpPr>
      </xdr:nvSpPr>
      <xdr:spPr bwMode="auto">
        <a:xfrm>
          <a:off x="16733520" y="25862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136</xdr:row>
      <xdr:rowOff>76200</xdr:rowOff>
    </xdr:from>
    <xdr:to>
      <xdr:col>27</xdr:col>
      <xdr:colOff>0</xdr:colOff>
      <xdr:row>141</xdr:row>
      <xdr:rowOff>76200</xdr:rowOff>
    </xdr:to>
    <xdr:sp macro="" textlink="">
      <xdr:nvSpPr>
        <xdr:cNvPr id="5485" name="Line 293">
          <a:extLst>
            <a:ext uri="{FF2B5EF4-FFF2-40B4-BE49-F238E27FC236}">
              <a16:creationId xmlns:a16="http://schemas.microsoft.com/office/drawing/2014/main" id="{32A83C61-DD4C-43A4-B8EC-90499B042B37}"/>
            </a:ext>
          </a:extLst>
        </xdr:cNvPr>
        <xdr:cNvSpPr>
          <a:spLocks noChangeShapeType="1"/>
        </xdr:cNvSpPr>
      </xdr:nvSpPr>
      <xdr:spPr bwMode="auto">
        <a:xfrm>
          <a:off x="16466820" y="249478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152400</xdr:colOff>
      <xdr:row>68</xdr:row>
      <xdr:rowOff>152400</xdr:rowOff>
    </xdr:to>
    <xdr:sp macro="" textlink="">
      <xdr:nvSpPr>
        <xdr:cNvPr id="5486" name="Square 0">
          <a:extLst>
            <a:ext uri="{FF2B5EF4-FFF2-40B4-BE49-F238E27FC236}">
              <a16:creationId xmlns:a16="http://schemas.microsoft.com/office/drawing/2014/main" id="{485BD431-EAC2-4EBC-8BC0-C9FD72DFC626}"/>
            </a:ext>
          </a:extLst>
        </xdr:cNvPr>
        <xdr:cNvSpPr/>
      </xdr:nvSpPr>
      <xdr:spPr>
        <a:xfrm>
          <a:off x="10302240" y="124358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68</xdr:row>
      <xdr:rowOff>76200</xdr:rowOff>
    </xdr:from>
    <xdr:to>
      <xdr:col>13</xdr:col>
      <xdr:colOff>0</xdr:colOff>
      <xdr:row>68</xdr:row>
      <xdr:rowOff>76200</xdr:rowOff>
    </xdr:to>
    <xdr:sp macro="" textlink="">
      <xdr:nvSpPr>
        <xdr:cNvPr id="5487" name="Line 294">
          <a:extLst>
            <a:ext uri="{FF2B5EF4-FFF2-40B4-BE49-F238E27FC236}">
              <a16:creationId xmlns:a16="http://schemas.microsoft.com/office/drawing/2014/main" id="{B0087A28-2FD3-40BE-9200-A52602E7802B}"/>
            </a:ext>
          </a:extLst>
        </xdr:cNvPr>
        <xdr:cNvSpPr>
          <a:spLocks noChangeShapeType="1"/>
        </xdr:cNvSpPr>
      </xdr:nvSpPr>
      <xdr:spPr bwMode="auto">
        <a:xfrm>
          <a:off x="9509760" y="1251204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57F7-E6F5-40C4-B1A6-7F734199D05B}">
  <dimension ref="B19:GV1009"/>
  <sheetViews>
    <sheetView tabSelected="1" topLeftCell="A16" zoomScale="140" zoomScaleNormal="140" workbookViewId="0">
      <selection activeCell="D28" sqref="D28"/>
    </sheetView>
  </sheetViews>
  <sheetFormatPr baseColWidth="10" defaultRowHeight="15" x14ac:dyDescent="0.25"/>
  <cols>
    <col min="2" max="2" width="25.28515625" bestFit="1" customWidth="1"/>
    <col min="3" max="3" width="12" bestFit="1" customWidth="1"/>
    <col min="4" max="4" width="13.28515625" customWidth="1"/>
    <col min="11" max="11" width="2.28515625" customWidth="1"/>
    <col min="12" max="12" width="3.7109375" customWidth="1"/>
    <col min="15" max="15" width="2.28515625" customWidth="1"/>
    <col min="16" max="16" width="3.7109375" customWidth="1"/>
    <col min="19" max="19" width="2.28515625" customWidth="1"/>
    <col min="20" max="20" width="3.7109375" customWidth="1"/>
    <col min="23" max="23" width="2.28515625" customWidth="1"/>
  </cols>
  <sheetData>
    <row r="19" spans="2:24" x14ac:dyDescent="0.25">
      <c r="C19" s="7" t="s">
        <v>29</v>
      </c>
      <c r="D19" s="7" t="s">
        <v>30</v>
      </c>
    </row>
    <row r="20" spans="2:24" x14ac:dyDescent="0.25">
      <c r="B20" s="6" t="s">
        <v>32</v>
      </c>
      <c r="C20" s="7">
        <v>0.4</v>
      </c>
      <c r="D20" s="7">
        <v>0.6</v>
      </c>
    </row>
    <row r="21" spans="2:24" x14ac:dyDescent="0.25">
      <c r="C21" s="8"/>
      <c r="D21" s="8"/>
    </row>
    <row r="22" spans="2:24" x14ac:dyDescent="0.25">
      <c r="C22" s="8"/>
      <c r="D22" s="8"/>
    </row>
    <row r="23" spans="2:24" ht="15.6" customHeight="1" x14ac:dyDescent="0.25">
      <c r="B23" s="6" t="s">
        <v>31</v>
      </c>
      <c r="C23" s="24" t="s">
        <v>28</v>
      </c>
      <c r="D23" s="24"/>
      <c r="I23" s="4" t="s">
        <v>18</v>
      </c>
      <c r="U23" s="3">
        <v>0.6</v>
      </c>
      <c r="X23" s="5" t="s">
        <v>19</v>
      </c>
    </row>
    <row r="24" spans="2:24" x14ac:dyDescent="0.25">
      <c r="B24" s="6" t="s">
        <v>27</v>
      </c>
      <c r="C24" s="7" t="s">
        <v>29</v>
      </c>
      <c r="D24" s="7" t="s">
        <v>30</v>
      </c>
      <c r="U24" t="s">
        <v>25</v>
      </c>
    </row>
    <row r="25" spans="2:24" x14ac:dyDescent="0.25">
      <c r="B25" s="6" t="s">
        <v>29</v>
      </c>
      <c r="C25" s="7">
        <v>0.7</v>
      </c>
      <c r="D25" s="7">
        <v>0.4</v>
      </c>
      <c r="X25">
        <f>SUM(M33,Q28,U26)</f>
        <v>20</v>
      </c>
    </row>
    <row r="26" spans="2:24" x14ac:dyDescent="0.25">
      <c r="B26" s="6" t="s">
        <v>30</v>
      </c>
      <c r="C26" s="7">
        <v>0.3</v>
      </c>
      <c r="D26" s="7">
        <v>0.6</v>
      </c>
      <c r="Q26" t="s">
        <v>22</v>
      </c>
      <c r="U26" s="3">
        <v>20</v>
      </c>
      <c r="V26">
        <f>X25</f>
        <v>20</v>
      </c>
    </row>
    <row r="27" spans="2:24" x14ac:dyDescent="0.25">
      <c r="B27" s="9"/>
      <c r="C27" s="9"/>
      <c r="D27" s="9"/>
    </row>
    <row r="28" spans="2:24" x14ac:dyDescent="0.25">
      <c r="B28" s="6" t="s">
        <v>33</v>
      </c>
      <c r="C28" s="6" t="s">
        <v>35</v>
      </c>
      <c r="D28" s="9"/>
      <c r="Q28" s="3">
        <v>0</v>
      </c>
      <c r="R28">
        <f>IF(ABS(1-(U23+U28))&lt;=0.00001,U23*V26+U28*V31,NA())</f>
        <v>-1.2000000000000011</v>
      </c>
      <c r="U28" s="3">
        <v>0.4</v>
      </c>
    </row>
    <row r="29" spans="2:24" x14ac:dyDescent="0.25">
      <c r="B29" s="6" t="s">
        <v>39</v>
      </c>
      <c r="C29" s="6">
        <f>(C20*C25)+(D20*D25)</f>
        <v>0.52</v>
      </c>
      <c r="D29" s="9"/>
      <c r="U29" t="s">
        <v>26</v>
      </c>
    </row>
    <row r="30" spans="2:24" x14ac:dyDescent="0.25">
      <c r="B30" s="6" t="s">
        <v>34</v>
      </c>
      <c r="C30" s="6">
        <f>(C20*C26)+(D20*D26)</f>
        <v>0.48</v>
      </c>
      <c r="D30" s="9"/>
      <c r="X30">
        <f>SUM(M33,Q28,U31)</f>
        <v>-33</v>
      </c>
    </row>
    <row r="31" spans="2:24" x14ac:dyDescent="0.25">
      <c r="M31" t="s">
        <v>20</v>
      </c>
      <c r="U31" s="3">
        <v>-33</v>
      </c>
      <c r="V31">
        <f>X30</f>
        <v>-33</v>
      </c>
    </row>
    <row r="32" spans="2:24" x14ac:dyDescent="0.25">
      <c r="O32">
        <f>IF(N33=R28,1,IF(N33=R38,2))</f>
        <v>2</v>
      </c>
    </row>
    <row r="33" spans="2:24" x14ac:dyDescent="0.25">
      <c r="B33" t="s">
        <v>36</v>
      </c>
      <c r="M33" s="3">
        <v>0</v>
      </c>
      <c r="N33">
        <f>MAX(R28,R38)</f>
        <v>-0.20000000000000107</v>
      </c>
      <c r="U33" s="3">
        <v>0.6</v>
      </c>
    </row>
    <row r="34" spans="2:24" x14ac:dyDescent="0.25">
      <c r="U34" t="s">
        <v>25</v>
      </c>
    </row>
    <row r="35" spans="2:24" x14ac:dyDescent="0.25">
      <c r="B35" s="6" t="s">
        <v>27</v>
      </c>
      <c r="C35" s="7" t="s">
        <v>29</v>
      </c>
      <c r="D35" s="7" t="s">
        <v>30</v>
      </c>
      <c r="X35">
        <f>SUM(M33,Q38,U36)</f>
        <v>15</v>
      </c>
    </row>
    <row r="36" spans="2:24" x14ac:dyDescent="0.25">
      <c r="B36" s="6" t="s">
        <v>37</v>
      </c>
      <c r="C36" s="10">
        <f>(C20*C25)/C29</f>
        <v>0.53846153846153844</v>
      </c>
      <c r="D36" s="10">
        <f>(D20*D25)/C29</f>
        <v>0.46153846153846151</v>
      </c>
      <c r="Q36" t="s">
        <v>23</v>
      </c>
      <c r="U36" s="3">
        <v>15</v>
      </c>
      <c r="V36">
        <f>X35</f>
        <v>15</v>
      </c>
    </row>
    <row r="37" spans="2:24" x14ac:dyDescent="0.25">
      <c r="B37" s="6" t="s">
        <v>38</v>
      </c>
      <c r="C37" s="10">
        <f>(C20*C26)/C30</f>
        <v>0.25</v>
      </c>
      <c r="D37" s="10">
        <f>(D20*D26)/C30</f>
        <v>0.75</v>
      </c>
    </row>
    <row r="38" spans="2:24" x14ac:dyDescent="0.25">
      <c r="K38">
        <f>IF(J39=N33,1,IF(J39=N46,2))</f>
        <v>2</v>
      </c>
      <c r="Q38" s="3">
        <v>0</v>
      </c>
      <c r="R38">
        <f>IF(ABS(1-(U33+U38))&lt;=0.00001,U33*V36+U38*V41,NA())</f>
        <v>-0.20000000000000107</v>
      </c>
      <c r="U38" s="3">
        <v>0.4</v>
      </c>
    </row>
    <row r="39" spans="2:24" x14ac:dyDescent="0.25">
      <c r="J39">
        <f>MAX(N33,N46)</f>
        <v>0</v>
      </c>
      <c r="U39" t="s">
        <v>26</v>
      </c>
    </row>
    <row r="40" spans="2:24" x14ac:dyDescent="0.25">
      <c r="X40">
        <f>SUM(M33,Q38,U41)</f>
        <v>-23</v>
      </c>
    </row>
    <row r="41" spans="2:24" x14ac:dyDescent="0.25">
      <c r="U41" s="3">
        <v>-23</v>
      </c>
      <c r="V41">
        <f>X40</f>
        <v>-23</v>
      </c>
    </row>
    <row r="44" spans="2:24" x14ac:dyDescent="0.25">
      <c r="M44" t="s">
        <v>21</v>
      </c>
    </row>
    <row r="45" spans="2:24" x14ac:dyDescent="0.25">
      <c r="X45">
        <f>SUM(M46)</f>
        <v>0</v>
      </c>
    </row>
    <row r="46" spans="2:24" x14ac:dyDescent="0.25">
      <c r="M46" s="3">
        <v>0</v>
      </c>
      <c r="N46">
        <f>X45</f>
        <v>0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15</v>
      </c>
      <c r="GU1001" s="2">
        <v>1</v>
      </c>
      <c r="GV1001" s="2" t="b">
        <v>1</v>
      </c>
    </row>
    <row r="1002" spans="189:204" x14ac:dyDescent="0.25">
      <c r="GG1002">
        <v>0</v>
      </c>
      <c r="GH1002" s="1">
        <v>1</v>
      </c>
      <c r="GK1002">
        <v>0</v>
      </c>
      <c r="GL1002" s="1">
        <v>0</v>
      </c>
      <c r="GM1002" s="1" t="s">
        <v>16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9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K1003">
        <v>0</v>
      </c>
      <c r="GL1003" s="1">
        <v>0</v>
      </c>
      <c r="GM1003" s="1" t="s">
        <v>17</v>
      </c>
      <c r="GN1003" s="1">
        <v>0</v>
      </c>
      <c r="GO1003" s="1">
        <v>0</v>
      </c>
      <c r="GP1003" s="1">
        <v>0</v>
      </c>
      <c r="GQ1003" s="1">
        <v>0</v>
      </c>
      <c r="GR1003" s="1">
        <v>0</v>
      </c>
      <c r="GS1003" s="1">
        <v>0</v>
      </c>
      <c r="GT1003" s="2">
        <v>22</v>
      </c>
      <c r="GU1003" s="2">
        <v>5</v>
      </c>
      <c r="GV1003" s="2" t="b">
        <v>1</v>
      </c>
    </row>
    <row r="1004" spans="189:204" x14ac:dyDescent="0.25">
      <c r="GG1004">
        <v>4</v>
      </c>
      <c r="GH1004">
        <v>3</v>
      </c>
      <c r="GK1004">
        <v>0</v>
      </c>
      <c r="GL1004">
        <v>1</v>
      </c>
      <c r="GM1004" t="s">
        <v>24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4</v>
      </c>
      <c r="GU1004">
        <v>9</v>
      </c>
      <c r="GV1004" t="b">
        <v>1</v>
      </c>
    </row>
    <row r="1005" spans="189:204" x14ac:dyDescent="0.25">
      <c r="GG1005">
        <v>0</v>
      </c>
      <c r="GH1005">
        <v>4</v>
      </c>
      <c r="GK1005">
        <v>0</v>
      </c>
      <c r="GL1005">
        <v>1</v>
      </c>
      <c r="GM1005" t="s">
        <v>24</v>
      </c>
      <c r="GN1005">
        <v>2</v>
      </c>
      <c r="GO1005">
        <v>7</v>
      </c>
      <c r="GP1005">
        <v>8</v>
      </c>
      <c r="GQ1005">
        <v>0</v>
      </c>
      <c r="GR1005">
        <v>0</v>
      </c>
      <c r="GS1005">
        <v>0</v>
      </c>
      <c r="GT1005">
        <v>14</v>
      </c>
      <c r="GU1005">
        <v>9</v>
      </c>
      <c r="GV1005" t="b">
        <v>1</v>
      </c>
    </row>
    <row r="1006" spans="189:204" x14ac:dyDescent="0.25">
      <c r="GG1006">
        <v>7</v>
      </c>
      <c r="GH1006">
        <v>5</v>
      </c>
      <c r="GL1006">
        <v>3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89:204" x14ac:dyDescent="0.25">
      <c r="GG1007">
        <v>8</v>
      </c>
      <c r="GH1007">
        <v>6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89:204" x14ac:dyDescent="0.25">
      <c r="GH1008">
        <v>7</v>
      </c>
      <c r="GL1008">
        <v>4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12</v>
      </c>
      <c r="GU1008">
        <v>13</v>
      </c>
      <c r="GV1008" t="b">
        <v>1</v>
      </c>
    </row>
    <row r="1009" spans="190:204" x14ac:dyDescent="0.25">
      <c r="GH1009">
        <v>8</v>
      </c>
      <c r="GL1009">
        <v>4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17</v>
      </c>
      <c r="GU1009">
        <v>13</v>
      </c>
      <c r="GV1009" t="b">
        <v>1</v>
      </c>
    </row>
  </sheetData>
  <mergeCells count="1">
    <mergeCell ref="C23:D23"/>
  </mergeCells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55CB-9DC5-43AE-9F02-B2CF5146D8B4}">
  <dimension ref="B2:GV1019"/>
  <sheetViews>
    <sheetView zoomScaleNormal="100" workbookViewId="0">
      <selection activeCell="F9" sqref="F9"/>
    </sheetView>
  </sheetViews>
  <sheetFormatPr baseColWidth="10" defaultRowHeight="15" x14ac:dyDescent="0.25"/>
  <cols>
    <col min="2" max="2" width="25" bestFit="1" customWidth="1"/>
    <col min="3" max="4" width="16.85546875" customWidth="1"/>
    <col min="9" max="9" width="2.28515625" customWidth="1"/>
    <col min="10" max="10" width="3.7109375" customWidth="1"/>
    <col min="13" max="13" width="2.28515625" customWidth="1"/>
    <col min="14" max="14" width="3.7109375" customWidth="1"/>
    <col min="17" max="17" width="2.28515625" customWidth="1"/>
    <col min="18" max="18" width="3.7109375" customWidth="1"/>
    <col min="21" max="21" width="2.28515625" customWidth="1"/>
    <col min="22" max="22" width="3.7109375" customWidth="1"/>
    <col min="25" max="25" width="2.28515625" customWidth="1"/>
  </cols>
  <sheetData>
    <row r="2" spans="2:4" x14ac:dyDescent="0.25">
      <c r="C2" s="11" t="s">
        <v>29</v>
      </c>
      <c r="D2" s="11" t="s">
        <v>30</v>
      </c>
    </row>
    <row r="3" spans="2:4" x14ac:dyDescent="0.25">
      <c r="B3" s="12" t="s">
        <v>32</v>
      </c>
      <c r="C3" s="7">
        <v>0.4</v>
      </c>
      <c r="D3" s="7">
        <v>0.6</v>
      </c>
    </row>
    <row r="4" spans="2:4" x14ac:dyDescent="0.25">
      <c r="C4" s="8"/>
      <c r="D4" s="8"/>
    </row>
    <row r="5" spans="2:4" x14ac:dyDescent="0.25">
      <c r="C5" s="8"/>
      <c r="D5" s="8"/>
    </row>
    <row r="6" spans="2:4" x14ac:dyDescent="0.25">
      <c r="B6" s="12" t="s">
        <v>31</v>
      </c>
      <c r="C6" s="25" t="s">
        <v>28</v>
      </c>
      <c r="D6" s="25"/>
    </row>
    <row r="7" spans="2:4" x14ac:dyDescent="0.25">
      <c r="B7" s="12" t="s">
        <v>27</v>
      </c>
      <c r="C7" s="11" t="s">
        <v>29</v>
      </c>
      <c r="D7" s="11" t="s">
        <v>30</v>
      </c>
    </row>
    <row r="8" spans="2:4" x14ac:dyDescent="0.25">
      <c r="B8" s="12" t="s">
        <v>29</v>
      </c>
      <c r="C8" s="7">
        <v>0.7</v>
      </c>
      <c r="D8" s="7">
        <v>0.4</v>
      </c>
    </row>
    <row r="9" spans="2:4" x14ac:dyDescent="0.25">
      <c r="B9" s="12" t="s">
        <v>30</v>
      </c>
      <c r="C9" s="7">
        <v>0.3</v>
      </c>
      <c r="D9" s="7">
        <v>0.6</v>
      </c>
    </row>
    <row r="10" spans="2:4" x14ac:dyDescent="0.25">
      <c r="B10" s="13"/>
      <c r="C10" s="9"/>
      <c r="D10" s="9"/>
    </row>
    <row r="11" spans="2:4" x14ac:dyDescent="0.25">
      <c r="B11" s="12" t="s">
        <v>33</v>
      </c>
      <c r="C11" s="6" t="s">
        <v>35</v>
      </c>
      <c r="D11" s="9"/>
    </row>
    <row r="12" spans="2:4" x14ac:dyDescent="0.25">
      <c r="B12" s="12" t="s">
        <v>39</v>
      </c>
      <c r="C12" s="6">
        <f>(C3*C8)+(D3*D8)</f>
        <v>0.52</v>
      </c>
      <c r="D12" s="9"/>
    </row>
    <row r="13" spans="2:4" x14ac:dyDescent="0.25">
      <c r="B13" s="12" t="s">
        <v>34</v>
      </c>
      <c r="C13" s="6">
        <f>(C3*C9)+(D3*D9)</f>
        <v>0.48</v>
      </c>
      <c r="D13" s="9"/>
    </row>
    <row r="14" spans="2:4" x14ac:dyDescent="0.25">
      <c r="B14" s="4"/>
    </row>
    <row r="15" spans="2:4" x14ac:dyDescent="0.25">
      <c r="B15" s="4"/>
    </row>
    <row r="16" spans="2:4" x14ac:dyDescent="0.25">
      <c r="B16" s="4" t="s">
        <v>36</v>
      </c>
      <c r="C16" s="4"/>
      <c r="D16" s="4"/>
    </row>
    <row r="17" spans="2:26" x14ac:dyDescent="0.25">
      <c r="B17" s="12" t="s">
        <v>27</v>
      </c>
      <c r="C17" s="11" t="s">
        <v>29</v>
      </c>
      <c r="D17" s="11" t="s">
        <v>30</v>
      </c>
    </row>
    <row r="18" spans="2:26" x14ac:dyDescent="0.25">
      <c r="B18" s="12" t="s">
        <v>37</v>
      </c>
      <c r="C18" s="10">
        <f>(C3*C8)/C12</f>
        <v>0.53846153846153844</v>
      </c>
      <c r="D18" s="10">
        <f>(D3*D8)/C12</f>
        <v>0.46153846153846151</v>
      </c>
    </row>
    <row r="19" spans="2:26" x14ac:dyDescent="0.25">
      <c r="B19" s="12" t="s">
        <v>38</v>
      </c>
      <c r="C19" s="10">
        <f>(C3*C9)/C13</f>
        <v>0.25</v>
      </c>
      <c r="D19" s="10">
        <f>(D3*D9)/C13</f>
        <v>0.75</v>
      </c>
    </row>
    <row r="20" spans="2:26" x14ac:dyDescent="0.25">
      <c r="B20" s="4"/>
    </row>
    <row r="22" spans="2:26" x14ac:dyDescent="0.25">
      <c r="H22" s="4" t="s">
        <v>18</v>
      </c>
      <c r="W22" s="14">
        <f>$D$18</f>
        <v>0.46153846153846151</v>
      </c>
      <c r="Z22" s="5" t="s">
        <v>19</v>
      </c>
    </row>
    <row r="23" spans="2:26" x14ac:dyDescent="0.25">
      <c r="W23" t="s">
        <v>25</v>
      </c>
    </row>
    <row r="24" spans="2:26" x14ac:dyDescent="0.25">
      <c r="Z24">
        <f>SUM(K38,O32,S27,W25)</f>
        <v>18.7</v>
      </c>
    </row>
    <row r="25" spans="2:26" x14ac:dyDescent="0.25">
      <c r="S25" t="s">
        <v>22</v>
      </c>
      <c r="W25" s="3">
        <v>20</v>
      </c>
      <c r="X25">
        <f>Z24</f>
        <v>18.7</v>
      </c>
    </row>
    <row r="27" spans="2:26" x14ac:dyDescent="0.25">
      <c r="S27" s="3">
        <v>0</v>
      </c>
      <c r="T27">
        <f>IF(ABS(1-(W22+W27))&lt;=0.00001,W22*X25+W27*X30,NA())</f>
        <v>-9.8384615384615355</v>
      </c>
      <c r="W27" s="14">
        <f>$C$18</f>
        <v>0.53846153846153844</v>
      </c>
    </row>
    <row r="28" spans="2:26" x14ac:dyDescent="0.25">
      <c r="W28" t="s">
        <v>26</v>
      </c>
    </row>
    <row r="29" spans="2:26" x14ac:dyDescent="0.25">
      <c r="Z29">
        <f>SUM(K38,O32,S27,W30)</f>
        <v>-34.299999999999997</v>
      </c>
    </row>
    <row r="30" spans="2:26" x14ac:dyDescent="0.25">
      <c r="O30" t="s">
        <v>20</v>
      </c>
      <c r="W30" s="3">
        <v>-33</v>
      </c>
      <c r="X30">
        <f>Z29</f>
        <v>-34.299999999999997</v>
      </c>
    </row>
    <row r="31" spans="2:26" x14ac:dyDescent="0.25">
      <c r="Q31">
        <f>IF(P32=T27,1,IF(P32=T37,2))</f>
        <v>2</v>
      </c>
    </row>
    <row r="32" spans="2:26" x14ac:dyDescent="0.25">
      <c r="O32" s="3">
        <v>0</v>
      </c>
      <c r="P32">
        <f>MAX(T27,T37)</f>
        <v>-6.7615384615384624</v>
      </c>
      <c r="W32" s="14">
        <f>$D$18</f>
        <v>0.46153846153846151</v>
      </c>
    </row>
    <row r="33" spans="11:26" x14ac:dyDescent="0.25">
      <c r="W33" t="s">
        <v>25</v>
      </c>
    </row>
    <row r="34" spans="11:26" x14ac:dyDescent="0.25">
      <c r="Z34">
        <f>SUM(K38,O32,S37,W35)</f>
        <v>13.7</v>
      </c>
    </row>
    <row r="35" spans="11:26" x14ac:dyDescent="0.25">
      <c r="K35" s="3">
        <f>C12</f>
        <v>0.52</v>
      </c>
      <c r="S35" t="s">
        <v>23</v>
      </c>
      <c r="W35" s="3">
        <v>15</v>
      </c>
      <c r="X35">
        <f>Z34</f>
        <v>13.7</v>
      </c>
    </row>
    <row r="36" spans="11:26" x14ac:dyDescent="0.25">
      <c r="K36" t="s">
        <v>39</v>
      </c>
    </row>
    <row r="37" spans="11:26" x14ac:dyDescent="0.25">
      <c r="M37">
        <f>IF(L38=P32,1,IF(L38=P45,2))</f>
        <v>2</v>
      </c>
      <c r="S37" s="3">
        <v>0</v>
      </c>
      <c r="T37">
        <f>IF(ABS(1-(W32+W37))&lt;=0.00001,W32*X35+W37*X40,NA())</f>
        <v>-6.7615384615384624</v>
      </c>
      <c r="W37" s="14">
        <f>$C$18</f>
        <v>0.53846153846153844</v>
      </c>
    </row>
    <row r="38" spans="11:26" x14ac:dyDescent="0.25">
      <c r="K38" s="3">
        <v>-1.3</v>
      </c>
      <c r="L38">
        <f>MAX(P32,P45)</f>
        <v>-1.3</v>
      </c>
      <c r="W38" t="s">
        <v>26</v>
      </c>
    </row>
    <row r="39" spans="11:26" x14ac:dyDescent="0.25">
      <c r="Z39">
        <f>SUM(K38,O32,S37,W40)</f>
        <v>-24.3</v>
      </c>
    </row>
    <row r="40" spans="11:26" x14ac:dyDescent="0.25">
      <c r="W40" s="3">
        <v>-23</v>
      </c>
      <c r="X40">
        <f>Z39</f>
        <v>-24.3</v>
      </c>
    </row>
    <row r="43" spans="11:26" x14ac:dyDescent="0.25">
      <c r="O43" t="s">
        <v>21</v>
      </c>
    </row>
    <row r="44" spans="11:26" x14ac:dyDescent="0.25">
      <c r="Z44">
        <f>SUM(K38,O45)</f>
        <v>-1.3</v>
      </c>
    </row>
    <row r="45" spans="11:26" x14ac:dyDescent="0.25">
      <c r="O45" s="3">
        <v>0</v>
      </c>
      <c r="P45">
        <f>Z44</f>
        <v>-1.3</v>
      </c>
    </row>
    <row r="47" spans="11:26" x14ac:dyDescent="0.25">
      <c r="W47" s="14">
        <f>D19</f>
        <v>0.75</v>
      </c>
    </row>
    <row r="48" spans="11:26" x14ac:dyDescent="0.25">
      <c r="W48" t="s">
        <v>25</v>
      </c>
    </row>
    <row r="49" spans="8:26" x14ac:dyDescent="0.25">
      <c r="Z49">
        <f>SUM(K63,O57,S52,W50)</f>
        <v>18.7</v>
      </c>
    </row>
    <row r="50" spans="8:26" x14ac:dyDescent="0.25">
      <c r="H50">
        <f>IF(ABS(1-(K35+K60))&lt;=0.00001,K35*L38+K60*L63,NA())</f>
        <v>1.9399999999999995</v>
      </c>
      <c r="S50" t="s">
        <v>22</v>
      </c>
      <c r="W50" s="3">
        <v>20</v>
      </c>
      <c r="X50">
        <f>Z49</f>
        <v>18.7</v>
      </c>
    </row>
    <row r="52" spans="8:26" x14ac:dyDescent="0.25">
      <c r="S52" s="3">
        <v>0</v>
      </c>
      <c r="T52">
        <f>IF(ABS(1-(W47+W52))&lt;=0.00001,W47*X50+W52*X55,NA())</f>
        <v>5.4499999999999993</v>
      </c>
      <c r="W52" s="14">
        <f>C19</f>
        <v>0.25</v>
      </c>
    </row>
    <row r="53" spans="8:26" x14ac:dyDescent="0.25">
      <c r="W53" t="s">
        <v>26</v>
      </c>
    </row>
    <row r="54" spans="8:26" x14ac:dyDescent="0.25">
      <c r="Z54">
        <f>SUM(K63,O57,S52,W55)</f>
        <v>-34.299999999999997</v>
      </c>
    </row>
    <row r="55" spans="8:26" x14ac:dyDescent="0.25">
      <c r="O55" t="s">
        <v>20</v>
      </c>
      <c r="W55" s="3">
        <v>-33</v>
      </c>
      <c r="X55">
        <f>Z54</f>
        <v>-34.299999999999997</v>
      </c>
    </row>
    <row r="56" spans="8:26" x14ac:dyDescent="0.25">
      <c r="Q56">
        <f>IF(P57=T52,1,IF(P57=T62,2))</f>
        <v>1</v>
      </c>
    </row>
    <row r="57" spans="8:26" x14ac:dyDescent="0.25">
      <c r="O57" s="3">
        <v>0</v>
      </c>
      <c r="P57">
        <f>MAX(T52,T62)</f>
        <v>5.4499999999999993</v>
      </c>
      <c r="W57" s="14">
        <f>D19</f>
        <v>0.75</v>
      </c>
    </row>
    <row r="58" spans="8:26" x14ac:dyDescent="0.25">
      <c r="W58" t="s">
        <v>25</v>
      </c>
    </row>
    <row r="59" spans="8:26" x14ac:dyDescent="0.25">
      <c r="Z59">
        <f>SUM(K63,O57,S62,W60)</f>
        <v>13.7</v>
      </c>
    </row>
    <row r="60" spans="8:26" x14ac:dyDescent="0.25">
      <c r="K60" s="3">
        <f>C13</f>
        <v>0.48</v>
      </c>
      <c r="S60" t="s">
        <v>23</v>
      </c>
      <c r="W60" s="3">
        <v>15</v>
      </c>
      <c r="X60">
        <f>Z59</f>
        <v>13.7</v>
      </c>
    </row>
    <row r="61" spans="8:26" x14ac:dyDescent="0.25">
      <c r="K61" t="s">
        <v>34</v>
      </c>
    </row>
    <row r="62" spans="8:26" x14ac:dyDescent="0.25">
      <c r="M62">
        <f>IF(L63=P57,1,IF(L63=P70,2))</f>
        <v>1</v>
      </c>
      <c r="S62" s="3">
        <v>0</v>
      </c>
      <c r="T62">
        <f>IF(ABS(1-(W57+W62))&lt;=0.00001,W57*X60+W62*X65,NA())</f>
        <v>4.1999999999999984</v>
      </c>
      <c r="W62" s="14">
        <f>C19</f>
        <v>0.25</v>
      </c>
    </row>
    <row r="63" spans="8:26" x14ac:dyDescent="0.25">
      <c r="K63" s="3">
        <v>-1.3</v>
      </c>
      <c r="L63">
        <f>MAX(P57,P70)</f>
        <v>5.4499999999999993</v>
      </c>
      <c r="W63" t="s">
        <v>26</v>
      </c>
    </row>
    <row r="64" spans="8:26" x14ac:dyDescent="0.25">
      <c r="Z64">
        <f>SUM(K63,O57,S62,W65)</f>
        <v>-24.3</v>
      </c>
    </row>
    <row r="65" spans="15:26" x14ac:dyDescent="0.25">
      <c r="W65" s="3">
        <v>-23</v>
      </c>
      <c r="X65">
        <f>Z64</f>
        <v>-24.3</v>
      </c>
    </row>
    <row r="68" spans="15:26" x14ac:dyDescent="0.25">
      <c r="O68" t="s">
        <v>21</v>
      </c>
    </row>
    <row r="69" spans="15:26" x14ac:dyDescent="0.25">
      <c r="Z69">
        <f>SUM(K63,O70)</f>
        <v>-1.3</v>
      </c>
    </row>
    <row r="70" spans="15:26" x14ac:dyDescent="0.25">
      <c r="O70" s="3">
        <v>0</v>
      </c>
      <c r="P70">
        <f>Z69</f>
        <v>-1.3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24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27</v>
      </c>
      <c r="GU1001" s="2">
        <v>1</v>
      </c>
      <c r="GV1001" s="2" t="b">
        <v>1</v>
      </c>
    </row>
    <row r="1002" spans="189:204" x14ac:dyDescent="0.25">
      <c r="GG1002">
        <v>2</v>
      </c>
      <c r="GH1002" s="1">
        <v>1</v>
      </c>
      <c r="GL1002" s="1">
        <v>0</v>
      </c>
      <c r="GM1002" s="1" t="s">
        <v>16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15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L1003" s="1">
        <v>0</v>
      </c>
      <c r="GM1003" s="1" t="s">
        <v>16</v>
      </c>
      <c r="GN1003" s="1">
        <v>2</v>
      </c>
      <c r="GO1003">
        <v>11</v>
      </c>
      <c r="GP1003">
        <v>12</v>
      </c>
      <c r="GQ1003" s="1">
        <v>0</v>
      </c>
      <c r="GR1003" s="1">
        <v>0</v>
      </c>
      <c r="GS1003" s="1">
        <v>0</v>
      </c>
      <c r="GT1003" s="2">
        <v>40</v>
      </c>
      <c r="GU1003" s="2">
        <v>5</v>
      </c>
      <c r="GV1003" s="2" t="b">
        <v>1</v>
      </c>
    </row>
    <row r="1004" spans="189:204" x14ac:dyDescent="0.25">
      <c r="GG1004">
        <v>11</v>
      </c>
      <c r="GH1004">
        <v>3</v>
      </c>
      <c r="GK1004">
        <v>0</v>
      </c>
      <c r="GL1004">
        <v>1</v>
      </c>
      <c r="GM1004" t="s">
        <v>16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9</v>
      </c>
      <c r="GU1004">
        <v>9</v>
      </c>
      <c r="GV1004" t="b">
        <v>1</v>
      </c>
    </row>
    <row r="1005" spans="189:204" x14ac:dyDescent="0.25">
      <c r="GG1005">
        <v>12</v>
      </c>
      <c r="GH1005">
        <v>4</v>
      </c>
      <c r="GK1005">
        <v>0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22</v>
      </c>
      <c r="GU1005">
        <v>9</v>
      </c>
      <c r="GV1005" t="b">
        <v>1</v>
      </c>
    </row>
    <row r="1006" spans="189:204" x14ac:dyDescent="0.25">
      <c r="GG1006">
        <v>13</v>
      </c>
      <c r="GH1006">
        <v>5</v>
      </c>
      <c r="GK1006">
        <v>0</v>
      </c>
      <c r="GL1006">
        <v>3</v>
      </c>
      <c r="GM1006" t="s">
        <v>24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89:204" x14ac:dyDescent="0.25">
      <c r="GG1007">
        <v>14</v>
      </c>
      <c r="GH1007">
        <v>6</v>
      </c>
      <c r="GK1007">
        <v>0</v>
      </c>
      <c r="GL1007">
        <v>3</v>
      </c>
      <c r="GM1007" t="s">
        <v>24</v>
      </c>
      <c r="GN1007">
        <v>2</v>
      </c>
      <c r="GO1007">
        <v>9</v>
      </c>
      <c r="GP1007">
        <v>10</v>
      </c>
      <c r="GQ1007">
        <v>0</v>
      </c>
      <c r="GR1007">
        <v>0</v>
      </c>
      <c r="GS1007">
        <v>0</v>
      </c>
      <c r="GT1007">
        <v>14</v>
      </c>
      <c r="GU1007">
        <v>13</v>
      </c>
      <c r="GV1007" t="b">
        <v>1</v>
      </c>
    </row>
    <row r="1008" spans="189:204" x14ac:dyDescent="0.25">
      <c r="GG1008">
        <v>15</v>
      </c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89:204" x14ac:dyDescent="0.25">
      <c r="GG1009">
        <v>16</v>
      </c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89:204" x14ac:dyDescent="0.25">
      <c r="GG1010">
        <v>17</v>
      </c>
      <c r="GH1010">
        <v>9</v>
      </c>
      <c r="GL1010">
        <v>6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12</v>
      </c>
      <c r="GU1010">
        <v>17</v>
      </c>
      <c r="GV1010" t="b">
        <v>1</v>
      </c>
    </row>
    <row r="1011" spans="189:204" x14ac:dyDescent="0.25">
      <c r="GG1011">
        <v>18</v>
      </c>
      <c r="GH1011">
        <v>10</v>
      </c>
      <c r="GL1011">
        <v>6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17</v>
      </c>
      <c r="GU1011">
        <v>17</v>
      </c>
      <c r="GV1011" t="b">
        <v>1</v>
      </c>
    </row>
    <row r="1012" spans="189:204" x14ac:dyDescent="0.25">
      <c r="GH1012">
        <v>11</v>
      </c>
      <c r="GK1012">
        <v>0</v>
      </c>
      <c r="GL1012">
        <v>2</v>
      </c>
      <c r="GM1012" t="s">
        <v>16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34</v>
      </c>
      <c r="GU1012">
        <v>9</v>
      </c>
      <c r="GV1012" t="b">
        <v>1</v>
      </c>
    </row>
    <row r="1013" spans="189:204" x14ac:dyDescent="0.25">
      <c r="GH1013">
        <v>12</v>
      </c>
      <c r="GK1013">
        <v>0</v>
      </c>
      <c r="GL1013">
        <v>2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47</v>
      </c>
      <c r="GU1013">
        <v>9</v>
      </c>
      <c r="GV1013" t="b">
        <v>1</v>
      </c>
    </row>
    <row r="1014" spans="189:204" x14ac:dyDescent="0.25">
      <c r="GH1014">
        <v>13</v>
      </c>
      <c r="GK1014">
        <v>0</v>
      </c>
      <c r="GL1014">
        <v>11</v>
      </c>
      <c r="GM1014" t="s">
        <v>24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29</v>
      </c>
      <c r="GU1014">
        <v>13</v>
      </c>
      <c r="GV1014" t="b">
        <v>1</v>
      </c>
    </row>
    <row r="1015" spans="189:204" x14ac:dyDescent="0.25">
      <c r="GH1015">
        <v>14</v>
      </c>
      <c r="GK1015">
        <v>0</v>
      </c>
      <c r="GL1015">
        <v>11</v>
      </c>
      <c r="GM1015" t="s">
        <v>24</v>
      </c>
      <c r="GN1015">
        <v>2</v>
      </c>
      <c r="GO1015">
        <v>17</v>
      </c>
      <c r="GP1015">
        <v>18</v>
      </c>
      <c r="GQ1015">
        <v>0</v>
      </c>
      <c r="GR1015">
        <v>0</v>
      </c>
      <c r="GS1015">
        <v>0</v>
      </c>
      <c r="GT1015">
        <v>39</v>
      </c>
      <c r="GU1015">
        <v>13</v>
      </c>
      <c r="GV1015" t="b">
        <v>1</v>
      </c>
    </row>
    <row r="1016" spans="189:204" x14ac:dyDescent="0.25"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27</v>
      </c>
      <c r="GU1016">
        <v>17</v>
      </c>
      <c r="GV1016" t="b">
        <v>1</v>
      </c>
    </row>
    <row r="1017" spans="189:204" x14ac:dyDescent="0.25"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32</v>
      </c>
      <c r="GU1017">
        <v>17</v>
      </c>
      <c r="GV1017" t="b">
        <v>1</v>
      </c>
    </row>
    <row r="1018" spans="189:204" x14ac:dyDescent="0.25">
      <c r="GH1018">
        <v>17</v>
      </c>
      <c r="GL1018">
        <v>14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37</v>
      </c>
      <c r="GU1018">
        <v>17</v>
      </c>
      <c r="GV1018" t="b">
        <v>1</v>
      </c>
    </row>
    <row r="1019" spans="189:204" x14ac:dyDescent="0.25">
      <c r="GH1019">
        <v>18</v>
      </c>
      <c r="GL1019">
        <v>14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42</v>
      </c>
      <c r="GU1019">
        <v>17</v>
      </c>
      <c r="GV1019" t="b">
        <v>1</v>
      </c>
    </row>
  </sheetData>
  <mergeCells count="1">
    <mergeCell ref="C6:D6"/>
  </mergeCells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1A04-613B-4E7E-B46E-D129CB7CF255}">
  <dimension ref="B11:GV1016"/>
  <sheetViews>
    <sheetView topLeftCell="A16" zoomScale="70" zoomScaleNormal="70" workbookViewId="0">
      <selection activeCell="N54" sqref="N54"/>
    </sheetView>
  </sheetViews>
  <sheetFormatPr baseColWidth="10" defaultRowHeight="15" x14ac:dyDescent="0.25"/>
  <cols>
    <col min="4" max="4" width="12.85546875" customWidth="1"/>
    <col min="12" max="12" width="2.28515625" customWidth="1"/>
    <col min="13" max="13" width="3.7109375" customWidth="1"/>
    <col min="16" max="16" width="2.28515625" customWidth="1"/>
    <col min="17" max="17" width="3.7109375" customWidth="1"/>
    <col min="20" max="20" width="2.28515625" customWidth="1"/>
    <col min="21" max="21" width="3.7109375" customWidth="1"/>
    <col min="24" max="24" width="2.28515625" customWidth="1"/>
    <col min="25" max="25" width="3.7109375" customWidth="1"/>
    <col min="28" max="28" width="2.28515625" customWidth="1"/>
  </cols>
  <sheetData>
    <row r="11" spans="11:29" x14ac:dyDescent="0.25">
      <c r="K11" s="4" t="s">
        <v>18</v>
      </c>
      <c r="V11" s="3">
        <v>0.5</v>
      </c>
      <c r="AC11" s="5" t="s">
        <v>19</v>
      </c>
    </row>
    <row r="12" spans="11:29" x14ac:dyDescent="0.25">
      <c r="V12" t="s">
        <v>58</v>
      </c>
    </row>
    <row r="13" spans="11:29" x14ac:dyDescent="0.25">
      <c r="AC13">
        <f>SUM(N23,R16,V14)</f>
        <v>0</v>
      </c>
    </row>
    <row r="14" spans="11:29" x14ac:dyDescent="0.25">
      <c r="R14" t="s">
        <v>55</v>
      </c>
      <c r="V14" s="3">
        <f>1000*600-600000</f>
        <v>0</v>
      </c>
      <c r="W14">
        <f>AC13</f>
        <v>0</v>
      </c>
    </row>
    <row r="16" spans="11:29" x14ac:dyDescent="0.25">
      <c r="R16" s="3">
        <v>0</v>
      </c>
      <c r="S16">
        <f>IF(ABS(1-(V11+V16))&lt;=0.00001,V11*W14+V16*W19,NA())</f>
        <v>2700000</v>
      </c>
      <c r="V16" s="3">
        <v>0.5</v>
      </c>
    </row>
    <row r="17" spans="2:29" x14ac:dyDescent="0.25">
      <c r="V17" t="s">
        <v>57</v>
      </c>
    </row>
    <row r="18" spans="2:29" x14ac:dyDescent="0.25">
      <c r="AC18">
        <f>SUM(N23,R16,V19)</f>
        <v>5400000</v>
      </c>
    </row>
    <row r="19" spans="2:29" x14ac:dyDescent="0.25">
      <c r="V19" s="3">
        <f>10000*600-600000</f>
        <v>5400000</v>
      </c>
      <c r="W19">
        <f>AC18</f>
        <v>5400000</v>
      </c>
    </row>
    <row r="21" spans="2:29" x14ac:dyDescent="0.25">
      <c r="N21" t="s">
        <v>52</v>
      </c>
      <c r="Z21" s="19">
        <f>C36</f>
        <v>0.33333333333333331</v>
      </c>
    </row>
    <row r="22" spans="2:29" x14ac:dyDescent="0.25">
      <c r="P22">
        <f>IF(O23=S16,1,IF(O23=S31,2))</f>
        <v>1</v>
      </c>
      <c r="Z22" t="s">
        <v>58</v>
      </c>
    </row>
    <row r="23" spans="2:29" ht="30" x14ac:dyDescent="0.25">
      <c r="C23" s="15" t="s">
        <v>61</v>
      </c>
      <c r="D23" s="15" t="s">
        <v>60</v>
      </c>
      <c r="N23" s="3">
        <v>0</v>
      </c>
      <c r="O23">
        <f>MAX(S16,S31)</f>
        <v>2700000</v>
      </c>
      <c r="V23" s="19">
        <f>C31</f>
        <v>0.5</v>
      </c>
      <c r="AC23">
        <f>SUM(N23,R31,V26,Z24)</f>
        <v>-400000</v>
      </c>
    </row>
    <row r="24" spans="2:29" x14ac:dyDescent="0.25">
      <c r="B24" s="6" t="s">
        <v>40</v>
      </c>
      <c r="C24" s="16">
        <v>0.5</v>
      </c>
      <c r="D24" s="16">
        <v>0.5</v>
      </c>
      <c r="V24" t="s">
        <v>59</v>
      </c>
      <c r="Z24" s="3">
        <f>1000*600-600000</f>
        <v>0</v>
      </c>
      <c r="AA24">
        <f>AC23</f>
        <v>-400000</v>
      </c>
    </row>
    <row r="26" spans="2:29" ht="30" x14ac:dyDescent="0.25">
      <c r="B26" s="6" t="s">
        <v>43</v>
      </c>
      <c r="C26" s="15" t="s">
        <v>61</v>
      </c>
      <c r="D26" s="15" t="s">
        <v>60</v>
      </c>
      <c r="V26" s="3">
        <v>0</v>
      </c>
      <c r="W26">
        <f>IF(ABS(1-(Z21+Z26))&lt;=0.00001,Z21*AA24+Z26*AA29,NA())</f>
        <v>3199999.9999999995</v>
      </c>
      <c r="Z26" s="19">
        <f>D36</f>
        <v>0.66666666666666663</v>
      </c>
    </row>
    <row r="27" spans="2:29" x14ac:dyDescent="0.25">
      <c r="B27" s="6" t="s">
        <v>44</v>
      </c>
      <c r="C27" s="16">
        <f>1/3</f>
        <v>0.33333333333333331</v>
      </c>
      <c r="D27" s="18">
        <f>2/3</f>
        <v>0.66666666666666663</v>
      </c>
      <c r="Z27" t="s">
        <v>57</v>
      </c>
    </row>
    <row r="28" spans="2:29" x14ac:dyDescent="0.25">
      <c r="B28" s="6" t="s">
        <v>45</v>
      </c>
      <c r="C28" s="18">
        <f>2/3</f>
        <v>0.66666666666666663</v>
      </c>
      <c r="D28" s="16">
        <f>1/3</f>
        <v>0.33333333333333331</v>
      </c>
      <c r="AC28">
        <f>SUM(N23,R31,V26,Z29)</f>
        <v>5000000</v>
      </c>
    </row>
    <row r="29" spans="2:29" x14ac:dyDescent="0.25">
      <c r="R29" t="s">
        <v>56</v>
      </c>
      <c r="Z29" s="3">
        <f>10000*600-600000</f>
        <v>5400000</v>
      </c>
      <c r="AA29">
        <f>AC28</f>
        <v>5000000</v>
      </c>
    </row>
    <row r="30" spans="2:29" x14ac:dyDescent="0.25">
      <c r="B30" t="s">
        <v>47</v>
      </c>
    </row>
    <row r="31" spans="2:29" x14ac:dyDescent="0.25">
      <c r="B31" s="6" t="s">
        <v>44</v>
      </c>
      <c r="C31" s="16">
        <f>(C24*C27)+(D24*D27)</f>
        <v>0.5</v>
      </c>
      <c r="R31" s="3">
        <v>-400000</v>
      </c>
      <c r="S31">
        <f>IF(ABS(1-(V23+V33))&lt;=0.00001,V23*W26+V33*W36,NA())</f>
        <v>2300000</v>
      </c>
      <c r="Z31" s="19">
        <f>C37</f>
        <v>0.66666666666666663</v>
      </c>
    </row>
    <row r="32" spans="2:29" x14ac:dyDescent="0.25">
      <c r="B32" s="6" t="s">
        <v>45</v>
      </c>
      <c r="C32" s="16">
        <f>(C24*C28)+(D24*D28)</f>
        <v>0.5</v>
      </c>
      <c r="Z32" t="s">
        <v>58</v>
      </c>
    </row>
    <row r="33" spans="2:29" x14ac:dyDescent="0.25">
      <c r="V33" s="19">
        <f>C32</f>
        <v>0.5</v>
      </c>
      <c r="AC33">
        <f>SUM(N23,R31,V36,Z34)</f>
        <v>-400000</v>
      </c>
    </row>
    <row r="34" spans="2:29" x14ac:dyDescent="0.25">
      <c r="B34" t="s">
        <v>46</v>
      </c>
      <c r="V34" t="s">
        <v>45</v>
      </c>
      <c r="Z34" s="3">
        <f>1000*600-600000</f>
        <v>0</v>
      </c>
      <c r="AA34">
        <f>AC33</f>
        <v>-400000</v>
      </c>
    </row>
    <row r="35" spans="2:29" ht="30" x14ac:dyDescent="0.25">
      <c r="C35" s="15" t="s">
        <v>61</v>
      </c>
      <c r="D35" s="15" t="s">
        <v>60</v>
      </c>
    </row>
    <row r="36" spans="2:29" x14ac:dyDescent="0.25">
      <c r="B36" s="6" t="s">
        <v>44</v>
      </c>
      <c r="C36" s="16">
        <f>(C24*C27)/C31</f>
        <v>0.33333333333333331</v>
      </c>
      <c r="D36" s="16">
        <f>(D24*D27)/C31</f>
        <v>0.66666666666666663</v>
      </c>
      <c r="V36" s="3">
        <v>0</v>
      </c>
      <c r="W36">
        <f>IF(ABS(1-(Z31+Z36))&lt;=0.00001,Z31*AA34+Z36*AA39,NA())</f>
        <v>1400000</v>
      </c>
      <c r="Z36" s="19">
        <f>D37</f>
        <v>0.33333333333333331</v>
      </c>
    </row>
    <row r="37" spans="2:29" x14ac:dyDescent="0.25">
      <c r="B37" s="6" t="s">
        <v>45</v>
      </c>
      <c r="C37" s="16">
        <f>(C24*C28)/C32</f>
        <v>0.66666666666666663</v>
      </c>
      <c r="D37" s="16">
        <f>(D24*D28)/C32</f>
        <v>0.33333333333333331</v>
      </c>
      <c r="L37">
        <f>IF(K38=O23,1,IF(K38=O46,2,IF(K38=O54,3)))</f>
        <v>2</v>
      </c>
      <c r="Z37" t="s">
        <v>57</v>
      </c>
    </row>
    <row r="38" spans="2:29" x14ac:dyDescent="0.25">
      <c r="K38">
        <f>MAX(O23,O46,O54)</f>
        <v>3120000</v>
      </c>
      <c r="AC38">
        <f>SUM(N23,R31,V36,Z39)</f>
        <v>5000000</v>
      </c>
    </row>
    <row r="39" spans="2:29" x14ac:dyDescent="0.25">
      <c r="Z39" s="3">
        <f>10000*600-600000</f>
        <v>5400000</v>
      </c>
      <c r="AA39">
        <f>AC38</f>
        <v>5000000</v>
      </c>
    </row>
    <row r="41" spans="2:29" x14ac:dyDescent="0.25">
      <c r="R41" s="3">
        <v>0.3</v>
      </c>
    </row>
    <row r="42" spans="2:29" x14ac:dyDescent="0.25">
      <c r="R42" t="s">
        <v>62</v>
      </c>
    </row>
    <row r="43" spans="2:29" x14ac:dyDescent="0.25">
      <c r="AC43">
        <f>SUM(N46,R44)</f>
        <v>-100000</v>
      </c>
    </row>
    <row r="44" spans="2:29" x14ac:dyDescent="0.25">
      <c r="N44" t="s">
        <v>53</v>
      </c>
      <c r="R44" s="3">
        <v>0</v>
      </c>
      <c r="S44">
        <f>AC43</f>
        <v>-100000</v>
      </c>
    </row>
    <row r="46" spans="2:29" x14ac:dyDescent="0.25">
      <c r="N46" s="3">
        <v>-100000</v>
      </c>
      <c r="O46">
        <f>IF(ABS(1-(R41+R46))&lt;=0.00001,R41*S44+R46*S49,NA())</f>
        <v>3120000</v>
      </c>
      <c r="R46" s="3">
        <v>0.7</v>
      </c>
    </row>
    <row r="47" spans="2:29" x14ac:dyDescent="0.25">
      <c r="R47" t="s">
        <v>63</v>
      </c>
    </row>
    <row r="48" spans="2:29" x14ac:dyDescent="0.25">
      <c r="AC48">
        <f>SUM(N46,R49)</f>
        <v>4500000</v>
      </c>
    </row>
    <row r="49" spans="14:29" x14ac:dyDescent="0.25">
      <c r="R49" s="3">
        <v>4600000</v>
      </c>
      <c r="S49">
        <f>AC48</f>
        <v>4500000</v>
      </c>
    </row>
    <row r="52" spans="14:29" x14ac:dyDescent="0.25">
      <c r="N52" t="s">
        <v>54</v>
      </c>
    </row>
    <row r="53" spans="14:29" x14ac:dyDescent="0.25">
      <c r="AC53">
        <f>SUM(N54)</f>
        <v>1600000</v>
      </c>
    </row>
    <row r="54" spans="14:29" x14ac:dyDescent="0.25">
      <c r="N54" s="3">
        <v>1600000</v>
      </c>
      <c r="O54">
        <f>AC53</f>
        <v>1600000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3</v>
      </c>
      <c r="GO1001" s="1">
        <v>1</v>
      </c>
      <c r="GP1001" s="1">
        <v>2</v>
      </c>
      <c r="GQ1001" s="1">
        <v>3</v>
      </c>
      <c r="GR1001" s="1">
        <v>0</v>
      </c>
      <c r="GS1001" s="1">
        <v>0</v>
      </c>
      <c r="GT1001" s="2">
        <v>26</v>
      </c>
      <c r="GU1001" s="2">
        <v>1</v>
      </c>
      <c r="GV1001" s="2" t="b">
        <v>1</v>
      </c>
    </row>
    <row r="1002" spans="189:204" x14ac:dyDescent="0.25">
      <c r="GG1002">
        <v>0</v>
      </c>
      <c r="GH1002" s="1">
        <v>1</v>
      </c>
      <c r="GK1002">
        <v>0</v>
      </c>
      <c r="GL1002" s="1">
        <v>0</v>
      </c>
      <c r="GM1002" s="1" t="s">
        <v>16</v>
      </c>
      <c r="GN1002" s="1">
        <v>2</v>
      </c>
      <c r="GO1002" s="1">
        <v>4</v>
      </c>
      <c r="GP1002" s="1">
        <v>5</v>
      </c>
      <c r="GQ1002" s="1">
        <v>0</v>
      </c>
      <c r="GR1002" s="1">
        <v>0</v>
      </c>
      <c r="GS1002" s="1">
        <v>0</v>
      </c>
      <c r="GT1002" s="2">
        <v>11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K1003">
        <v>0</v>
      </c>
      <c r="GL1003" s="1">
        <v>0</v>
      </c>
      <c r="GM1003" s="1" t="s">
        <v>24</v>
      </c>
      <c r="GN1003" s="1">
        <v>2</v>
      </c>
      <c r="GO1003" s="1">
        <v>14</v>
      </c>
      <c r="GP1003" s="1">
        <v>15</v>
      </c>
      <c r="GQ1003" s="1">
        <v>0</v>
      </c>
      <c r="GR1003" s="1">
        <v>0</v>
      </c>
      <c r="GS1003" s="1">
        <v>0</v>
      </c>
      <c r="GT1003" s="2">
        <v>34</v>
      </c>
      <c r="GU1003" s="2">
        <v>5</v>
      </c>
      <c r="GV1003" s="2" t="b">
        <v>1</v>
      </c>
    </row>
    <row r="1004" spans="189:204" x14ac:dyDescent="0.25">
      <c r="GG1004">
        <v>0</v>
      </c>
      <c r="GH1004">
        <v>3</v>
      </c>
      <c r="GK1004">
        <v>0</v>
      </c>
      <c r="GL1004">
        <v>0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42</v>
      </c>
      <c r="GU1004">
        <v>5</v>
      </c>
      <c r="GV1004" t="b">
        <v>1</v>
      </c>
    </row>
    <row r="1005" spans="189:204" x14ac:dyDescent="0.25">
      <c r="GG1005">
        <v>9</v>
      </c>
      <c r="GH1005">
        <v>4</v>
      </c>
      <c r="GK1005">
        <v>0</v>
      </c>
      <c r="GL1005">
        <v>1</v>
      </c>
      <c r="GM1005" t="s">
        <v>24</v>
      </c>
      <c r="GN1005">
        <v>2</v>
      </c>
      <c r="GO1005">
        <v>6</v>
      </c>
      <c r="GP1005">
        <v>7</v>
      </c>
      <c r="GQ1005">
        <v>0</v>
      </c>
      <c r="GR1005">
        <v>0</v>
      </c>
      <c r="GS1005">
        <v>0</v>
      </c>
      <c r="GT1005">
        <v>4</v>
      </c>
      <c r="GU1005">
        <v>9</v>
      </c>
      <c r="GV1005" t="b">
        <v>1</v>
      </c>
    </row>
    <row r="1006" spans="189:204" x14ac:dyDescent="0.25">
      <c r="GG1006">
        <v>0</v>
      </c>
      <c r="GH1006">
        <v>5</v>
      </c>
      <c r="GK1006">
        <v>0</v>
      </c>
      <c r="GL1006">
        <v>1</v>
      </c>
      <c r="GM1006" t="s">
        <v>24</v>
      </c>
      <c r="GN1006">
        <v>2</v>
      </c>
      <c r="GO1006">
        <v>8</v>
      </c>
      <c r="GP1006">
        <v>9</v>
      </c>
      <c r="GQ1006">
        <v>0</v>
      </c>
      <c r="GR1006">
        <v>0</v>
      </c>
      <c r="GS1006">
        <v>0</v>
      </c>
      <c r="GT1006">
        <v>19</v>
      </c>
      <c r="GU1006">
        <v>9</v>
      </c>
      <c r="GV1006" t="b">
        <v>1</v>
      </c>
    </row>
    <row r="1007" spans="189:204" x14ac:dyDescent="0.25">
      <c r="GG1007">
        <v>12</v>
      </c>
      <c r="GH1007">
        <v>6</v>
      </c>
      <c r="GL1007">
        <v>4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2</v>
      </c>
      <c r="GU1007">
        <v>13</v>
      </c>
      <c r="GV1007" t="b">
        <v>1</v>
      </c>
    </row>
    <row r="1008" spans="189:204" x14ac:dyDescent="0.25">
      <c r="GG1008">
        <v>13</v>
      </c>
      <c r="GH1008">
        <v>7</v>
      </c>
      <c r="GL1008">
        <v>4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7</v>
      </c>
      <c r="GU1008">
        <v>13</v>
      </c>
      <c r="GV1008" t="b">
        <v>1</v>
      </c>
    </row>
    <row r="1009" spans="189:204" x14ac:dyDescent="0.25">
      <c r="GG1009">
        <v>0</v>
      </c>
      <c r="GH1009">
        <v>8</v>
      </c>
      <c r="GL1009">
        <v>5</v>
      </c>
      <c r="GM1009" t="s">
        <v>24</v>
      </c>
      <c r="GN1009">
        <v>2</v>
      </c>
      <c r="GO1009">
        <v>10</v>
      </c>
      <c r="GP1009">
        <v>11</v>
      </c>
      <c r="GQ1009">
        <v>0</v>
      </c>
      <c r="GR1009">
        <v>0</v>
      </c>
      <c r="GS1009">
        <v>0</v>
      </c>
      <c r="GT1009">
        <v>14</v>
      </c>
      <c r="GU1009">
        <v>13</v>
      </c>
      <c r="GV1009" t="b">
        <v>1</v>
      </c>
    </row>
    <row r="1010" spans="189:204" x14ac:dyDescent="0.25">
      <c r="GG1010">
        <v>0</v>
      </c>
      <c r="GH1010">
        <v>9</v>
      </c>
      <c r="GL1010">
        <v>5</v>
      </c>
      <c r="GM1010" t="s">
        <v>24</v>
      </c>
      <c r="GN1010">
        <v>2</v>
      </c>
      <c r="GO1010">
        <v>12</v>
      </c>
      <c r="GP1010">
        <v>13</v>
      </c>
      <c r="GQ1010">
        <v>0</v>
      </c>
      <c r="GR1010">
        <v>0</v>
      </c>
      <c r="GS1010">
        <v>0</v>
      </c>
      <c r="GT1010">
        <v>24</v>
      </c>
      <c r="GU1010">
        <v>13</v>
      </c>
      <c r="GV1010" t="b">
        <v>1</v>
      </c>
    </row>
    <row r="1011" spans="189:204" x14ac:dyDescent="0.25">
      <c r="GG1011">
        <v>0</v>
      </c>
      <c r="GH1011">
        <v>10</v>
      </c>
      <c r="GL1011">
        <v>8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12</v>
      </c>
      <c r="GU1011">
        <v>17</v>
      </c>
      <c r="GV1011" t="b">
        <v>1</v>
      </c>
    </row>
    <row r="1012" spans="189:204" x14ac:dyDescent="0.25">
      <c r="GG1012">
        <v>0</v>
      </c>
      <c r="GH1012">
        <v>11</v>
      </c>
      <c r="GL1012">
        <v>8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89:204" x14ac:dyDescent="0.25">
      <c r="GH1013">
        <v>12</v>
      </c>
      <c r="GL1013">
        <v>9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89:204" x14ac:dyDescent="0.25">
      <c r="GH1014">
        <v>13</v>
      </c>
      <c r="GL1014">
        <v>9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27</v>
      </c>
      <c r="GU1014">
        <v>17</v>
      </c>
      <c r="GV1014" t="b">
        <v>1</v>
      </c>
    </row>
    <row r="1015" spans="189:204" x14ac:dyDescent="0.25">
      <c r="GH1015">
        <v>14</v>
      </c>
      <c r="GL1015">
        <v>2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32</v>
      </c>
      <c r="GU1015">
        <v>9</v>
      </c>
      <c r="GV1015" t="b">
        <v>1</v>
      </c>
    </row>
    <row r="1016" spans="189:204" x14ac:dyDescent="0.25">
      <c r="GH1016">
        <v>15</v>
      </c>
      <c r="GL1016">
        <v>2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37</v>
      </c>
      <c r="GU1016">
        <v>9</v>
      </c>
      <c r="GV1016" t="b">
        <v>1</v>
      </c>
    </row>
  </sheetData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B1BD-A951-4C3B-8578-D8ECA36ABE37}">
  <dimension ref="B47:GV1023"/>
  <sheetViews>
    <sheetView topLeftCell="A43" zoomScale="120" zoomScaleNormal="120" workbookViewId="0">
      <selection activeCell="R102" sqref="R102"/>
    </sheetView>
  </sheetViews>
  <sheetFormatPr baseColWidth="10" defaultRowHeight="15" x14ac:dyDescent="0.25"/>
  <cols>
    <col min="7" max="7" width="2.28515625" customWidth="1"/>
    <col min="8" max="8" width="3.7109375" customWidth="1"/>
    <col min="11" max="11" width="2.28515625" customWidth="1"/>
    <col min="12" max="12" width="3.7109375" customWidth="1"/>
    <col min="15" max="15" width="2.28515625" customWidth="1"/>
    <col min="16" max="16" width="3.7109375" customWidth="1"/>
    <col min="19" max="19" width="2.28515625" customWidth="1"/>
    <col min="20" max="20" width="3.7109375" customWidth="1"/>
    <col min="23" max="23" width="2.28515625" customWidth="1"/>
  </cols>
  <sheetData>
    <row r="47" spans="2:4" ht="30" x14ac:dyDescent="0.25">
      <c r="C47" s="15" t="s">
        <v>41</v>
      </c>
      <c r="D47" s="15" t="s">
        <v>42</v>
      </c>
    </row>
    <row r="48" spans="2:4" x14ac:dyDescent="0.25">
      <c r="B48" s="6" t="s">
        <v>40</v>
      </c>
      <c r="C48" s="16">
        <v>0.5</v>
      </c>
      <c r="D48" s="16">
        <v>0.5</v>
      </c>
    </row>
    <row r="50" spans="2:4" ht="30" x14ac:dyDescent="0.25">
      <c r="B50" s="6" t="s">
        <v>43</v>
      </c>
      <c r="C50" s="15" t="s">
        <v>41</v>
      </c>
      <c r="D50" s="15" t="s">
        <v>42</v>
      </c>
    </row>
    <row r="51" spans="2:4" x14ac:dyDescent="0.25">
      <c r="B51" s="6" t="s">
        <v>44</v>
      </c>
      <c r="C51" s="16">
        <v>0.3</v>
      </c>
      <c r="D51" s="16">
        <v>0.6</v>
      </c>
    </row>
    <row r="52" spans="2:4" x14ac:dyDescent="0.25">
      <c r="B52" s="6" t="s">
        <v>45</v>
      </c>
      <c r="C52" s="16">
        <v>0.7</v>
      </c>
      <c r="D52" s="16">
        <v>0.4</v>
      </c>
    </row>
    <row r="54" spans="2:4" x14ac:dyDescent="0.25">
      <c r="B54" t="s">
        <v>47</v>
      </c>
    </row>
    <row r="55" spans="2:4" x14ac:dyDescent="0.25">
      <c r="B55" s="6" t="s">
        <v>44</v>
      </c>
      <c r="C55" s="16">
        <f>(C48*C51)+(D48*D51)</f>
        <v>0.44999999999999996</v>
      </c>
    </row>
    <row r="56" spans="2:4" x14ac:dyDescent="0.25">
      <c r="B56" s="6" t="s">
        <v>45</v>
      </c>
      <c r="C56" s="16">
        <f>(C48*C52)+(D48*D52)</f>
        <v>0.55000000000000004</v>
      </c>
    </row>
    <row r="58" spans="2:4" x14ac:dyDescent="0.25">
      <c r="B58" t="s">
        <v>46</v>
      </c>
    </row>
    <row r="59" spans="2:4" ht="30" x14ac:dyDescent="0.25">
      <c r="C59" s="15" t="s">
        <v>41</v>
      </c>
      <c r="D59" s="15" t="s">
        <v>42</v>
      </c>
    </row>
    <row r="60" spans="2:4" x14ac:dyDescent="0.25">
      <c r="B60" s="6" t="s">
        <v>44</v>
      </c>
      <c r="C60" s="16">
        <f>(C48*C51)/C55</f>
        <v>0.33333333333333337</v>
      </c>
      <c r="D60" s="16">
        <f>(D48*D51)/C55</f>
        <v>0.66666666666666674</v>
      </c>
    </row>
    <row r="61" spans="2:4" x14ac:dyDescent="0.25">
      <c r="B61" s="6" t="s">
        <v>45</v>
      </c>
      <c r="C61" s="16">
        <f>(C48*C52)/C56</f>
        <v>0.63636363636363624</v>
      </c>
      <c r="D61" s="16">
        <f>(D48*D52)/C56</f>
        <v>0.36363636363636365</v>
      </c>
    </row>
    <row r="65" spans="6:24" x14ac:dyDescent="0.25">
      <c r="F65" s="4" t="s">
        <v>18</v>
      </c>
      <c r="Q65" s="3">
        <v>0.5</v>
      </c>
      <c r="X65" s="5" t="s">
        <v>19</v>
      </c>
    </row>
    <row r="66" spans="6:24" x14ac:dyDescent="0.25">
      <c r="Q66" t="s">
        <v>41</v>
      </c>
    </row>
    <row r="67" spans="6:24" x14ac:dyDescent="0.25">
      <c r="X67">
        <f>SUM(I75,M70,Q68)</f>
        <v>-100000</v>
      </c>
    </row>
    <row r="68" spans="6:24" x14ac:dyDescent="0.25">
      <c r="M68" t="s">
        <v>50</v>
      </c>
      <c r="Q68" s="3">
        <v>400000</v>
      </c>
      <c r="R68">
        <f>X67</f>
        <v>-100000</v>
      </c>
    </row>
    <row r="70" spans="6:24" x14ac:dyDescent="0.25">
      <c r="M70" s="3">
        <v>-500000</v>
      </c>
      <c r="N70">
        <f>IF(ABS(1-(Q65+Q70))&lt;=0.00001,Q65*R68+Q70*R73,NA())</f>
        <v>200000</v>
      </c>
      <c r="Q70" s="3">
        <v>0.5</v>
      </c>
    </row>
    <row r="71" spans="6:24" x14ac:dyDescent="0.25">
      <c r="Q71" t="s">
        <v>42</v>
      </c>
    </row>
    <row r="72" spans="6:24" x14ac:dyDescent="0.25">
      <c r="X72">
        <f>SUM(I75,M70,Q73)</f>
        <v>500000</v>
      </c>
    </row>
    <row r="73" spans="6:24" x14ac:dyDescent="0.25">
      <c r="I73" t="s">
        <v>48</v>
      </c>
      <c r="Q73" s="3">
        <v>1000000</v>
      </c>
      <c r="R73">
        <f>X72</f>
        <v>500000</v>
      </c>
    </row>
    <row r="74" spans="6:24" x14ac:dyDescent="0.25">
      <c r="K74">
        <f>IF(J75=N70,1,IF(J75=N80,2))</f>
        <v>2</v>
      </c>
    </row>
    <row r="75" spans="6:24" x14ac:dyDescent="0.25">
      <c r="I75" s="3">
        <v>0</v>
      </c>
      <c r="J75">
        <f>MAX(N70,N80)</f>
        <v>300000</v>
      </c>
      <c r="Q75" s="3">
        <v>0.5</v>
      </c>
    </row>
    <row r="76" spans="6:24" x14ac:dyDescent="0.25">
      <c r="Q76" t="s">
        <v>41</v>
      </c>
    </row>
    <row r="77" spans="6:24" x14ac:dyDescent="0.25">
      <c r="X77">
        <f>SUM(I75,M80,Q78)</f>
        <v>200000</v>
      </c>
    </row>
    <row r="78" spans="6:24" x14ac:dyDescent="0.25">
      <c r="M78" t="s">
        <v>51</v>
      </c>
      <c r="Q78" s="3">
        <v>300000</v>
      </c>
      <c r="R78">
        <f>X77</f>
        <v>200000</v>
      </c>
    </row>
    <row r="80" spans="6:24" x14ac:dyDescent="0.25">
      <c r="M80" s="3">
        <v>-100000</v>
      </c>
      <c r="N80">
        <f>IF(ABS(1-(Q75+Q80))&lt;=0.00001,Q75*R78+Q80*R83,NA())</f>
        <v>300000</v>
      </c>
      <c r="Q80" s="3">
        <v>0.5</v>
      </c>
    </row>
    <row r="81" spans="6:24" x14ac:dyDescent="0.25">
      <c r="Q81" t="s">
        <v>42</v>
      </c>
    </row>
    <row r="82" spans="6:24" x14ac:dyDescent="0.25">
      <c r="X82">
        <f>SUM(I75,M80,Q83)</f>
        <v>400000</v>
      </c>
    </row>
    <row r="83" spans="6:24" x14ac:dyDescent="0.25">
      <c r="Q83" s="3">
        <v>500000</v>
      </c>
      <c r="R83">
        <f>X82</f>
        <v>400000</v>
      </c>
    </row>
    <row r="85" spans="6:24" x14ac:dyDescent="0.25">
      <c r="U85" s="17">
        <f>$C$60</f>
        <v>0.33333333333333337</v>
      </c>
    </row>
    <row r="86" spans="6:24" x14ac:dyDescent="0.25">
      <c r="U86" t="s">
        <v>41</v>
      </c>
    </row>
    <row r="87" spans="6:24" x14ac:dyDescent="0.25">
      <c r="X87">
        <f>SUM(I105,M95,Q90,U88)</f>
        <v>-150000</v>
      </c>
    </row>
    <row r="88" spans="6:24" x14ac:dyDescent="0.25">
      <c r="Q88" t="s">
        <v>50</v>
      </c>
      <c r="U88" s="3">
        <v>400000</v>
      </c>
      <c r="V88">
        <f>X87</f>
        <v>-150000</v>
      </c>
    </row>
    <row r="89" spans="6:24" x14ac:dyDescent="0.25">
      <c r="G89">
        <f>IF(F90=J75,1,IF(F90=J105,2))</f>
        <v>1</v>
      </c>
    </row>
    <row r="90" spans="6:24" x14ac:dyDescent="0.25">
      <c r="F90">
        <f>MAX(J75,J105)</f>
        <v>300000</v>
      </c>
      <c r="Q90" s="3">
        <v>-500000</v>
      </c>
      <c r="R90">
        <f>IF(ABS(1-(U85+U90))&lt;=0.00001,U85*V88+U90*V93,NA())</f>
        <v>250000.00000000006</v>
      </c>
      <c r="U90" s="17">
        <f>$D$60</f>
        <v>0.66666666666666674</v>
      </c>
    </row>
    <row r="91" spans="6:24" x14ac:dyDescent="0.25">
      <c r="U91" t="s">
        <v>42</v>
      </c>
    </row>
    <row r="92" spans="6:24" x14ac:dyDescent="0.25">
      <c r="M92" s="17">
        <f>C55</f>
        <v>0.44999999999999996</v>
      </c>
      <c r="X92">
        <f>SUM(I105,M95,Q90,U93)</f>
        <v>450000</v>
      </c>
    </row>
    <row r="93" spans="6:24" x14ac:dyDescent="0.25">
      <c r="M93" t="s">
        <v>44</v>
      </c>
      <c r="U93" s="3">
        <v>1000000</v>
      </c>
      <c r="V93">
        <f>X92</f>
        <v>450000</v>
      </c>
    </row>
    <row r="94" spans="6:24" x14ac:dyDescent="0.25">
      <c r="O94">
        <f>IF(N95=R90,1,IF(N95=R100,2))</f>
        <v>2</v>
      </c>
    </row>
    <row r="95" spans="6:24" x14ac:dyDescent="0.25">
      <c r="M95" s="3">
        <v>0</v>
      </c>
      <c r="N95">
        <f>MAX(R90,R100)</f>
        <v>283333.33333333337</v>
      </c>
      <c r="U95" s="17">
        <f>U85</f>
        <v>0.33333333333333337</v>
      </c>
    </row>
    <row r="96" spans="6:24" x14ac:dyDescent="0.25">
      <c r="U96" t="s">
        <v>41</v>
      </c>
    </row>
    <row r="97" spans="9:24" x14ac:dyDescent="0.25">
      <c r="X97">
        <f>SUM(I105,M95,Q100,U98)</f>
        <v>150000</v>
      </c>
    </row>
    <row r="98" spans="9:24" x14ac:dyDescent="0.25">
      <c r="Q98" t="s">
        <v>51</v>
      </c>
      <c r="U98" s="3">
        <v>300000</v>
      </c>
      <c r="V98">
        <f>X97</f>
        <v>150000</v>
      </c>
    </row>
    <row r="100" spans="9:24" x14ac:dyDescent="0.25">
      <c r="Q100" s="3">
        <v>-100000</v>
      </c>
      <c r="R100">
        <f>IF(ABS(1-(U95+U100))&lt;=0.00001,U95*V98+U100*V103,NA())</f>
        <v>283333.33333333337</v>
      </c>
      <c r="U100" s="17">
        <f>U90</f>
        <v>0.66666666666666674</v>
      </c>
    </row>
    <row r="101" spans="9:24" x14ac:dyDescent="0.25">
      <c r="U101" t="s">
        <v>42</v>
      </c>
    </row>
    <row r="102" spans="9:24" x14ac:dyDescent="0.25">
      <c r="X102">
        <f>SUM(I105,M95,Q100,U103)</f>
        <v>350000</v>
      </c>
    </row>
    <row r="103" spans="9:24" x14ac:dyDescent="0.25">
      <c r="I103" t="s">
        <v>49</v>
      </c>
      <c r="U103" s="3">
        <v>500000</v>
      </c>
      <c r="V103">
        <f>X102</f>
        <v>350000</v>
      </c>
    </row>
    <row r="105" spans="9:24" x14ac:dyDescent="0.25">
      <c r="I105" s="3">
        <v>-50000</v>
      </c>
      <c r="J105">
        <f>IF(ABS(1-(M92+M112))&lt;=0.00001,M92*N95+M112*N115,NA())</f>
        <v>250000</v>
      </c>
      <c r="U105" s="17">
        <f>$C$61</f>
        <v>0.63636363636363624</v>
      </c>
    </row>
    <row r="106" spans="9:24" x14ac:dyDescent="0.25">
      <c r="U106" t="s">
        <v>41</v>
      </c>
    </row>
    <row r="107" spans="9:24" x14ac:dyDescent="0.25">
      <c r="X107">
        <f>SUM(I105,M115,Q110,U108)</f>
        <v>-150000</v>
      </c>
    </row>
    <row r="108" spans="9:24" x14ac:dyDescent="0.25">
      <c r="Q108" t="s">
        <v>50</v>
      </c>
      <c r="U108" s="3">
        <v>400000</v>
      </c>
      <c r="V108">
        <f>X107</f>
        <v>-150000</v>
      </c>
    </row>
    <row r="110" spans="9:24" x14ac:dyDescent="0.25">
      <c r="Q110" s="3">
        <v>-500000</v>
      </c>
      <c r="R110">
        <f>IF(ABS(1-(U105+U110))&lt;=0.00001,U105*V108+U110*V113,NA())</f>
        <v>68181.818181818206</v>
      </c>
      <c r="U110" s="17">
        <f>$D$61</f>
        <v>0.36363636363636365</v>
      </c>
    </row>
    <row r="111" spans="9:24" x14ac:dyDescent="0.25">
      <c r="U111" t="s">
        <v>42</v>
      </c>
    </row>
    <row r="112" spans="9:24" x14ac:dyDescent="0.25">
      <c r="M112" s="17">
        <f>C56</f>
        <v>0.55000000000000004</v>
      </c>
      <c r="X112">
        <f>SUM(I105,M115,Q110,U113)</f>
        <v>450000</v>
      </c>
    </row>
    <row r="113" spans="13:24" x14ac:dyDescent="0.25">
      <c r="M113" t="s">
        <v>45</v>
      </c>
      <c r="U113" s="3">
        <v>1000000</v>
      </c>
      <c r="V113">
        <f>X112</f>
        <v>450000</v>
      </c>
    </row>
    <row r="114" spans="13:24" x14ac:dyDescent="0.25">
      <c r="O114">
        <f>IF(N115=R110,1,IF(N115=R120,2))</f>
        <v>2</v>
      </c>
    </row>
    <row r="115" spans="13:24" x14ac:dyDescent="0.25">
      <c r="M115" s="3">
        <v>0</v>
      </c>
      <c r="N115">
        <f>MAX(R110,R120)</f>
        <v>222727.27272727271</v>
      </c>
      <c r="U115" s="17">
        <f>U105</f>
        <v>0.63636363636363624</v>
      </c>
    </row>
    <row r="116" spans="13:24" x14ac:dyDescent="0.25">
      <c r="U116" t="s">
        <v>41</v>
      </c>
    </row>
    <row r="117" spans="13:24" x14ac:dyDescent="0.25">
      <c r="X117">
        <f>SUM(I105,M115,Q120,U118)</f>
        <v>150000</v>
      </c>
    </row>
    <row r="118" spans="13:24" x14ac:dyDescent="0.25">
      <c r="Q118" t="s">
        <v>51</v>
      </c>
      <c r="U118" s="3">
        <v>300000</v>
      </c>
      <c r="V118">
        <f>X117</f>
        <v>150000</v>
      </c>
    </row>
    <row r="120" spans="13:24" x14ac:dyDescent="0.25">
      <c r="Q120" s="3">
        <v>-100000</v>
      </c>
      <c r="R120">
        <f>IF(ABS(1-(U115+U120))&lt;=0.00001,U115*V118+U120*V123,NA())</f>
        <v>222727.27272727271</v>
      </c>
      <c r="U120" s="17">
        <f>U110</f>
        <v>0.36363636363636365</v>
      </c>
    </row>
    <row r="121" spans="13:24" x14ac:dyDescent="0.25">
      <c r="U121" t="s">
        <v>42</v>
      </c>
    </row>
    <row r="122" spans="13:24" x14ac:dyDescent="0.25">
      <c r="X122">
        <f>SUM(I105,M115,Q120,U123)</f>
        <v>350000</v>
      </c>
    </row>
    <row r="123" spans="13:24" x14ac:dyDescent="0.25">
      <c r="U123" s="3">
        <v>500000</v>
      </c>
      <c r="V123">
        <f>X122</f>
        <v>350000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24</v>
      </c>
      <c r="GU1001" s="2">
        <v>1</v>
      </c>
      <c r="GV1001" s="2" t="b">
        <v>1</v>
      </c>
    </row>
    <row r="1002" spans="189:204" x14ac:dyDescent="0.25">
      <c r="GG1002">
        <v>0</v>
      </c>
      <c r="GH1002" s="1">
        <v>1</v>
      </c>
      <c r="GK1002">
        <v>0</v>
      </c>
      <c r="GL1002" s="1">
        <v>0</v>
      </c>
      <c r="GM1002" s="1" t="s">
        <v>16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9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K1003">
        <v>0</v>
      </c>
      <c r="GL1003" s="1">
        <v>0</v>
      </c>
      <c r="GM1003" s="1" t="s">
        <v>24</v>
      </c>
      <c r="GN1003" s="1">
        <v>2</v>
      </c>
      <c r="GO1003" s="1">
        <v>9</v>
      </c>
      <c r="GP1003" s="1">
        <v>10</v>
      </c>
      <c r="GQ1003" s="1">
        <v>0</v>
      </c>
      <c r="GR1003" s="1">
        <v>0</v>
      </c>
      <c r="GS1003" s="1">
        <v>0</v>
      </c>
      <c r="GT1003" s="2">
        <v>39</v>
      </c>
      <c r="GU1003" s="2">
        <v>5</v>
      </c>
      <c r="GV1003" s="2" t="b">
        <v>1</v>
      </c>
    </row>
    <row r="1004" spans="189:204" x14ac:dyDescent="0.25">
      <c r="GG1004">
        <v>0</v>
      </c>
      <c r="GH1004">
        <v>3</v>
      </c>
      <c r="GK1004">
        <v>0</v>
      </c>
      <c r="GL1004">
        <v>1</v>
      </c>
      <c r="GM1004" t="s">
        <v>24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4</v>
      </c>
      <c r="GU1004">
        <v>9</v>
      </c>
      <c r="GV1004" t="b">
        <v>1</v>
      </c>
    </row>
    <row r="1005" spans="189:204" x14ac:dyDescent="0.25">
      <c r="GG1005">
        <v>0</v>
      </c>
      <c r="GH1005">
        <v>4</v>
      </c>
      <c r="GK1005">
        <v>0</v>
      </c>
      <c r="GL1005">
        <v>1</v>
      </c>
      <c r="GM1005" t="s">
        <v>24</v>
      </c>
      <c r="GN1005">
        <v>2</v>
      </c>
      <c r="GO1005">
        <v>7</v>
      </c>
      <c r="GP1005">
        <v>8</v>
      </c>
      <c r="GQ1005">
        <v>0</v>
      </c>
      <c r="GR1005">
        <v>0</v>
      </c>
      <c r="GS1005">
        <v>0</v>
      </c>
      <c r="GT1005">
        <v>14</v>
      </c>
      <c r="GU1005">
        <v>9</v>
      </c>
      <c r="GV1005" t="b">
        <v>1</v>
      </c>
    </row>
    <row r="1006" spans="189:204" x14ac:dyDescent="0.25">
      <c r="GG1006">
        <v>0</v>
      </c>
      <c r="GH1006">
        <v>5</v>
      </c>
      <c r="GL1006">
        <v>3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89:204" x14ac:dyDescent="0.25">
      <c r="GG1007">
        <v>0</v>
      </c>
      <c r="GH1007">
        <v>6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89:204" x14ac:dyDescent="0.25">
      <c r="GG1008">
        <v>0</v>
      </c>
      <c r="GH1008">
        <v>7</v>
      </c>
      <c r="GL1008">
        <v>4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12</v>
      </c>
      <c r="GU1008">
        <v>13</v>
      </c>
      <c r="GV1008" t="b">
        <v>1</v>
      </c>
    </row>
    <row r="1009" spans="189:204" x14ac:dyDescent="0.25">
      <c r="GG1009">
        <v>0</v>
      </c>
      <c r="GH1009">
        <v>8</v>
      </c>
      <c r="GL1009">
        <v>4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17</v>
      </c>
      <c r="GU1009">
        <v>13</v>
      </c>
      <c r="GV1009" t="b">
        <v>1</v>
      </c>
    </row>
    <row r="1010" spans="189:204" x14ac:dyDescent="0.25">
      <c r="GG1010">
        <v>10</v>
      </c>
      <c r="GH1010">
        <v>9</v>
      </c>
      <c r="GL1010">
        <v>2</v>
      </c>
      <c r="GM1010" s="1" t="s">
        <v>16</v>
      </c>
      <c r="GN1010" s="1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29</v>
      </c>
      <c r="GU1010">
        <v>9</v>
      </c>
      <c r="GV1010" t="b">
        <v>1</v>
      </c>
    </row>
    <row r="1011" spans="189:204" x14ac:dyDescent="0.25">
      <c r="GG1011">
        <v>0</v>
      </c>
      <c r="GH1011">
        <v>10</v>
      </c>
      <c r="GL1011">
        <v>2</v>
      </c>
      <c r="GM1011" s="1" t="s">
        <v>16</v>
      </c>
      <c r="GN1011" s="1">
        <v>2</v>
      </c>
      <c r="GO1011">
        <v>17</v>
      </c>
      <c r="GP1011">
        <v>18</v>
      </c>
      <c r="GQ1011">
        <v>0</v>
      </c>
      <c r="GR1011">
        <v>0</v>
      </c>
      <c r="GS1011">
        <v>0</v>
      </c>
      <c r="GT1011">
        <v>49</v>
      </c>
      <c r="GU1011">
        <v>9</v>
      </c>
      <c r="GV1011" t="b">
        <v>1</v>
      </c>
    </row>
    <row r="1012" spans="189:204" x14ac:dyDescent="0.25">
      <c r="GG1012">
        <v>17</v>
      </c>
      <c r="GH1012">
        <v>11</v>
      </c>
      <c r="GK1012">
        <v>0</v>
      </c>
      <c r="GL1012">
        <v>9</v>
      </c>
      <c r="GM1012" t="s">
        <v>24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24</v>
      </c>
      <c r="GU1012">
        <v>13</v>
      </c>
      <c r="GV1012" t="b">
        <v>1</v>
      </c>
    </row>
    <row r="1013" spans="189:204" x14ac:dyDescent="0.25">
      <c r="GG1013">
        <v>18</v>
      </c>
      <c r="GH1013">
        <v>12</v>
      </c>
      <c r="GK1013">
        <v>0</v>
      </c>
      <c r="GL1013">
        <v>9</v>
      </c>
      <c r="GM1013" t="s">
        <v>24</v>
      </c>
      <c r="GN1013">
        <v>2</v>
      </c>
      <c r="GO1013">
        <v>15</v>
      </c>
      <c r="GP1013">
        <v>16</v>
      </c>
      <c r="GQ1013">
        <v>0</v>
      </c>
      <c r="GR1013">
        <v>0</v>
      </c>
      <c r="GS1013">
        <v>0</v>
      </c>
      <c r="GT1013">
        <v>34</v>
      </c>
      <c r="GU1013">
        <v>13</v>
      </c>
      <c r="GV1013" t="b">
        <v>1</v>
      </c>
    </row>
    <row r="1014" spans="189:204" x14ac:dyDescent="0.25">
      <c r="GG1014">
        <v>19</v>
      </c>
      <c r="GH1014">
        <v>13</v>
      </c>
      <c r="GL1014">
        <v>11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22</v>
      </c>
      <c r="GU1014">
        <v>17</v>
      </c>
      <c r="GV1014" t="b">
        <v>1</v>
      </c>
    </row>
    <row r="1015" spans="189:204" x14ac:dyDescent="0.25">
      <c r="GG1015">
        <v>20</v>
      </c>
      <c r="GH1015">
        <v>14</v>
      </c>
      <c r="GL1015">
        <v>11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27</v>
      </c>
      <c r="GU1015">
        <v>17</v>
      </c>
      <c r="GV1015" t="b">
        <v>1</v>
      </c>
    </row>
    <row r="1016" spans="189:204" x14ac:dyDescent="0.25">
      <c r="GG1016">
        <v>21</v>
      </c>
      <c r="GH1016">
        <v>15</v>
      </c>
      <c r="GL1016">
        <v>12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17</v>
      </c>
      <c r="GV1016" t="b">
        <v>1</v>
      </c>
    </row>
    <row r="1017" spans="189:204" x14ac:dyDescent="0.25">
      <c r="GG1017">
        <v>22</v>
      </c>
      <c r="GH1017">
        <v>16</v>
      </c>
      <c r="GL1017">
        <v>12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17</v>
      </c>
      <c r="GV1017" t="b">
        <v>1</v>
      </c>
    </row>
    <row r="1018" spans="189:204" x14ac:dyDescent="0.25">
      <c r="GH1018">
        <v>17</v>
      </c>
      <c r="GK1018">
        <v>0</v>
      </c>
      <c r="GL1018">
        <v>10</v>
      </c>
      <c r="GM1018" t="s">
        <v>24</v>
      </c>
      <c r="GN1018">
        <v>2</v>
      </c>
      <c r="GO1018">
        <v>19</v>
      </c>
      <c r="GP1018">
        <v>20</v>
      </c>
      <c r="GQ1018">
        <v>0</v>
      </c>
      <c r="GR1018">
        <v>0</v>
      </c>
      <c r="GS1018">
        <v>0</v>
      </c>
      <c r="GT1018">
        <v>44</v>
      </c>
      <c r="GU1018">
        <v>13</v>
      </c>
      <c r="GV1018" t="b">
        <v>1</v>
      </c>
    </row>
    <row r="1019" spans="189:204" x14ac:dyDescent="0.25">
      <c r="GH1019">
        <v>18</v>
      </c>
      <c r="GK1019">
        <v>0</v>
      </c>
      <c r="GL1019">
        <v>10</v>
      </c>
      <c r="GM1019" t="s">
        <v>24</v>
      </c>
      <c r="GN1019">
        <v>2</v>
      </c>
      <c r="GO1019">
        <v>21</v>
      </c>
      <c r="GP1019">
        <v>22</v>
      </c>
      <c r="GQ1019">
        <v>0</v>
      </c>
      <c r="GR1019">
        <v>0</v>
      </c>
      <c r="GS1019">
        <v>0</v>
      </c>
      <c r="GT1019">
        <v>54</v>
      </c>
      <c r="GU1019">
        <v>13</v>
      </c>
      <c r="GV1019" t="b">
        <v>1</v>
      </c>
    </row>
    <row r="1020" spans="189:204" x14ac:dyDescent="0.25">
      <c r="GH1020">
        <v>19</v>
      </c>
      <c r="GL1020">
        <v>17</v>
      </c>
      <c r="GM1020" t="s">
        <v>17</v>
      </c>
      <c r="GN1020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42</v>
      </c>
      <c r="GU1020">
        <v>17</v>
      </c>
      <c r="GV1020" t="b">
        <v>1</v>
      </c>
    </row>
    <row r="1021" spans="189:204" x14ac:dyDescent="0.25">
      <c r="GH1021">
        <v>20</v>
      </c>
      <c r="GL1021">
        <v>17</v>
      </c>
      <c r="GM1021" t="s">
        <v>17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47</v>
      </c>
      <c r="GU1021">
        <v>17</v>
      </c>
      <c r="GV1021" t="b">
        <v>1</v>
      </c>
    </row>
    <row r="1022" spans="189:204" x14ac:dyDescent="0.25">
      <c r="GH1022">
        <v>21</v>
      </c>
      <c r="GL1022">
        <v>18</v>
      </c>
      <c r="GM1022" t="s">
        <v>17</v>
      </c>
      <c r="GN1022">
        <v>0</v>
      </c>
      <c r="GO1022">
        <v>0</v>
      </c>
      <c r="GP1022">
        <v>0</v>
      </c>
      <c r="GQ1022">
        <v>0</v>
      </c>
      <c r="GR1022">
        <v>0</v>
      </c>
      <c r="GS1022">
        <v>0</v>
      </c>
      <c r="GT1022">
        <v>52</v>
      </c>
      <c r="GU1022">
        <v>17</v>
      </c>
      <c r="GV1022" t="b">
        <v>1</v>
      </c>
    </row>
    <row r="1023" spans="189:204" x14ac:dyDescent="0.25">
      <c r="GH1023">
        <v>22</v>
      </c>
      <c r="GL1023">
        <v>18</v>
      </c>
      <c r="GM1023" t="s">
        <v>17</v>
      </c>
      <c r="GN1023">
        <v>0</v>
      </c>
      <c r="GO1023">
        <v>0</v>
      </c>
      <c r="GP1023">
        <v>0</v>
      </c>
      <c r="GQ1023">
        <v>0</v>
      </c>
      <c r="GR1023">
        <v>0</v>
      </c>
      <c r="GS1023">
        <v>0</v>
      </c>
      <c r="GT1023">
        <v>57</v>
      </c>
      <c r="GU1023">
        <v>17</v>
      </c>
      <c r="GV1023" t="b">
        <v>1</v>
      </c>
    </row>
  </sheetData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2A72-FF52-476D-814B-701F5CC9D7EA}">
  <dimension ref="B22:GV1038"/>
  <sheetViews>
    <sheetView zoomScale="134" zoomScaleNormal="134" workbookViewId="0">
      <selection activeCell="Q40" sqref="Q40"/>
    </sheetView>
  </sheetViews>
  <sheetFormatPr baseColWidth="10" defaultRowHeight="15" x14ac:dyDescent="0.25"/>
  <cols>
    <col min="14" max="14" width="2.28515625" customWidth="1"/>
    <col min="15" max="15" width="3.7109375" customWidth="1"/>
    <col min="18" max="18" width="2.28515625" customWidth="1"/>
    <col min="19" max="19" width="3.7109375" customWidth="1"/>
    <col min="22" max="22" width="2.28515625" customWidth="1"/>
    <col min="23" max="23" width="3.7109375" customWidth="1"/>
    <col min="26" max="26" width="2.28515625" customWidth="1"/>
    <col min="27" max="27" width="3.7109375" customWidth="1"/>
    <col min="30" max="30" width="2.28515625" customWidth="1"/>
  </cols>
  <sheetData>
    <row r="22" spans="2:31" x14ac:dyDescent="0.25">
      <c r="B22" s="8"/>
      <c r="C22" s="8" t="s">
        <v>65</v>
      </c>
      <c r="D22" s="8" t="s">
        <v>66</v>
      </c>
      <c r="E22" s="8" t="s">
        <v>67</v>
      </c>
    </row>
    <row r="23" spans="2:31" x14ac:dyDescent="0.25">
      <c r="B23" s="21" t="s">
        <v>64</v>
      </c>
      <c r="C23" s="20">
        <v>0.3</v>
      </c>
      <c r="D23" s="20">
        <v>0.5</v>
      </c>
      <c r="E23" s="20">
        <v>0.2</v>
      </c>
    </row>
    <row r="25" spans="2:31" x14ac:dyDescent="0.25">
      <c r="B25" t="s">
        <v>43</v>
      </c>
      <c r="C25" s="8" t="s">
        <v>65</v>
      </c>
      <c r="D25" s="8" t="s">
        <v>66</v>
      </c>
      <c r="E25" s="8" t="s">
        <v>67</v>
      </c>
      <c r="M25" s="4" t="s">
        <v>18</v>
      </c>
      <c r="X25" s="17">
        <f>$C$23</f>
        <v>0.3</v>
      </c>
      <c r="AE25" s="5" t="s">
        <v>19</v>
      </c>
    </row>
    <row r="26" spans="2:31" x14ac:dyDescent="0.25">
      <c r="B26" t="s">
        <v>68</v>
      </c>
      <c r="C26" s="20">
        <v>0.8</v>
      </c>
      <c r="D26" s="20">
        <v>0.2</v>
      </c>
      <c r="E26" s="20">
        <v>0.1</v>
      </c>
      <c r="X26" t="s">
        <v>77</v>
      </c>
    </row>
    <row r="27" spans="2:31" x14ac:dyDescent="0.25">
      <c r="B27" t="s">
        <v>69</v>
      </c>
      <c r="C27" s="20">
        <v>0.1</v>
      </c>
      <c r="D27" s="20">
        <v>0.7</v>
      </c>
      <c r="E27" s="20">
        <v>0.3</v>
      </c>
      <c r="AE27">
        <f>SUM(P40,T33,X28)</f>
        <v>6.5</v>
      </c>
    </row>
    <row r="28" spans="2:31" x14ac:dyDescent="0.25">
      <c r="B28" t="s">
        <v>70</v>
      </c>
      <c r="C28" s="20">
        <v>0.1</v>
      </c>
      <c r="D28" s="20">
        <v>0.1</v>
      </c>
      <c r="E28" s="20">
        <v>0.6</v>
      </c>
      <c r="X28" s="3">
        <v>6.5</v>
      </c>
      <c r="Y28">
        <f>AE27</f>
        <v>6.5</v>
      </c>
    </row>
    <row r="30" spans="2:31" x14ac:dyDescent="0.25">
      <c r="B30" t="s">
        <v>71</v>
      </c>
      <c r="X30" s="17">
        <f>$D$23</f>
        <v>0.5</v>
      </c>
    </row>
    <row r="31" spans="2:31" x14ac:dyDescent="0.25">
      <c r="B31" t="s">
        <v>68</v>
      </c>
      <c r="C31" s="23">
        <f>SUMPRODUCT($C$23:$E$23,C26:E26)</f>
        <v>0.36</v>
      </c>
      <c r="T31" t="s">
        <v>75</v>
      </c>
      <c r="X31" t="s">
        <v>66</v>
      </c>
    </row>
    <row r="32" spans="2:31" x14ac:dyDescent="0.25">
      <c r="B32" t="s">
        <v>69</v>
      </c>
      <c r="C32" s="23">
        <f>SUMPRODUCT($C$23:$E$23,C27:E27)</f>
        <v>0.44</v>
      </c>
      <c r="AE32">
        <f>SUM(P40,T33,X33)</f>
        <v>5</v>
      </c>
    </row>
    <row r="33" spans="2:31" x14ac:dyDescent="0.25">
      <c r="B33" t="s">
        <v>70</v>
      </c>
      <c r="C33" s="23">
        <f>SUMPRODUCT($C$23:$E$23,C28:E28)</f>
        <v>0.2</v>
      </c>
      <c r="T33" s="3">
        <v>0</v>
      </c>
      <c r="U33">
        <f>IF(ABS(1-(X25+X30+X35))&lt;=0.00001,X25*Y28+X30*Y33+X35*Y38,NA())</f>
        <v>4.8500000000000005</v>
      </c>
      <c r="X33" s="3">
        <v>5</v>
      </c>
      <c r="Y33">
        <f>AE32</f>
        <v>5</v>
      </c>
    </row>
    <row r="35" spans="2:31" x14ac:dyDescent="0.25">
      <c r="B35" s="21" t="s">
        <v>72</v>
      </c>
      <c r="C35" s="8" t="s">
        <v>65</v>
      </c>
      <c r="D35" s="8" t="s">
        <v>66</v>
      </c>
      <c r="E35" s="8" t="s">
        <v>67</v>
      </c>
      <c r="X35" s="17">
        <f>$E$23</f>
        <v>0.2</v>
      </c>
    </row>
    <row r="36" spans="2:31" x14ac:dyDescent="0.25">
      <c r="B36" t="s">
        <v>68</v>
      </c>
      <c r="C36" s="20">
        <f>(C23*C26)/$C$31</f>
        <v>0.66666666666666663</v>
      </c>
      <c r="D36" s="20">
        <f>(D23*D26)/$C$31</f>
        <v>0.27777777777777779</v>
      </c>
      <c r="E36" s="20">
        <f>(E23*E26)/$C$31</f>
        <v>5.5555555555555566E-2</v>
      </c>
      <c r="X36" t="s">
        <v>78</v>
      </c>
    </row>
    <row r="37" spans="2:31" x14ac:dyDescent="0.25">
      <c r="B37" t="s">
        <v>69</v>
      </c>
      <c r="C37" s="20">
        <f>(C23*C27)/$C$32</f>
        <v>6.8181818181818177E-2</v>
      </c>
      <c r="D37" s="20">
        <f>(D23*D27)/$C$32</f>
        <v>0.79545454545454541</v>
      </c>
      <c r="E37" s="20">
        <f>(E23*E27)/$C$32</f>
        <v>0.13636363636363635</v>
      </c>
      <c r="AE37">
        <f>SUM(P40,T33,X38)</f>
        <v>2</v>
      </c>
    </row>
    <row r="38" spans="2:31" x14ac:dyDescent="0.25">
      <c r="B38" t="s">
        <v>70</v>
      </c>
      <c r="C38" s="20">
        <f>(C23*C28)/$C$33</f>
        <v>0.15</v>
      </c>
      <c r="D38" s="20">
        <f t="shared" ref="D38:E38" si="0">(D23*D28)/$C$33</f>
        <v>0.25</v>
      </c>
      <c r="E38" s="20">
        <f t="shared" si="0"/>
        <v>0.6</v>
      </c>
      <c r="P38" t="s">
        <v>73</v>
      </c>
      <c r="X38" s="3">
        <v>2</v>
      </c>
      <c r="Y38">
        <f>AE37</f>
        <v>2</v>
      </c>
    </row>
    <row r="39" spans="2:31" x14ac:dyDescent="0.25">
      <c r="R39">
        <f>IF(Q40=U33,1,IF(Q40=U48,2))</f>
        <v>1</v>
      </c>
    </row>
    <row r="40" spans="2:31" x14ac:dyDescent="0.25">
      <c r="P40" s="3">
        <v>0</v>
      </c>
      <c r="Q40">
        <f>MAX(U33,U48)</f>
        <v>4.8500000000000005</v>
      </c>
      <c r="X40" s="17">
        <f>$C$23</f>
        <v>0.3</v>
      </c>
    </row>
    <row r="41" spans="2:31" x14ac:dyDescent="0.25">
      <c r="X41" t="s">
        <v>77</v>
      </c>
    </row>
    <row r="42" spans="2:31" x14ac:dyDescent="0.25">
      <c r="AE42">
        <f>SUM(P40,T48,X43)</f>
        <v>6.4</v>
      </c>
    </row>
    <row r="43" spans="2:31" x14ac:dyDescent="0.25">
      <c r="X43" s="3">
        <v>4.5</v>
      </c>
      <c r="Y43">
        <f>AE42</f>
        <v>6.4</v>
      </c>
    </row>
    <row r="45" spans="2:31" x14ac:dyDescent="0.25">
      <c r="X45" s="17">
        <f>$D$23</f>
        <v>0.5</v>
      </c>
    </row>
    <row r="46" spans="2:31" x14ac:dyDescent="0.25">
      <c r="T46" t="s">
        <v>76</v>
      </c>
      <c r="X46" t="s">
        <v>66</v>
      </c>
    </row>
    <row r="47" spans="2:31" x14ac:dyDescent="0.25">
      <c r="AE47">
        <f>SUM(P40,T48,X48)</f>
        <v>4.4000000000000004</v>
      </c>
    </row>
    <row r="48" spans="2:31" x14ac:dyDescent="0.25">
      <c r="T48" s="3">
        <v>1.9</v>
      </c>
      <c r="U48">
        <f>IF(ABS(1-(X40+X45+X50))&lt;=0.00001,X40*Y43+X45*Y48+X50*Y53,NA())</f>
        <v>4.8</v>
      </c>
      <c r="X48" s="3">
        <v>2.5</v>
      </c>
      <c r="Y48">
        <f>AE47</f>
        <v>4.4000000000000004</v>
      </c>
    </row>
    <row r="50" spans="24:31" x14ac:dyDescent="0.25">
      <c r="X50" s="17">
        <f>$E$23</f>
        <v>0.2</v>
      </c>
    </row>
    <row r="51" spans="24:31" x14ac:dyDescent="0.25">
      <c r="X51" t="s">
        <v>78</v>
      </c>
    </row>
    <row r="52" spans="24:31" x14ac:dyDescent="0.25">
      <c r="AE52">
        <f>SUM(P40,T48,X53)</f>
        <v>3.4</v>
      </c>
    </row>
    <row r="53" spans="24:31" x14ac:dyDescent="0.25">
      <c r="X53" s="3">
        <v>1.5</v>
      </c>
      <c r="Y53">
        <f>AE52</f>
        <v>3.4</v>
      </c>
    </row>
    <row r="55" spans="24:31" x14ac:dyDescent="0.25">
      <c r="AB55" s="17">
        <f>C36</f>
        <v>0.66666666666666663</v>
      </c>
    </row>
    <row r="56" spans="24:31" x14ac:dyDescent="0.25">
      <c r="AB56" t="s">
        <v>77</v>
      </c>
    </row>
    <row r="57" spans="24:31" x14ac:dyDescent="0.25">
      <c r="AE57">
        <f>SUM(P100,T70,X63,AB58)</f>
        <v>6.5</v>
      </c>
    </row>
    <row r="58" spans="24:31" x14ac:dyDescent="0.25">
      <c r="AB58" s="3">
        <v>6.5</v>
      </c>
      <c r="AC58">
        <f>AE57</f>
        <v>6.5</v>
      </c>
    </row>
    <row r="60" spans="24:31" x14ac:dyDescent="0.25">
      <c r="AB60" s="17">
        <f>D36</f>
        <v>0.27777777777777779</v>
      </c>
    </row>
    <row r="61" spans="24:31" x14ac:dyDescent="0.25">
      <c r="X61" t="s">
        <v>75</v>
      </c>
      <c r="AB61" t="s">
        <v>66</v>
      </c>
    </row>
    <row r="62" spans="24:31" x14ac:dyDescent="0.25">
      <c r="AE62">
        <f>SUM(P100,T70,X63,AB63)</f>
        <v>5</v>
      </c>
    </row>
    <row r="63" spans="24:31" x14ac:dyDescent="0.25">
      <c r="X63" s="3">
        <v>0</v>
      </c>
      <c r="Y63">
        <f>IF(ABS(1-(AB55+AB60+AB65))&lt;=0.00001,AB55*AC58+AB60*AC63+AB65*AC68,NA())</f>
        <v>5.8333333333333321</v>
      </c>
      <c r="AB63" s="3">
        <v>5</v>
      </c>
      <c r="AC63">
        <f>AE62</f>
        <v>5</v>
      </c>
    </row>
    <row r="65" spans="13:31" x14ac:dyDescent="0.25">
      <c r="AB65" s="17">
        <f>E36</f>
        <v>5.5555555555555566E-2</v>
      </c>
    </row>
    <row r="66" spans="13:31" x14ac:dyDescent="0.25">
      <c r="AB66" t="s">
        <v>78</v>
      </c>
    </row>
    <row r="67" spans="13:31" x14ac:dyDescent="0.25">
      <c r="T67" s="22">
        <f>C31</f>
        <v>0.36</v>
      </c>
      <c r="AE67">
        <f>SUM(P100,T70,X63,AB68)</f>
        <v>2</v>
      </c>
    </row>
    <row r="68" spans="13:31" x14ac:dyDescent="0.25">
      <c r="T68" t="s">
        <v>79</v>
      </c>
      <c r="AB68" s="3">
        <v>2</v>
      </c>
      <c r="AC68">
        <f>AE67</f>
        <v>2</v>
      </c>
    </row>
    <row r="69" spans="13:31" x14ac:dyDescent="0.25">
      <c r="N69">
        <f>IF(M70=Q40,1,IF(M70=Q100,2))</f>
        <v>2</v>
      </c>
      <c r="V69">
        <f>IF(U70=Y63,1,IF(U70=Y78,2))</f>
        <v>1</v>
      </c>
    </row>
    <row r="70" spans="13:31" x14ac:dyDescent="0.25">
      <c r="M70">
        <f>MAX(Q40,Q100)</f>
        <v>4.9849999999999994</v>
      </c>
      <c r="T70" s="3">
        <v>0</v>
      </c>
      <c r="U70">
        <f>MAX(Y63,Y78)</f>
        <v>5.8333333333333321</v>
      </c>
      <c r="AB70" s="17">
        <f>AB55</f>
        <v>0.66666666666666663</v>
      </c>
    </row>
    <row r="71" spans="13:31" x14ac:dyDescent="0.25">
      <c r="AB71" t="s">
        <v>77</v>
      </c>
    </row>
    <row r="72" spans="13:31" x14ac:dyDescent="0.25">
      <c r="AE72">
        <f>SUM(P100,T70,X78,AB73)</f>
        <v>6.4</v>
      </c>
    </row>
    <row r="73" spans="13:31" x14ac:dyDescent="0.25">
      <c r="AB73" s="3">
        <v>4.5</v>
      </c>
      <c r="AC73">
        <f>AE72</f>
        <v>6.4</v>
      </c>
    </row>
    <row r="75" spans="13:31" x14ac:dyDescent="0.25">
      <c r="AB75" s="17">
        <f>AB60</f>
        <v>0.27777777777777779</v>
      </c>
    </row>
    <row r="76" spans="13:31" x14ac:dyDescent="0.25">
      <c r="X76" t="s">
        <v>76</v>
      </c>
      <c r="AB76" t="s">
        <v>66</v>
      </c>
    </row>
    <row r="77" spans="13:31" x14ac:dyDescent="0.25">
      <c r="AE77">
        <f>SUM(P100,T70,X78,AB78)</f>
        <v>4.4000000000000004</v>
      </c>
    </row>
    <row r="78" spans="13:31" x14ac:dyDescent="0.25">
      <c r="X78" s="3">
        <v>1.9</v>
      </c>
      <c r="Y78">
        <f>IF(ABS(1-(AB70+AB75+AB80))&lt;=0.00001,AB70*AC73+AB75*AC78+AB80*AC83,NA())</f>
        <v>5.677777777777778</v>
      </c>
      <c r="AB78" s="3">
        <v>2.5</v>
      </c>
      <c r="AC78">
        <f>AE77</f>
        <v>4.4000000000000004</v>
      </c>
    </row>
    <row r="80" spans="13:31" x14ac:dyDescent="0.25">
      <c r="AB80" s="17">
        <f>AB65</f>
        <v>5.5555555555555566E-2</v>
      </c>
    </row>
    <row r="81" spans="24:31" x14ac:dyDescent="0.25">
      <c r="AB81" t="s">
        <v>78</v>
      </c>
    </row>
    <row r="82" spans="24:31" x14ac:dyDescent="0.25">
      <c r="AE82">
        <f>SUM(P100,T70,X78,AB83)</f>
        <v>3.4</v>
      </c>
    </row>
    <row r="83" spans="24:31" x14ac:dyDescent="0.25">
      <c r="AB83" s="3">
        <v>1.5</v>
      </c>
      <c r="AC83">
        <f>AE82</f>
        <v>3.4</v>
      </c>
    </row>
    <row r="85" spans="24:31" x14ac:dyDescent="0.25">
      <c r="AB85" s="17">
        <f>C37</f>
        <v>6.8181818181818177E-2</v>
      </c>
    </row>
    <row r="86" spans="24:31" x14ac:dyDescent="0.25">
      <c r="AB86" t="s">
        <v>77</v>
      </c>
    </row>
    <row r="87" spans="24:31" x14ac:dyDescent="0.25">
      <c r="AE87">
        <f>SUM(P100,T100,X93,AB88)</f>
        <v>6.5</v>
      </c>
    </row>
    <row r="88" spans="24:31" x14ac:dyDescent="0.25">
      <c r="AB88" s="3">
        <v>6.5</v>
      </c>
      <c r="AC88">
        <f>AE87</f>
        <v>6.5</v>
      </c>
    </row>
    <row r="90" spans="24:31" x14ac:dyDescent="0.25">
      <c r="AB90" s="17">
        <f>D37</f>
        <v>0.79545454545454541</v>
      </c>
    </row>
    <row r="91" spans="24:31" x14ac:dyDescent="0.25">
      <c r="X91" t="s">
        <v>75</v>
      </c>
      <c r="AB91" t="s">
        <v>66</v>
      </c>
    </row>
    <row r="92" spans="24:31" x14ac:dyDescent="0.25">
      <c r="AE92">
        <f>SUM(P100,T100,X93,AB93)</f>
        <v>5</v>
      </c>
    </row>
    <row r="93" spans="24:31" x14ac:dyDescent="0.25">
      <c r="X93" s="3">
        <v>0</v>
      </c>
      <c r="Y93">
        <f>IF(ABS(1-(AB85+AB90+AB95))&lt;=0.00001,AB85*AC88+AB90*AC93+AB95*AC98,NA())</f>
        <v>4.6931818181818175</v>
      </c>
      <c r="AB93" s="3">
        <v>5</v>
      </c>
      <c r="AC93">
        <f>AE92</f>
        <v>5</v>
      </c>
    </row>
    <row r="95" spans="24:31" x14ac:dyDescent="0.25">
      <c r="AB95" s="17">
        <f>E37</f>
        <v>0.13636363636363635</v>
      </c>
    </row>
    <row r="96" spans="24:31" x14ac:dyDescent="0.25">
      <c r="AB96" t="s">
        <v>78</v>
      </c>
    </row>
    <row r="97" spans="16:31" x14ac:dyDescent="0.25">
      <c r="T97" s="22">
        <f>C32</f>
        <v>0.44</v>
      </c>
      <c r="AE97">
        <f>SUM(P100,T100,X93,AB98)</f>
        <v>2</v>
      </c>
    </row>
    <row r="98" spans="16:31" x14ac:dyDescent="0.25">
      <c r="P98" t="s">
        <v>74</v>
      </c>
      <c r="T98" t="s">
        <v>69</v>
      </c>
      <c r="AB98" s="3">
        <v>2</v>
      </c>
      <c r="AC98">
        <f>AE97</f>
        <v>2</v>
      </c>
    </row>
    <row r="99" spans="16:31" x14ac:dyDescent="0.25">
      <c r="V99">
        <f>IF(U100=Y93,1,IF(U100=Y108,2))</f>
        <v>1</v>
      </c>
    </row>
    <row r="100" spans="16:31" x14ac:dyDescent="0.25">
      <c r="P100" s="3">
        <v>0</v>
      </c>
      <c r="Q100">
        <f>IF(ABS(1-(T67+T97+T127))&lt;=0.00001,T67*U70+T97*U100+T127*U130,NA())</f>
        <v>4.9849999999999994</v>
      </c>
      <c r="T100" s="3">
        <v>0</v>
      </c>
      <c r="U100">
        <f>MAX(Y93,Y108)</f>
        <v>4.6931818181818175</v>
      </c>
      <c r="AB100" s="17">
        <f>AB85</f>
        <v>6.8181818181818177E-2</v>
      </c>
    </row>
    <row r="101" spans="16:31" x14ac:dyDescent="0.25">
      <c r="AB101" t="s">
        <v>77</v>
      </c>
    </row>
    <row r="102" spans="16:31" x14ac:dyDescent="0.25">
      <c r="AE102">
        <f>SUM(P100,T100,X108,AB103)</f>
        <v>6.4</v>
      </c>
    </row>
    <row r="103" spans="16:31" x14ac:dyDescent="0.25">
      <c r="AB103" s="3">
        <v>4.5</v>
      </c>
      <c r="AC103">
        <f>AE102</f>
        <v>6.4</v>
      </c>
    </row>
    <row r="105" spans="16:31" x14ac:dyDescent="0.25">
      <c r="AB105" s="17">
        <f>AB90</f>
        <v>0.79545454545454541</v>
      </c>
    </row>
    <row r="106" spans="16:31" x14ac:dyDescent="0.25">
      <c r="X106" t="s">
        <v>76</v>
      </c>
      <c r="AB106" t="s">
        <v>66</v>
      </c>
    </row>
    <row r="107" spans="16:31" x14ac:dyDescent="0.25">
      <c r="AE107">
        <f>SUM(P100,T100,X108,AB108)</f>
        <v>4.4000000000000004</v>
      </c>
    </row>
    <row r="108" spans="16:31" x14ac:dyDescent="0.25">
      <c r="X108" s="3">
        <v>1.9</v>
      </c>
      <c r="Y108">
        <f>IF(ABS(1-(AB100+AB105+AB110))&lt;=0.00001,AB100*AC103+AB105*AC108+AB110*AC113,NA())</f>
        <v>4.4000000000000004</v>
      </c>
      <c r="AB108" s="3">
        <v>2.5</v>
      </c>
      <c r="AC108">
        <f>AE107</f>
        <v>4.4000000000000004</v>
      </c>
    </row>
    <row r="110" spans="16:31" x14ac:dyDescent="0.25">
      <c r="AB110" s="17">
        <f>AB95</f>
        <v>0.13636363636363635</v>
      </c>
    </row>
    <row r="111" spans="16:31" x14ac:dyDescent="0.25">
      <c r="AB111" t="s">
        <v>78</v>
      </c>
    </row>
    <row r="112" spans="16:31" x14ac:dyDescent="0.25">
      <c r="AE112">
        <f>SUM(P100,T100,X108,AB113)</f>
        <v>3.4</v>
      </c>
    </row>
    <row r="113" spans="20:31" x14ac:dyDescent="0.25">
      <c r="AB113" s="3">
        <v>1.5</v>
      </c>
      <c r="AC113">
        <f>AE112</f>
        <v>3.4</v>
      </c>
    </row>
    <row r="115" spans="20:31" x14ac:dyDescent="0.25">
      <c r="AB115" s="17">
        <f>C38</f>
        <v>0.15</v>
      </c>
    </row>
    <row r="116" spans="20:31" x14ac:dyDescent="0.25">
      <c r="AB116" t="s">
        <v>77</v>
      </c>
    </row>
    <row r="117" spans="20:31" x14ac:dyDescent="0.25">
      <c r="AE117">
        <f>SUM(P100,T130,X123,AB118)</f>
        <v>6.5</v>
      </c>
    </row>
    <row r="118" spans="20:31" x14ac:dyDescent="0.25">
      <c r="AB118" s="3">
        <v>6.5</v>
      </c>
      <c r="AC118">
        <f>AE117</f>
        <v>6.5</v>
      </c>
    </row>
    <row r="120" spans="20:31" x14ac:dyDescent="0.25">
      <c r="AB120" s="17">
        <f>D38</f>
        <v>0.25</v>
      </c>
    </row>
    <row r="121" spans="20:31" x14ac:dyDescent="0.25">
      <c r="X121" t="s">
        <v>75</v>
      </c>
      <c r="AB121" t="s">
        <v>66</v>
      </c>
    </row>
    <row r="122" spans="20:31" x14ac:dyDescent="0.25">
      <c r="AE122">
        <f>SUM(P100,T130,X123,AB123)</f>
        <v>5</v>
      </c>
    </row>
    <row r="123" spans="20:31" x14ac:dyDescent="0.25">
      <c r="X123" s="3">
        <v>0</v>
      </c>
      <c r="Y123">
        <f>IF(ABS(1-(AB115+AB120+AB125))&lt;=0.00001,AB115*AC118+AB120*AC123+AB125*AC128,NA())</f>
        <v>3.4249999999999998</v>
      </c>
      <c r="AB123" s="3">
        <v>5</v>
      </c>
      <c r="AC123">
        <f>AE122</f>
        <v>5</v>
      </c>
    </row>
    <row r="125" spans="20:31" x14ac:dyDescent="0.25">
      <c r="AB125" s="17">
        <f>E38</f>
        <v>0.6</v>
      </c>
    </row>
    <row r="126" spans="20:31" x14ac:dyDescent="0.25">
      <c r="AB126" t="s">
        <v>78</v>
      </c>
    </row>
    <row r="127" spans="20:31" x14ac:dyDescent="0.25">
      <c r="T127" s="22">
        <f>C33</f>
        <v>0.2</v>
      </c>
      <c r="AE127">
        <f>SUM(P100,T130,X123,AB128)</f>
        <v>2</v>
      </c>
    </row>
    <row r="128" spans="20:31" x14ac:dyDescent="0.25">
      <c r="T128" t="s">
        <v>80</v>
      </c>
      <c r="AB128" s="3">
        <v>2</v>
      </c>
      <c r="AC128">
        <f>AE127</f>
        <v>2</v>
      </c>
    </row>
    <row r="129" spans="20:31" x14ac:dyDescent="0.25">
      <c r="V129">
        <f>IF(U130=Y123,1,IF(U130=Y138,2))</f>
        <v>2</v>
      </c>
    </row>
    <row r="130" spans="20:31" x14ac:dyDescent="0.25">
      <c r="T130" s="3">
        <v>0</v>
      </c>
      <c r="U130">
        <f>MAX(Y123,Y138)</f>
        <v>4.0999999999999996</v>
      </c>
      <c r="AB130" s="17">
        <f>AB115</f>
        <v>0.15</v>
      </c>
    </row>
    <row r="131" spans="20:31" x14ac:dyDescent="0.25">
      <c r="AB131" t="s">
        <v>77</v>
      </c>
    </row>
    <row r="132" spans="20:31" x14ac:dyDescent="0.25">
      <c r="AE132">
        <f>SUM(P100,T130,X138,AB133)</f>
        <v>6.4</v>
      </c>
    </row>
    <row r="133" spans="20:31" x14ac:dyDescent="0.25">
      <c r="AB133" s="3">
        <v>4.5</v>
      </c>
      <c r="AC133">
        <f>AE132</f>
        <v>6.4</v>
      </c>
    </row>
    <row r="135" spans="20:31" x14ac:dyDescent="0.25">
      <c r="AB135" s="17">
        <f>AB120</f>
        <v>0.25</v>
      </c>
    </row>
    <row r="136" spans="20:31" x14ac:dyDescent="0.25">
      <c r="X136" t="s">
        <v>76</v>
      </c>
      <c r="AB136" t="s">
        <v>66</v>
      </c>
    </row>
    <row r="137" spans="20:31" x14ac:dyDescent="0.25">
      <c r="AE137">
        <f>SUM(P100,T130,X138,AB138)</f>
        <v>4.4000000000000004</v>
      </c>
    </row>
    <row r="138" spans="20:31" x14ac:dyDescent="0.25">
      <c r="X138" s="3">
        <v>1.9</v>
      </c>
      <c r="Y138">
        <f>IF(ABS(1-(AB130+AB135+AB140))&lt;=0.00001,AB130*AC133+AB135*AC138+AB140*AC143,NA())</f>
        <v>4.0999999999999996</v>
      </c>
      <c r="AB138" s="3">
        <v>2.5</v>
      </c>
      <c r="AC138">
        <f>AE137</f>
        <v>4.4000000000000004</v>
      </c>
    </row>
    <row r="140" spans="20:31" x14ac:dyDescent="0.25">
      <c r="AB140" s="17">
        <f>AB125</f>
        <v>0.6</v>
      </c>
    </row>
    <row r="141" spans="20:31" x14ac:dyDescent="0.25">
      <c r="AB141" t="s">
        <v>78</v>
      </c>
    </row>
    <row r="142" spans="20:31" x14ac:dyDescent="0.25">
      <c r="AE142">
        <f>SUM(P100,T130,X138,AB143)</f>
        <v>3.4</v>
      </c>
    </row>
    <row r="143" spans="20:31" x14ac:dyDescent="0.25">
      <c r="AB143" s="3">
        <v>1.5</v>
      </c>
      <c r="AC143">
        <f>AE142</f>
        <v>3.4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44</v>
      </c>
      <c r="GU1001" s="2">
        <v>1</v>
      </c>
      <c r="GV1001" s="2" t="b">
        <v>1</v>
      </c>
    </row>
    <row r="1002" spans="189:204" x14ac:dyDescent="0.25">
      <c r="GG1002">
        <v>0</v>
      </c>
      <c r="GH1002" s="1">
        <v>1</v>
      </c>
      <c r="GK1002">
        <v>0</v>
      </c>
      <c r="GL1002" s="1">
        <v>0</v>
      </c>
      <c r="GM1002" s="1" t="s">
        <v>16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14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K1003">
        <v>0</v>
      </c>
      <c r="GL1003" s="1">
        <v>0</v>
      </c>
      <c r="GM1003" s="1" t="s">
        <v>24</v>
      </c>
      <c r="GN1003" s="1">
        <v>3</v>
      </c>
      <c r="GO1003" s="1">
        <v>11</v>
      </c>
      <c r="GP1003" s="1">
        <v>12</v>
      </c>
      <c r="GQ1003" s="1">
        <v>13</v>
      </c>
      <c r="GR1003" s="1">
        <v>0</v>
      </c>
      <c r="GS1003" s="1">
        <v>0</v>
      </c>
      <c r="GT1003" s="2">
        <v>74</v>
      </c>
      <c r="GU1003" s="2">
        <v>5</v>
      </c>
      <c r="GV1003" s="2" t="b">
        <v>1</v>
      </c>
    </row>
    <row r="1004" spans="189:204" x14ac:dyDescent="0.25">
      <c r="GG1004">
        <v>0</v>
      </c>
      <c r="GH1004">
        <v>3</v>
      </c>
      <c r="GK1004" s="3">
        <v>0</v>
      </c>
      <c r="GL1004">
        <v>1</v>
      </c>
      <c r="GM1004" t="s">
        <v>24</v>
      </c>
      <c r="GN1004">
        <v>3</v>
      </c>
      <c r="GO1004">
        <v>5</v>
      </c>
      <c r="GP1004">
        <v>6</v>
      </c>
      <c r="GQ1004">
        <v>7</v>
      </c>
      <c r="GR1004">
        <v>0</v>
      </c>
      <c r="GS1004">
        <v>0</v>
      </c>
      <c r="GT1004">
        <v>7</v>
      </c>
      <c r="GU1004">
        <v>9</v>
      </c>
      <c r="GV1004" t="b">
        <v>1</v>
      </c>
    </row>
    <row r="1005" spans="189:204" x14ac:dyDescent="0.25">
      <c r="GG1005">
        <v>0</v>
      </c>
      <c r="GH1005">
        <v>4</v>
      </c>
      <c r="GK1005" s="3">
        <v>0</v>
      </c>
      <c r="GL1005">
        <v>1</v>
      </c>
      <c r="GM1005" t="s">
        <v>24</v>
      </c>
      <c r="GN1005">
        <v>3</v>
      </c>
      <c r="GO1005">
        <v>8</v>
      </c>
      <c r="GP1005">
        <v>9</v>
      </c>
      <c r="GQ1005">
        <v>10</v>
      </c>
      <c r="GR1005">
        <v>0</v>
      </c>
      <c r="GS1005">
        <v>0</v>
      </c>
      <c r="GT1005">
        <v>22</v>
      </c>
      <c r="GU1005">
        <v>9</v>
      </c>
      <c r="GV1005" t="b">
        <v>1</v>
      </c>
    </row>
    <row r="1006" spans="189:204" x14ac:dyDescent="0.25">
      <c r="GG1006">
        <v>0</v>
      </c>
      <c r="GH1006">
        <v>5</v>
      </c>
      <c r="GL1006">
        <v>3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89:204" x14ac:dyDescent="0.25">
      <c r="GG1007">
        <v>0</v>
      </c>
      <c r="GH1007">
        <v>6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89:204" x14ac:dyDescent="0.25">
      <c r="GG1008">
        <v>0</v>
      </c>
      <c r="GH1008">
        <v>7</v>
      </c>
      <c r="GL1008">
        <v>3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12</v>
      </c>
      <c r="GU1008">
        <v>13</v>
      </c>
      <c r="GV1008" t="b">
        <v>1</v>
      </c>
    </row>
    <row r="1009" spans="189:204" x14ac:dyDescent="0.25">
      <c r="GG1009">
        <v>0</v>
      </c>
      <c r="GH1009">
        <v>8</v>
      </c>
      <c r="GL1009">
        <v>4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17</v>
      </c>
      <c r="GU1009">
        <v>13</v>
      </c>
      <c r="GV1009" t="b">
        <v>1</v>
      </c>
    </row>
    <row r="1010" spans="189:204" x14ac:dyDescent="0.25">
      <c r="GG1010">
        <v>0</v>
      </c>
      <c r="GH1010">
        <v>9</v>
      </c>
      <c r="GL1010">
        <v>4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22</v>
      </c>
      <c r="GU1010">
        <v>13</v>
      </c>
      <c r="GV1010" t="b">
        <v>1</v>
      </c>
    </row>
    <row r="1011" spans="189:204" x14ac:dyDescent="0.25">
      <c r="GG1011">
        <v>0</v>
      </c>
      <c r="GH1011">
        <v>10</v>
      </c>
      <c r="GL1011">
        <v>4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89:204" x14ac:dyDescent="0.25">
      <c r="GG1012">
        <v>0</v>
      </c>
      <c r="GH1012">
        <v>11</v>
      </c>
      <c r="GL1012">
        <v>2</v>
      </c>
      <c r="GM1012" s="1" t="s">
        <v>16</v>
      </c>
      <c r="GN1012" s="1">
        <v>2</v>
      </c>
      <c r="GO1012">
        <v>14</v>
      </c>
      <c r="GP1012">
        <v>15</v>
      </c>
      <c r="GQ1012">
        <v>0</v>
      </c>
      <c r="GR1012">
        <v>0</v>
      </c>
      <c r="GS1012">
        <v>0</v>
      </c>
      <c r="GT1012">
        <v>44</v>
      </c>
      <c r="GU1012">
        <v>9</v>
      </c>
      <c r="GV1012" t="b">
        <v>1</v>
      </c>
    </row>
    <row r="1013" spans="189:204" x14ac:dyDescent="0.25">
      <c r="GG1013">
        <v>13</v>
      </c>
      <c r="GH1013">
        <v>12</v>
      </c>
      <c r="GL1013">
        <v>2</v>
      </c>
      <c r="GM1013" s="1" t="s">
        <v>16</v>
      </c>
      <c r="GN1013" s="1">
        <v>2</v>
      </c>
      <c r="GO1013">
        <v>22</v>
      </c>
      <c r="GP1013">
        <v>23</v>
      </c>
      <c r="GQ1013">
        <v>0</v>
      </c>
      <c r="GR1013">
        <v>0</v>
      </c>
      <c r="GS1013">
        <v>0</v>
      </c>
      <c r="GT1013">
        <v>74</v>
      </c>
      <c r="GU1013">
        <v>9</v>
      </c>
      <c r="GV1013" t="b">
        <v>1</v>
      </c>
    </row>
    <row r="1014" spans="189:204" x14ac:dyDescent="0.25">
      <c r="GG1014">
        <v>0</v>
      </c>
      <c r="GH1014">
        <v>13</v>
      </c>
      <c r="GL1014">
        <v>2</v>
      </c>
      <c r="GM1014" s="1" t="s">
        <v>16</v>
      </c>
      <c r="GN1014" s="1">
        <v>2</v>
      </c>
      <c r="GO1014">
        <v>30</v>
      </c>
      <c r="GP1014">
        <v>31</v>
      </c>
      <c r="GQ1014">
        <v>0</v>
      </c>
      <c r="GR1014">
        <v>0</v>
      </c>
      <c r="GS1014">
        <v>0</v>
      </c>
      <c r="GT1014">
        <v>104</v>
      </c>
      <c r="GU1014">
        <v>9</v>
      </c>
      <c r="GV1014" t="b">
        <v>1</v>
      </c>
    </row>
    <row r="1015" spans="189:204" x14ac:dyDescent="0.25">
      <c r="GG1015">
        <v>0</v>
      </c>
      <c r="GH1015">
        <v>14</v>
      </c>
      <c r="GK1015" s="3">
        <v>0</v>
      </c>
      <c r="GL1015">
        <v>11</v>
      </c>
      <c r="GM1015" t="s">
        <v>24</v>
      </c>
      <c r="GN1015">
        <v>3</v>
      </c>
      <c r="GO1015">
        <v>16</v>
      </c>
      <c r="GP1015">
        <v>17</v>
      </c>
      <c r="GQ1015">
        <v>18</v>
      </c>
      <c r="GR1015">
        <v>0</v>
      </c>
      <c r="GS1015">
        <v>0</v>
      </c>
      <c r="GT1015">
        <v>37</v>
      </c>
      <c r="GU1015">
        <v>13</v>
      </c>
      <c r="GV1015" t="b">
        <v>1</v>
      </c>
    </row>
    <row r="1016" spans="189:204" x14ac:dyDescent="0.25">
      <c r="GG1016">
        <v>0</v>
      </c>
      <c r="GH1016">
        <v>15</v>
      </c>
      <c r="GK1016" s="3">
        <v>0</v>
      </c>
      <c r="GL1016">
        <v>11</v>
      </c>
      <c r="GM1016" t="s">
        <v>24</v>
      </c>
      <c r="GN1016">
        <v>3</v>
      </c>
      <c r="GO1016">
        <v>19</v>
      </c>
      <c r="GP1016">
        <v>20</v>
      </c>
      <c r="GQ1016">
        <v>21</v>
      </c>
      <c r="GR1016">
        <v>0</v>
      </c>
      <c r="GS1016">
        <v>0</v>
      </c>
      <c r="GT1016">
        <v>52</v>
      </c>
      <c r="GU1016">
        <v>13</v>
      </c>
      <c r="GV1016" t="b">
        <v>1</v>
      </c>
    </row>
    <row r="1017" spans="189:204" x14ac:dyDescent="0.25">
      <c r="GG1017">
        <v>0</v>
      </c>
      <c r="GH1017">
        <v>16</v>
      </c>
      <c r="GL1017">
        <v>14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32</v>
      </c>
      <c r="GU1017">
        <v>17</v>
      </c>
      <c r="GV1017" t="b">
        <v>1</v>
      </c>
    </row>
    <row r="1018" spans="189:204" x14ac:dyDescent="0.25">
      <c r="GG1018">
        <v>0</v>
      </c>
      <c r="GH1018">
        <v>17</v>
      </c>
      <c r="GL1018">
        <v>14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37</v>
      </c>
      <c r="GU1018">
        <v>17</v>
      </c>
      <c r="GV1018" t="b">
        <v>1</v>
      </c>
    </row>
    <row r="1019" spans="189:204" x14ac:dyDescent="0.25">
      <c r="GG1019">
        <v>0</v>
      </c>
      <c r="GH1019">
        <v>18</v>
      </c>
      <c r="GL1019">
        <v>14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42</v>
      </c>
      <c r="GU1019">
        <v>17</v>
      </c>
      <c r="GV1019" t="b">
        <v>1</v>
      </c>
    </row>
    <row r="1020" spans="189:204" x14ac:dyDescent="0.25">
      <c r="GG1020">
        <v>0</v>
      </c>
      <c r="GH1020">
        <v>19</v>
      </c>
      <c r="GL1020">
        <v>15</v>
      </c>
      <c r="GM1020" t="s">
        <v>17</v>
      </c>
      <c r="GN1020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47</v>
      </c>
      <c r="GU1020">
        <v>17</v>
      </c>
      <c r="GV1020" t="b">
        <v>1</v>
      </c>
    </row>
    <row r="1021" spans="189:204" x14ac:dyDescent="0.25">
      <c r="GG1021">
        <v>0</v>
      </c>
      <c r="GH1021">
        <v>20</v>
      </c>
      <c r="GL1021">
        <v>15</v>
      </c>
      <c r="GM1021" t="s">
        <v>17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52</v>
      </c>
      <c r="GU1021">
        <v>17</v>
      </c>
      <c r="GV1021" t="b">
        <v>1</v>
      </c>
    </row>
    <row r="1022" spans="189:204" x14ac:dyDescent="0.25">
      <c r="GG1022">
        <v>0</v>
      </c>
      <c r="GH1022">
        <v>21</v>
      </c>
      <c r="GL1022">
        <v>15</v>
      </c>
      <c r="GM1022" t="s">
        <v>17</v>
      </c>
      <c r="GN1022">
        <v>0</v>
      </c>
      <c r="GO1022">
        <v>0</v>
      </c>
      <c r="GP1022">
        <v>0</v>
      </c>
      <c r="GQ1022">
        <v>0</v>
      </c>
      <c r="GR1022">
        <v>0</v>
      </c>
      <c r="GS1022">
        <v>0</v>
      </c>
      <c r="GT1022">
        <v>57</v>
      </c>
      <c r="GU1022">
        <v>17</v>
      </c>
      <c r="GV1022" t="b">
        <v>1</v>
      </c>
    </row>
    <row r="1023" spans="189:204" x14ac:dyDescent="0.25">
      <c r="GG1023">
        <v>30</v>
      </c>
      <c r="GH1023">
        <v>22</v>
      </c>
      <c r="GK1023" s="3">
        <v>0</v>
      </c>
      <c r="GL1023">
        <v>12</v>
      </c>
      <c r="GM1023" t="s">
        <v>24</v>
      </c>
      <c r="GN1023">
        <v>3</v>
      </c>
      <c r="GO1023">
        <v>24</v>
      </c>
      <c r="GP1023">
        <v>25</v>
      </c>
      <c r="GQ1023">
        <v>26</v>
      </c>
      <c r="GR1023">
        <v>0</v>
      </c>
      <c r="GS1023">
        <v>0</v>
      </c>
      <c r="GT1023">
        <v>67</v>
      </c>
      <c r="GU1023">
        <v>13</v>
      </c>
      <c r="GV1023" t="b">
        <v>1</v>
      </c>
    </row>
    <row r="1024" spans="189:204" x14ac:dyDescent="0.25">
      <c r="GG1024">
        <v>31</v>
      </c>
      <c r="GH1024">
        <v>23</v>
      </c>
      <c r="GK1024" s="3">
        <v>0</v>
      </c>
      <c r="GL1024">
        <v>12</v>
      </c>
      <c r="GM1024" t="s">
        <v>24</v>
      </c>
      <c r="GN1024">
        <v>3</v>
      </c>
      <c r="GO1024">
        <v>27</v>
      </c>
      <c r="GP1024">
        <v>28</v>
      </c>
      <c r="GQ1024">
        <v>29</v>
      </c>
      <c r="GR1024">
        <v>0</v>
      </c>
      <c r="GS1024">
        <v>0</v>
      </c>
      <c r="GT1024">
        <v>82</v>
      </c>
      <c r="GU1024">
        <v>13</v>
      </c>
      <c r="GV1024" t="b">
        <v>1</v>
      </c>
    </row>
    <row r="1025" spans="189:204" x14ac:dyDescent="0.25">
      <c r="GG1025">
        <v>32</v>
      </c>
      <c r="GH1025">
        <v>24</v>
      </c>
      <c r="GL1025">
        <v>22</v>
      </c>
      <c r="GM1025" t="s">
        <v>17</v>
      </c>
      <c r="GN1025">
        <v>0</v>
      </c>
      <c r="GO1025">
        <v>0</v>
      </c>
      <c r="GP1025">
        <v>0</v>
      </c>
      <c r="GQ1025">
        <v>0</v>
      </c>
      <c r="GR1025">
        <v>0</v>
      </c>
      <c r="GS1025">
        <v>0</v>
      </c>
      <c r="GT1025">
        <v>62</v>
      </c>
      <c r="GU1025">
        <v>17</v>
      </c>
      <c r="GV1025" t="b">
        <v>1</v>
      </c>
    </row>
    <row r="1026" spans="189:204" x14ac:dyDescent="0.25">
      <c r="GG1026">
        <v>33</v>
      </c>
      <c r="GH1026">
        <v>25</v>
      </c>
      <c r="GL1026">
        <v>22</v>
      </c>
      <c r="GM1026" t="s">
        <v>17</v>
      </c>
      <c r="GN1026">
        <v>0</v>
      </c>
      <c r="GO1026">
        <v>0</v>
      </c>
      <c r="GP1026">
        <v>0</v>
      </c>
      <c r="GQ1026">
        <v>0</v>
      </c>
      <c r="GR1026">
        <v>0</v>
      </c>
      <c r="GS1026">
        <v>0</v>
      </c>
      <c r="GT1026">
        <v>67</v>
      </c>
      <c r="GU1026">
        <v>17</v>
      </c>
      <c r="GV1026" t="b">
        <v>1</v>
      </c>
    </row>
    <row r="1027" spans="189:204" x14ac:dyDescent="0.25">
      <c r="GG1027">
        <v>34</v>
      </c>
      <c r="GH1027">
        <v>26</v>
      </c>
      <c r="GL1027">
        <v>22</v>
      </c>
      <c r="GM1027" t="s">
        <v>17</v>
      </c>
      <c r="GN1027">
        <v>0</v>
      </c>
      <c r="GO1027">
        <v>0</v>
      </c>
      <c r="GP1027">
        <v>0</v>
      </c>
      <c r="GQ1027">
        <v>0</v>
      </c>
      <c r="GR1027">
        <v>0</v>
      </c>
      <c r="GS1027">
        <v>0</v>
      </c>
      <c r="GT1027">
        <v>72</v>
      </c>
      <c r="GU1027">
        <v>17</v>
      </c>
      <c r="GV1027" t="b">
        <v>1</v>
      </c>
    </row>
    <row r="1028" spans="189:204" x14ac:dyDescent="0.25">
      <c r="GG1028">
        <v>35</v>
      </c>
      <c r="GH1028">
        <v>27</v>
      </c>
      <c r="GL1028">
        <v>23</v>
      </c>
      <c r="GM1028" t="s">
        <v>17</v>
      </c>
      <c r="GN1028">
        <v>0</v>
      </c>
      <c r="GO1028">
        <v>0</v>
      </c>
      <c r="GP1028">
        <v>0</v>
      </c>
      <c r="GQ1028">
        <v>0</v>
      </c>
      <c r="GR1028">
        <v>0</v>
      </c>
      <c r="GS1028">
        <v>0</v>
      </c>
      <c r="GT1028">
        <v>77</v>
      </c>
      <c r="GU1028">
        <v>17</v>
      </c>
      <c r="GV1028" t="b">
        <v>1</v>
      </c>
    </row>
    <row r="1029" spans="189:204" x14ac:dyDescent="0.25">
      <c r="GG1029">
        <v>36</v>
      </c>
      <c r="GH1029">
        <v>28</v>
      </c>
      <c r="GL1029">
        <v>23</v>
      </c>
      <c r="GM1029" t="s">
        <v>17</v>
      </c>
      <c r="GN1029">
        <v>0</v>
      </c>
      <c r="GO1029">
        <v>0</v>
      </c>
      <c r="GP1029">
        <v>0</v>
      </c>
      <c r="GQ1029">
        <v>0</v>
      </c>
      <c r="GR1029">
        <v>0</v>
      </c>
      <c r="GS1029">
        <v>0</v>
      </c>
      <c r="GT1029">
        <v>82</v>
      </c>
      <c r="GU1029">
        <v>17</v>
      </c>
      <c r="GV1029" t="b">
        <v>1</v>
      </c>
    </row>
    <row r="1030" spans="189:204" x14ac:dyDescent="0.25">
      <c r="GG1030">
        <v>37</v>
      </c>
      <c r="GH1030">
        <v>29</v>
      </c>
      <c r="GL1030">
        <v>23</v>
      </c>
      <c r="GM1030" t="s">
        <v>17</v>
      </c>
      <c r="GN1030">
        <v>0</v>
      </c>
      <c r="GO1030">
        <v>0</v>
      </c>
      <c r="GP1030">
        <v>0</v>
      </c>
      <c r="GQ1030">
        <v>0</v>
      </c>
      <c r="GR1030">
        <v>0</v>
      </c>
      <c r="GS1030">
        <v>0</v>
      </c>
      <c r="GT1030">
        <v>87</v>
      </c>
      <c r="GU1030">
        <v>17</v>
      </c>
      <c r="GV1030" t="b">
        <v>1</v>
      </c>
    </row>
    <row r="1031" spans="189:204" x14ac:dyDescent="0.25">
      <c r="GH1031">
        <v>30</v>
      </c>
      <c r="GK1031" s="3">
        <v>0</v>
      </c>
      <c r="GL1031">
        <v>13</v>
      </c>
      <c r="GM1031" t="s">
        <v>24</v>
      </c>
      <c r="GN1031">
        <v>3</v>
      </c>
      <c r="GO1031">
        <v>32</v>
      </c>
      <c r="GP1031">
        <v>33</v>
      </c>
      <c r="GQ1031">
        <v>34</v>
      </c>
      <c r="GR1031">
        <v>0</v>
      </c>
      <c r="GS1031">
        <v>0</v>
      </c>
      <c r="GT1031">
        <v>97</v>
      </c>
      <c r="GU1031">
        <v>13</v>
      </c>
      <c r="GV1031" t="b">
        <v>1</v>
      </c>
    </row>
    <row r="1032" spans="189:204" x14ac:dyDescent="0.25">
      <c r="GH1032">
        <v>31</v>
      </c>
      <c r="GK1032" s="3">
        <v>0</v>
      </c>
      <c r="GL1032">
        <v>13</v>
      </c>
      <c r="GM1032" t="s">
        <v>24</v>
      </c>
      <c r="GN1032">
        <v>3</v>
      </c>
      <c r="GO1032">
        <v>35</v>
      </c>
      <c r="GP1032">
        <v>36</v>
      </c>
      <c r="GQ1032">
        <v>37</v>
      </c>
      <c r="GR1032">
        <v>0</v>
      </c>
      <c r="GS1032">
        <v>0</v>
      </c>
      <c r="GT1032">
        <v>112</v>
      </c>
      <c r="GU1032">
        <v>13</v>
      </c>
      <c r="GV1032" t="b">
        <v>1</v>
      </c>
    </row>
    <row r="1033" spans="189:204" x14ac:dyDescent="0.25">
      <c r="GH1033">
        <v>32</v>
      </c>
      <c r="GL1033">
        <v>30</v>
      </c>
      <c r="GM1033" t="s">
        <v>17</v>
      </c>
      <c r="GN1033">
        <v>0</v>
      </c>
      <c r="GO1033">
        <v>0</v>
      </c>
      <c r="GP1033">
        <v>0</v>
      </c>
      <c r="GQ1033">
        <v>0</v>
      </c>
      <c r="GR1033">
        <v>0</v>
      </c>
      <c r="GS1033">
        <v>0</v>
      </c>
      <c r="GT1033">
        <v>92</v>
      </c>
      <c r="GU1033">
        <v>17</v>
      </c>
      <c r="GV1033" t="b">
        <v>1</v>
      </c>
    </row>
    <row r="1034" spans="189:204" x14ac:dyDescent="0.25">
      <c r="GH1034">
        <v>33</v>
      </c>
      <c r="GL1034">
        <v>30</v>
      </c>
      <c r="GM1034" t="s">
        <v>17</v>
      </c>
      <c r="GN1034">
        <v>0</v>
      </c>
      <c r="GO1034">
        <v>0</v>
      </c>
      <c r="GP1034">
        <v>0</v>
      </c>
      <c r="GQ1034">
        <v>0</v>
      </c>
      <c r="GR1034">
        <v>0</v>
      </c>
      <c r="GS1034">
        <v>0</v>
      </c>
      <c r="GT1034">
        <v>97</v>
      </c>
      <c r="GU1034">
        <v>17</v>
      </c>
      <c r="GV1034" t="b">
        <v>1</v>
      </c>
    </row>
    <row r="1035" spans="189:204" x14ac:dyDescent="0.25">
      <c r="GH1035">
        <v>34</v>
      </c>
      <c r="GL1035">
        <v>30</v>
      </c>
      <c r="GM1035" t="s">
        <v>17</v>
      </c>
      <c r="GN1035">
        <v>0</v>
      </c>
      <c r="GO1035">
        <v>0</v>
      </c>
      <c r="GP1035">
        <v>0</v>
      </c>
      <c r="GQ1035">
        <v>0</v>
      </c>
      <c r="GR1035">
        <v>0</v>
      </c>
      <c r="GS1035">
        <v>0</v>
      </c>
      <c r="GT1035">
        <v>102</v>
      </c>
      <c r="GU1035">
        <v>17</v>
      </c>
      <c r="GV1035" t="b">
        <v>1</v>
      </c>
    </row>
    <row r="1036" spans="189:204" x14ac:dyDescent="0.25">
      <c r="GH1036">
        <v>35</v>
      </c>
      <c r="GL1036">
        <v>31</v>
      </c>
      <c r="GM1036" t="s">
        <v>17</v>
      </c>
      <c r="GN1036">
        <v>0</v>
      </c>
      <c r="GO1036">
        <v>0</v>
      </c>
      <c r="GP1036">
        <v>0</v>
      </c>
      <c r="GQ1036">
        <v>0</v>
      </c>
      <c r="GR1036">
        <v>0</v>
      </c>
      <c r="GS1036">
        <v>0</v>
      </c>
      <c r="GT1036">
        <v>107</v>
      </c>
      <c r="GU1036">
        <v>17</v>
      </c>
      <c r="GV1036" t="b">
        <v>1</v>
      </c>
    </row>
    <row r="1037" spans="189:204" x14ac:dyDescent="0.25">
      <c r="GH1037">
        <v>36</v>
      </c>
      <c r="GL1037">
        <v>31</v>
      </c>
      <c r="GM1037" t="s">
        <v>17</v>
      </c>
      <c r="GN1037">
        <v>0</v>
      </c>
      <c r="GO1037">
        <v>0</v>
      </c>
      <c r="GP1037">
        <v>0</v>
      </c>
      <c r="GQ1037">
        <v>0</v>
      </c>
      <c r="GR1037">
        <v>0</v>
      </c>
      <c r="GS1037">
        <v>0</v>
      </c>
      <c r="GT1037">
        <v>112</v>
      </c>
      <c r="GU1037">
        <v>17</v>
      </c>
      <c r="GV1037" t="b">
        <v>1</v>
      </c>
    </row>
    <row r="1038" spans="189:204" x14ac:dyDescent="0.25">
      <c r="GH1038">
        <v>37</v>
      </c>
      <c r="GL1038">
        <v>31</v>
      </c>
      <c r="GM1038" t="s">
        <v>17</v>
      </c>
      <c r="GN1038">
        <v>0</v>
      </c>
      <c r="GO1038">
        <v>0</v>
      </c>
      <c r="GP1038">
        <v>0</v>
      </c>
      <c r="GQ1038">
        <v>0</v>
      </c>
      <c r="GR1038">
        <v>0</v>
      </c>
      <c r="GS1038">
        <v>0</v>
      </c>
      <c r="GT1038">
        <v>117</v>
      </c>
      <c r="GU1038">
        <v>17</v>
      </c>
      <c r="GV1038" t="b">
        <v>1</v>
      </c>
    </row>
  </sheetData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15</vt:i4>
      </vt:variant>
    </vt:vector>
  </HeadingPairs>
  <TitlesOfParts>
    <vt:vector size="20" baseType="lpstr">
      <vt:lpstr>Problema 1a</vt:lpstr>
      <vt:lpstr>Problema 1b</vt:lpstr>
      <vt:lpstr>Problema 19</vt:lpstr>
      <vt:lpstr>Problema 21</vt:lpstr>
      <vt:lpstr>Problema del Estudiante</vt:lpstr>
      <vt:lpstr>'Problema 19'!TreeData</vt:lpstr>
      <vt:lpstr>'Problema 1a'!TreeData</vt:lpstr>
      <vt:lpstr>'Problema 1b'!TreeData</vt:lpstr>
      <vt:lpstr>'Problema 21'!TreeData</vt:lpstr>
      <vt:lpstr>'Problema del Estudiante'!TreeData</vt:lpstr>
      <vt:lpstr>'Problema 19'!TreeDiagBase</vt:lpstr>
      <vt:lpstr>'Problema 1a'!TreeDiagBase</vt:lpstr>
      <vt:lpstr>'Problema 1b'!TreeDiagBase</vt:lpstr>
      <vt:lpstr>'Problema 21'!TreeDiagBase</vt:lpstr>
      <vt:lpstr>'Problema del Estudiante'!TreeDiagBase</vt:lpstr>
      <vt:lpstr>'Problema 19'!TreeDiagram</vt:lpstr>
      <vt:lpstr>'Problema 1a'!TreeDiagram</vt:lpstr>
      <vt:lpstr>'Problema 1b'!TreeDiagram</vt:lpstr>
      <vt:lpstr>'Problema 21'!TreeDiagram</vt:lpstr>
      <vt:lpstr>'Problema del Estudiante'!TreeDiagram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2022-04-06T23:06:53Z</dcterms:created>
  <dcterms:modified xsi:type="dcterms:W3CDTF">2022-05-29T19:24:42Z</dcterms:modified>
</cp:coreProperties>
</file>