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_Parcial\Tema 1\"/>
    </mc:Choice>
  </mc:AlternateContent>
  <xr:revisionPtr revIDLastSave="0" documentId="13_ncr:1_{490C725E-6238-4DB8-A860-0D60FC6A18A3}" xr6:coauthVersionLast="47" xr6:coauthVersionMax="47" xr10:uidLastSave="{00000000-0000-0000-0000-000000000000}"/>
  <bookViews>
    <workbookView xWindow="-108" yWindow="-108" windowWidth="23256" windowHeight="12456" activeTab="1" xr2:uid="{9AC7470F-FB20-4E5A-B85A-464DB98CA264}"/>
  </bookViews>
  <sheets>
    <sheet name="Portada" sheetId="4" r:id="rId1"/>
    <sheet name="Probabilidades" sheetId="1" r:id="rId2"/>
    <sheet name="Arbol" sheetId="2" r:id="rId3"/>
    <sheet name="Conclusion" sheetId="3" r:id="rId4"/>
  </sheets>
  <definedNames>
    <definedName name="MinimizeCosts" localSheetId="2">FALSE</definedName>
    <definedName name="Print_Area" localSheetId="2">Arbol!TreeDiagram</definedName>
    <definedName name="TreeData" localSheetId="2">Arbol!$GH$1001:$GV$1029</definedName>
    <definedName name="TreeDiagBase" localSheetId="2">Arbol!$A$1</definedName>
    <definedName name="TreeDiagram" localSheetId="2">Arbol!$A$1:$W$74</definedName>
    <definedName name="UseExpUtility" localSheetId="2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W53" i="2"/>
  <c r="U54" i="2" s="1"/>
  <c r="W48" i="2"/>
  <c r="U49" i="2" s="1"/>
  <c r="W58" i="2"/>
  <c r="Q59" i="2" s="1"/>
  <c r="W38" i="2"/>
  <c r="U39" i="2" s="1"/>
  <c r="W33" i="2"/>
  <c r="U34" i="2" s="1"/>
  <c r="W43" i="2"/>
  <c r="Q44" i="2" s="1"/>
  <c r="W23" i="2"/>
  <c r="U24" i="2" s="1"/>
  <c r="W18" i="2"/>
  <c r="U19" i="2" s="1"/>
  <c r="W28" i="2"/>
  <c r="Q29" i="2" s="1"/>
  <c r="W8" i="2"/>
  <c r="U9" i="2" s="1"/>
  <c r="W3" i="2"/>
  <c r="U4" i="2" s="1"/>
  <c r="W13" i="2"/>
  <c r="Q14" i="2" s="1"/>
  <c r="W68" i="2"/>
  <c r="M69" i="2" s="1"/>
  <c r="W63" i="2"/>
  <c r="M64" i="2" s="1"/>
  <c r="W73" i="2"/>
  <c r="I74" i="2" s="1"/>
  <c r="I18" i="1"/>
  <c r="H18" i="1"/>
  <c r="I17" i="1"/>
  <c r="H17" i="1"/>
  <c r="C18" i="1"/>
  <c r="C17" i="1"/>
  <c r="B18" i="1"/>
  <c r="B17" i="1"/>
  <c r="Q36" i="2" l="1"/>
  <c r="M40" i="2" s="1"/>
  <c r="N39" i="2" s="1"/>
  <c r="Q6" i="2"/>
  <c r="M10" i="2" s="1"/>
  <c r="N9" i="2" s="1"/>
  <c r="Q21" i="2"/>
  <c r="M25" i="2" s="1"/>
  <c r="N24" i="2" s="1"/>
  <c r="I66" i="2"/>
  <c r="E70" i="2" s="1"/>
  <c r="F69" i="2" s="1"/>
  <c r="Q51" i="2"/>
  <c r="M55" i="2" s="1"/>
  <c r="N54" i="2" s="1"/>
  <c r="I17" i="2" l="1"/>
  <c r="I47" i="2"/>
  <c r="E32" i="2" l="1"/>
  <c r="F31" i="2" s="1"/>
  <c r="A51" i="2" l="1"/>
  <c r="B50" i="2" s="1"/>
  <c r="H13" i="1"/>
  <c r="B12" i="1"/>
  <c r="B13" i="1"/>
</calcChain>
</file>

<file path=xl/sharedStrings.xml><?xml version="1.0" encoding="utf-8"?>
<sst xmlns="http://schemas.openxmlformats.org/spreadsheetml/2006/main" count="125" uniqueCount="56">
  <si>
    <t>Prob. Inicial</t>
  </si>
  <si>
    <t>investigacion Equipo</t>
  </si>
  <si>
    <t>Favorable</t>
  </si>
  <si>
    <t>Desfavorable</t>
  </si>
  <si>
    <t>Exactitud de Estudio</t>
  </si>
  <si>
    <t>Proyecto exitoso</t>
  </si>
  <si>
    <t>Poryecto no exitoso</t>
  </si>
  <si>
    <t>Tiene que ser complementario</t>
  </si>
  <si>
    <t>Estudio MAI</t>
  </si>
  <si>
    <t>Estudio Investine &amp; Walker</t>
  </si>
  <si>
    <t>Probabilidad Conjunta</t>
  </si>
  <si>
    <t>Prob.</t>
  </si>
  <si>
    <t>Exitoso</t>
  </si>
  <si>
    <t>No exitoso</t>
  </si>
  <si>
    <t>Probabilidades a Posteriori</t>
  </si>
  <si>
    <t>Resultados de Estudio</t>
  </si>
  <si>
    <t>ID</t>
  </si>
  <si>
    <t>Name</t>
  </si>
  <si>
    <t>Value</t>
  </si>
  <si>
    <t>Prob</t>
  </si>
  <si>
    <t>TreePlan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</si>
  <si>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</si>
  <si>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</si>
  <si>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</si>
  <si>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</si>
  <si>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</si>
  <si>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</si>
  <si>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</si>
  <si>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</si>
  <si>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</si>
  <si>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</si>
  <si>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</si>
  <si>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D</t>
  </si>
  <si>
    <t>T</t>
  </si>
  <si>
    <t>TreePlan Student License</t>
  </si>
  <si>
    <t>For Education Only</t>
  </si>
  <si>
    <t>Realizar Proyecto</t>
  </si>
  <si>
    <t>Realizar Estudio</t>
  </si>
  <si>
    <t>No hacer estudio</t>
  </si>
  <si>
    <t>E</t>
  </si>
  <si>
    <t>No Exitoso</t>
  </si>
  <si>
    <t>No Realizar Proyecto</t>
  </si>
  <si>
    <t>MAI</t>
  </si>
  <si>
    <t>I&amp;W</t>
  </si>
  <si>
    <t>Invertir Producto</t>
  </si>
  <si>
    <t>No invertir</t>
  </si>
  <si>
    <t>1. ¿Necesita Steve información adicional de Investine and Walker?</t>
  </si>
  <si>
    <t xml:space="preserve"> 2. ¿Qué recomendaría?</t>
  </si>
  <si>
    <t>Estudiantes</t>
  </si>
  <si>
    <t>Aldahir Chaves Mora</t>
  </si>
  <si>
    <t>Erick Vazques Murillo</t>
  </si>
  <si>
    <t>B92175</t>
  </si>
  <si>
    <t>B98334</t>
  </si>
  <si>
    <t xml:space="preserve">No </t>
  </si>
  <si>
    <t>Yo recomendaria escoger el estudio realizado por MAI, ya que muestra un mayor margen de ganancias</t>
  </si>
  <si>
    <t>Ademas por tener un acercamiento más idividual con los clientes y los conoce más sería una gran ventaja con el lanzamiento de un nuevo producto.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</si>
</sst>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F5B2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1" xfId="1" applyNumberFormat="1" applyFont="1" applyBorder="1" applyAlignment="1">
      <alignment horizontal="center"/>
    </xf>
    <xf numFmtId="0" fontId="0" fillId="0" borderId="0" xfId="0"/>
    <xf numFmtId="0" fontId="4" fillId="0" borderId="0" xfId="2" applyFont="1" applyProtection="1">
      <protection locked="0" hidden="1"/>
    </xf>
    <xf numFmtId="0" fontId="4" fillId="0" borderId="0" xfId="2" applyFon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</cellXfs>
  <cellStyles count="3">
    <cellStyle name="Millares [0] 2" xfId="1" xr:uid="{2A000AF8-54F0-4019-88C3-0BA2CEDE3D59}"/>
    <cellStyle name="Normal" xfId="0" builtinId="0"/>
    <cellStyle name="Normal 3" xfId="2" xr:uid="{16CABC70-C69A-4A5D-89A1-641B8017212E}"/>
  </cellStyles>
  <dxfs count="0"/>
  <tableStyles count="0" defaultTableStyle="TableStyleMedium2" defaultPivotStyle="PivotStyleLight16"/>
  <colors>
    <mruColors>
      <color rgb="FFEF5B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30</xdr:row>
      <xdr:rowOff>0</xdr:rowOff>
    </xdr:from>
    <xdr:to>
      <xdr:col>5</xdr:col>
      <xdr:colOff>152400</xdr:colOff>
      <xdr:row>30</xdr:row>
      <xdr:rowOff>152400</xdr:rowOff>
    </xdr:to>
    <xdr:sp macro="" textlink="">
      <xdr:nvSpPr>
        <xdr:cNvPr id="2636" name="Square 1">
          <a:extLst>
            <a:ext uri="{FF2B5EF4-FFF2-40B4-BE49-F238E27FC236}">
              <a16:creationId xmlns:a16="http://schemas.microsoft.com/office/drawing/2014/main" id="{FD007C90-13FD-4C04-AFB8-C633FF5F87FB}"/>
            </a:ext>
          </a:extLst>
        </xdr:cNvPr>
        <xdr:cNvSpPr/>
      </xdr:nvSpPr>
      <xdr:spPr>
        <a:xfrm>
          <a:off x="2796540" y="54864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3</xdr:col>
      <xdr:colOff>0</xdr:colOff>
      <xdr:row>30</xdr:row>
      <xdr:rowOff>76200</xdr:rowOff>
    </xdr:from>
    <xdr:to>
      <xdr:col>5</xdr:col>
      <xdr:colOff>0</xdr:colOff>
      <xdr:row>30</xdr:row>
      <xdr:rowOff>76200</xdr:rowOff>
    </xdr:to>
    <xdr:sp macro="" textlink="">
      <xdr:nvSpPr>
        <xdr:cNvPr id="2637" name="Line 450">
          <a:extLst>
            <a:ext uri="{FF2B5EF4-FFF2-40B4-BE49-F238E27FC236}">
              <a16:creationId xmlns:a16="http://schemas.microsoft.com/office/drawing/2014/main" id="{A23D8449-A776-46DF-AF84-69DB5162F064}"/>
            </a:ext>
          </a:extLst>
        </xdr:cNvPr>
        <xdr:cNvSpPr>
          <a:spLocks noChangeShapeType="1"/>
        </xdr:cNvSpPr>
      </xdr:nvSpPr>
      <xdr:spPr bwMode="auto">
        <a:xfrm>
          <a:off x="1211580" y="55626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30</xdr:row>
      <xdr:rowOff>76200</xdr:rowOff>
    </xdr:from>
    <xdr:to>
      <xdr:col>3</xdr:col>
      <xdr:colOff>0</xdr:colOff>
      <xdr:row>49</xdr:row>
      <xdr:rowOff>76200</xdr:rowOff>
    </xdr:to>
    <xdr:sp macro="" textlink="">
      <xdr:nvSpPr>
        <xdr:cNvPr id="2638" name="Line 451">
          <a:extLst>
            <a:ext uri="{FF2B5EF4-FFF2-40B4-BE49-F238E27FC236}">
              <a16:creationId xmlns:a16="http://schemas.microsoft.com/office/drawing/2014/main" id="{97156003-87A5-476C-AD71-8817159FBEBA}"/>
            </a:ext>
          </a:extLst>
        </xdr:cNvPr>
        <xdr:cNvSpPr>
          <a:spLocks noChangeShapeType="1"/>
        </xdr:cNvSpPr>
      </xdr:nvSpPr>
      <xdr:spPr bwMode="auto">
        <a:xfrm flipV="1">
          <a:off x="944880" y="5562600"/>
          <a:ext cx="266700" cy="34747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152400</xdr:colOff>
      <xdr:row>68</xdr:row>
      <xdr:rowOff>152400</xdr:rowOff>
    </xdr:to>
    <xdr:sp macro="" textlink="">
      <xdr:nvSpPr>
        <xdr:cNvPr id="2639" name="Square 2">
          <a:extLst>
            <a:ext uri="{FF2B5EF4-FFF2-40B4-BE49-F238E27FC236}">
              <a16:creationId xmlns:a16="http://schemas.microsoft.com/office/drawing/2014/main" id="{0B81EC86-3709-4D9F-8467-59CEC593C571}"/>
            </a:ext>
          </a:extLst>
        </xdr:cNvPr>
        <xdr:cNvSpPr/>
      </xdr:nvSpPr>
      <xdr:spPr>
        <a:xfrm>
          <a:off x="2796540" y="1243584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3</xdr:col>
      <xdr:colOff>0</xdr:colOff>
      <xdr:row>68</xdr:row>
      <xdr:rowOff>76200</xdr:rowOff>
    </xdr:from>
    <xdr:to>
      <xdr:col>5</xdr:col>
      <xdr:colOff>0</xdr:colOff>
      <xdr:row>68</xdr:row>
      <xdr:rowOff>76200</xdr:rowOff>
    </xdr:to>
    <xdr:sp macro="" textlink="">
      <xdr:nvSpPr>
        <xdr:cNvPr id="2640" name="Line 452">
          <a:extLst>
            <a:ext uri="{FF2B5EF4-FFF2-40B4-BE49-F238E27FC236}">
              <a16:creationId xmlns:a16="http://schemas.microsoft.com/office/drawing/2014/main" id="{25FFBAF8-3CC5-4180-A40E-549CCCA3C6B9}"/>
            </a:ext>
          </a:extLst>
        </xdr:cNvPr>
        <xdr:cNvSpPr>
          <a:spLocks noChangeShapeType="1"/>
        </xdr:cNvSpPr>
      </xdr:nvSpPr>
      <xdr:spPr bwMode="auto">
        <a:xfrm>
          <a:off x="1211580" y="125120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152400</xdr:colOff>
      <xdr:row>49</xdr:row>
      <xdr:rowOff>76200</xdr:rowOff>
    </xdr:from>
    <xdr:to>
      <xdr:col>3</xdr:col>
      <xdr:colOff>0</xdr:colOff>
      <xdr:row>68</xdr:row>
      <xdr:rowOff>76200</xdr:rowOff>
    </xdr:to>
    <xdr:sp macro="" textlink="">
      <xdr:nvSpPr>
        <xdr:cNvPr id="2641" name="Line 453">
          <a:extLst>
            <a:ext uri="{FF2B5EF4-FFF2-40B4-BE49-F238E27FC236}">
              <a16:creationId xmlns:a16="http://schemas.microsoft.com/office/drawing/2014/main" id="{5FC77925-3214-4F00-8835-C01BBF0BFC89}"/>
            </a:ext>
          </a:extLst>
        </xdr:cNvPr>
        <xdr:cNvSpPr>
          <a:spLocks noChangeShapeType="1"/>
        </xdr:cNvSpPr>
      </xdr:nvSpPr>
      <xdr:spPr bwMode="auto">
        <a:xfrm>
          <a:off x="944880" y="9037320"/>
          <a:ext cx="266700" cy="34747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152400</xdr:colOff>
      <xdr:row>64</xdr:row>
      <xdr:rowOff>152400</xdr:rowOff>
    </xdr:to>
    <xdr:sp macro="" textlink="">
      <xdr:nvSpPr>
        <xdr:cNvPr id="2642" name="Circle 3">
          <a:extLst>
            <a:ext uri="{FF2B5EF4-FFF2-40B4-BE49-F238E27FC236}">
              <a16:creationId xmlns:a16="http://schemas.microsoft.com/office/drawing/2014/main" id="{735EE3A9-831E-49A0-B371-7F298B363FB2}"/>
            </a:ext>
          </a:extLst>
        </xdr:cNvPr>
        <xdr:cNvSpPr/>
      </xdr:nvSpPr>
      <xdr:spPr>
        <a:xfrm>
          <a:off x="4800600" y="1170432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7</xdr:col>
      <xdr:colOff>0</xdr:colOff>
      <xdr:row>64</xdr:row>
      <xdr:rowOff>76200</xdr:rowOff>
    </xdr:from>
    <xdr:to>
      <xdr:col>9</xdr:col>
      <xdr:colOff>0</xdr:colOff>
      <xdr:row>64</xdr:row>
      <xdr:rowOff>76200</xdr:rowOff>
    </xdr:to>
    <xdr:sp macro="" textlink="">
      <xdr:nvSpPr>
        <xdr:cNvPr id="2643" name="Line 454">
          <a:extLst>
            <a:ext uri="{FF2B5EF4-FFF2-40B4-BE49-F238E27FC236}">
              <a16:creationId xmlns:a16="http://schemas.microsoft.com/office/drawing/2014/main" id="{E39760BF-C64D-4662-AA29-0430CDB2CF98}"/>
            </a:ext>
          </a:extLst>
        </xdr:cNvPr>
        <xdr:cNvSpPr>
          <a:spLocks noChangeShapeType="1"/>
        </xdr:cNvSpPr>
      </xdr:nvSpPr>
      <xdr:spPr bwMode="auto">
        <a:xfrm>
          <a:off x="3215640" y="117805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64</xdr:row>
      <xdr:rowOff>76200</xdr:rowOff>
    </xdr:from>
    <xdr:to>
      <xdr:col>7</xdr:col>
      <xdr:colOff>0</xdr:colOff>
      <xdr:row>68</xdr:row>
      <xdr:rowOff>76200</xdr:rowOff>
    </xdr:to>
    <xdr:sp macro="" textlink="">
      <xdr:nvSpPr>
        <xdr:cNvPr id="2644" name="Line 455">
          <a:extLst>
            <a:ext uri="{FF2B5EF4-FFF2-40B4-BE49-F238E27FC236}">
              <a16:creationId xmlns:a16="http://schemas.microsoft.com/office/drawing/2014/main" id="{F5908EA0-2848-40A4-BF6C-BBEB4718C5BA}"/>
            </a:ext>
          </a:extLst>
        </xdr:cNvPr>
        <xdr:cNvSpPr>
          <a:spLocks noChangeShapeType="1"/>
        </xdr:cNvSpPr>
      </xdr:nvSpPr>
      <xdr:spPr bwMode="auto">
        <a:xfrm flipV="1">
          <a:off x="2948940" y="11780520"/>
          <a:ext cx="266700" cy="731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72</xdr:row>
      <xdr:rowOff>1</xdr:rowOff>
    </xdr:from>
    <xdr:to>
      <xdr:col>9</xdr:col>
      <xdr:colOff>152400</xdr:colOff>
      <xdr:row>72</xdr:row>
      <xdr:rowOff>152401</xdr:rowOff>
    </xdr:to>
    <xdr:sp macro="" textlink="">
      <xdr:nvSpPr>
        <xdr:cNvPr id="2645" name="Triangle 4">
          <a:extLst>
            <a:ext uri="{FF2B5EF4-FFF2-40B4-BE49-F238E27FC236}">
              <a16:creationId xmlns:a16="http://schemas.microsoft.com/office/drawing/2014/main" id="{B4C82CFE-C741-44B4-ADC4-70ED72BB8E77}"/>
            </a:ext>
          </a:extLst>
        </xdr:cNvPr>
        <xdr:cNvSpPr/>
      </xdr:nvSpPr>
      <xdr:spPr>
        <a:xfrm rot="16200000">
          <a:off x="4800600" y="13167361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9</xdr:col>
      <xdr:colOff>152400</xdr:colOff>
      <xdr:row>72</xdr:row>
      <xdr:rowOff>76200</xdr:rowOff>
    </xdr:from>
    <xdr:to>
      <xdr:col>21</xdr:col>
      <xdr:colOff>0</xdr:colOff>
      <xdr:row>72</xdr:row>
      <xdr:rowOff>76200</xdr:rowOff>
    </xdr:to>
    <xdr:sp macro="" textlink="">
      <xdr:nvSpPr>
        <xdr:cNvPr id="2646" name="Line 456">
          <a:extLst>
            <a:ext uri="{FF2B5EF4-FFF2-40B4-BE49-F238E27FC236}">
              <a16:creationId xmlns:a16="http://schemas.microsoft.com/office/drawing/2014/main" id="{A731333D-492C-457C-A34C-79D0240BCE22}"/>
            </a:ext>
          </a:extLst>
        </xdr:cNvPr>
        <xdr:cNvSpPr>
          <a:spLocks noChangeShapeType="1"/>
        </xdr:cNvSpPr>
      </xdr:nvSpPr>
      <xdr:spPr bwMode="auto">
        <a:xfrm>
          <a:off x="4953000" y="13243560"/>
          <a:ext cx="5859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72</xdr:row>
      <xdr:rowOff>76200</xdr:rowOff>
    </xdr:from>
    <xdr:to>
      <xdr:col>9</xdr:col>
      <xdr:colOff>0</xdr:colOff>
      <xdr:row>72</xdr:row>
      <xdr:rowOff>76200</xdr:rowOff>
    </xdr:to>
    <xdr:sp macro="" textlink="">
      <xdr:nvSpPr>
        <xdr:cNvPr id="2647" name="Line 457">
          <a:extLst>
            <a:ext uri="{FF2B5EF4-FFF2-40B4-BE49-F238E27FC236}">
              <a16:creationId xmlns:a16="http://schemas.microsoft.com/office/drawing/2014/main" id="{8D989D5F-FA1A-421A-8210-597B79F2B436}"/>
            </a:ext>
          </a:extLst>
        </xdr:cNvPr>
        <xdr:cNvSpPr>
          <a:spLocks noChangeShapeType="1"/>
        </xdr:cNvSpPr>
      </xdr:nvSpPr>
      <xdr:spPr bwMode="auto">
        <a:xfrm>
          <a:off x="3215640" y="132435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68</xdr:row>
      <xdr:rowOff>76200</xdr:rowOff>
    </xdr:from>
    <xdr:to>
      <xdr:col>7</xdr:col>
      <xdr:colOff>0</xdr:colOff>
      <xdr:row>72</xdr:row>
      <xdr:rowOff>76200</xdr:rowOff>
    </xdr:to>
    <xdr:sp macro="" textlink="">
      <xdr:nvSpPr>
        <xdr:cNvPr id="2648" name="Line 458">
          <a:extLst>
            <a:ext uri="{FF2B5EF4-FFF2-40B4-BE49-F238E27FC236}">
              <a16:creationId xmlns:a16="http://schemas.microsoft.com/office/drawing/2014/main" id="{2942E669-D201-4F6D-8BC0-F89AC4A121BE}"/>
            </a:ext>
          </a:extLst>
        </xdr:cNvPr>
        <xdr:cNvSpPr>
          <a:spLocks noChangeShapeType="1"/>
        </xdr:cNvSpPr>
      </xdr:nvSpPr>
      <xdr:spPr bwMode="auto">
        <a:xfrm>
          <a:off x="2948940" y="12512040"/>
          <a:ext cx="266700" cy="731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62</xdr:row>
      <xdr:rowOff>0</xdr:rowOff>
    </xdr:from>
    <xdr:to>
      <xdr:col>13</xdr:col>
      <xdr:colOff>152400</xdr:colOff>
      <xdr:row>62</xdr:row>
      <xdr:rowOff>152400</xdr:rowOff>
    </xdr:to>
    <xdr:sp macro="" textlink="">
      <xdr:nvSpPr>
        <xdr:cNvPr id="2649" name="Triangle 5">
          <a:extLst>
            <a:ext uri="{FF2B5EF4-FFF2-40B4-BE49-F238E27FC236}">
              <a16:creationId xmlns:a16="http://schemas.microsoft.com/office/drawing/2014/main" id="{5537C830-2707-4A42-AF75-7897B8DCE35C}"/>
            </a:ext>
          </a:extLst>
        </xdr:cNvPr>
        <xdr:cNvSpPr/>
      </xdr:nvSpPr>
      <xdr:spPr>
        <a:xfrm rot="16200000">
          <a:off x="6804660" y="113385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13</xdr:col>
      <xdr:colOff>152400</xdr:colOff>
      <xdr:row>62</xdr:row>
      <xdr:rowOff>76200</xdr:rowOff>
    </xdr:from>
    <xdr:to>
      <xdr:col>21</xdr:col>
      <xdr:colOff>0</xdr:colOff>
      <xdr:row>62</xdr:row>
      <xdr:rowOff>76200</xdr:rowOff>
    </xdr:to>
    <xdr:sp macro="" textlink="">
      <xdr:nvSpPr>
        <xdr:cNvPr id="2650" name="Line 459">
          <a:extLst>
            <a:ext uri="{FF2B5EF4-FFF2-40B4-BE49-F238E27FC236}">
              <a16:creationId xmlns:a16="http://schemas.microsoft.com/office/drawing/2014/main" id="{303944D2-C1E8-4DA4-946A-5474CB547FFF}"/>
            </a:ext>
          </a:extLst>
        </xdr:cNvPr>
        <xdr:cNvSpPr>
          <a:spLocks noChangeShapeType="1"/>
        </xdr:cNvSpPr>
      </xdr:nvSpPr>
      <xdr:spPr bwMode="auto">
        <a:xfrm>
          <a:off x="6957060" y="11414760"/>
          <a:ext cx="385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62</xdr:row>
      <xdr:rowOff>76200</xdr:rowOff>
    </xdr:from>
    <xdr:to>
      <xdr:col>13</xdr:col>
      <xdr:colOff>0</xdr:colOff>
      <xdr:row>62</xdr:row>
      <xdr:rowOff>76200</xdr:rowOff>
    </xdr:to>
    <xdr:sp macro="" textlink="">
      <xdr:nvSpPr>
        <xdr:cNvPr id="2651" name="Line 460">
          <a:extLst>
            <a:ext uri="{FF2B5EF4-FFF2-40B4-BE49-F238E27FC236}">
              <a16:creationId xmlns:a16="http://schemas.microsoft.com/office/drawing/2014/main" id="{CCCF402A-A7D2-4FFD-9AE4-5DC9D035C0CD}"/>
            </a:ext>
          </a:extLst>
        </xdr:cNvPr>
        <xdr:cNvSpPr>
          <a:spLocks noChangeShapeType="1"/>
        </xdr:cNvSpPr>
      </xdr:nvSpPr>
      <xdr:spPr bwMode="auto">
        <a:xfrm>
          <a:off x="5219700" y="114147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62</xdr:row>
      <xdr:rowOff>76200</xdr:rowOff>
    </xdr:from>
    <xdr:to>
      <xdr:col>11</xdr:col>
      <xdr:colOff>0</xdr:colOff>
      <xdr:row>64</xdr:row>
      <xdr:rowOff>76200</xdr:rowOff>
    </xdr:to>
    <xdr:sp macro="" textlink="">
      <xdr:nvSpPr>
        <xdr:cNvPr id="2652" name="Line 461">
          <a:extLst>
            <a:ext uri="{FF2B5EF4-FFF2-40B4-BE49-F238E27FC236}">
              <a16:creationId xmlns:a16="http://schemas.microsoft.com/office/drawing/2014/main" id="{AC581251-4798-43E0-BC12-B55E20AB947D}"/>
            </a:ext>
          </a:extLst>
        </xdr:cNvPr>
        <xdr:cNvSpPr>
          <a:spLocks noChangeShapeType="1"/>
        </xdr:cNvSpPr>
      </xdr:nvSpPr>
      <xdr:spPr bwMode="auto">
        <a:xfrm flipV="1">
          <a:off x="4953000" y="1141476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67</xdr:row>
      <xdr:rowOff>0</xdr:rowOff>
    </xdr:from>
    <xdr:to>
      <xdr:col>13</xdr:col>
      <xdr:colOff>152400</xdr:colOff>
      <xdr:row>67</xdr:row>
      <xdr:rowOff>152400</xdr:rowOff>
    </xdr:to>
    <xdr:sp macro="" textlink="">
      <xdr:nvSpPr>
        <xdr:cNvPr id="2653" name="Triangle 6">
          <a:extLst>
            <a:ext uri="{FF2B5EF4-FFF2-40B4-BE49-F238E27FC236}">
              <a16:creationId xmlns:a16="http://schemas.microsoft.com/office/drawing/2014/main" id="{661CD8B8-E5DA-4823-A1DF-8BC2961BF616}"/>
            </a:ext>
          </a:extLst>
        </xdr:cNvPr>
        <xdr:cNvSpPr/>
      </xdr:nvSpPr>
      <xdr:spPr>
        <a:xfrm rot="16200000">
          <a:off x="6804660" y="122529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13</xdr:col>
      <xdr:colOff>152400</xdr:colOff>
      <xdr:row>67</xdr:row>
      <xdr:rowOff>76200</xdr:rowOff>
    </xdr:from>
    <xdr:to>
      <xdr:col>21</xdr:col>
      <xdr:colOff>0</xdr:colOff>
      <xdr:row>67</xdr:row>
      <xdr:rowOff>76200</xdr:rowOff>
    </xdr:to>
    <xdr:sp macro="" textlink="">
      <xdr:nvSpPr>
        <xdr:cNvPr id="2654" name="Line 462">
          <a:extLst>
            <a:ext uri="{FF2B5EF4-FFF2-40B4-BE49-F238E27FC236}">
              <a16:creationId xmlns:a16="http://schemas.microsoft.com/office/drawing/2014/main" id="{C4DB486D-C06A-4106-90FE-3863E843FFDC}"/>
            </a:ext>
          </a:extLst>
        </xdr:cNvPr>
        <xdr:cNvSpPr>
          <a:spLocks noChangeShapeType="1"/>
        </xdr:cNvSpPr>
      </xdr:nvSpPr>
      <xdr:spPr bwMode="auto">
        <a:xfrm>
          <a:off x="6957060" y="12329160"/>
          <a:ext cx="385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67</xdr:row>
      <xdr:rowOff>76200</xdr:rowOff>
    </xdr:from>
    <xdr:to>
      <xdr:col>13</xdr:col>
      <xdr:colOff>0</xdr:colOff>
      <xdr:row>67</xdr:row>
      <xdr:rowOff>76200</xdr:rowOff>
    </xdr:to>
    <xdr:sp macro="" textlink="">
      <xdr:nvSpPr>
        <xdr:cNvPr id="2655" name="Line 463">
          <a:extLst>
            <a:ext uri="{FF2B5EF4-FFF2-40B4-BE49-F238E27FC236}">
              <a16:creationId xmlns:a16="http://schemas.microsoft.com/office/drawing/2014/main" id="{14FB4027-2092-4421-BF82-C3ECA2848AFE}"/>
            </a:ext>
          </a:extLst>
        </xdr:cNvPr>
        <xdr:cNvSpPr>
          <a:spLocks noChangeShapeType="1"/>
        </xdr:cNvSpPr>
      </xdr:nvSpPr>
      <xdr:spPr bwMode="auto">
        <a:xfrm>
          <a:off x="5219700" y="123291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64</xdr:row>
      <xdr:rowOff>76200</xdr:rowOff>
    </xdr:from>
    <xdr:to>
      <xdr:col>11</xdr:col>
      <xdr:colOff>0</xdr:colOff>
      <xdr:row>67</xdr:row>
      <xdr:rowOff>76200</xdr:rowOff>
    </xdr:to>
    <xdr:sp macro="" textlink="">
      <xdr:nvSpPr>
        <xdr:cNvPr id="2656" name="Line 464">
          <a:extLst>
            <a:ext uri="{FF2B5EF4-FFF2-40B4-BE49-F238E27FC236}">
              <a16:creationId xmlns:a16="http://schemas.microsoft.com/office/drawing/2014/main" id="{43769964-0807-4C32-8D5C-F1C9E2A832E3}"/>
            </a:ext>
          </a:extLst>
        </xdr:cNvPr>
        <xdr:cNvSpPr>
          <a:spLocks noChangeShapeType="1"/>
        </xdr:cNvSpPr>
      </xdr:nvSpPr>
      <xdr:spPr bwMode="auto">
        <a:xfrm>
          <a:off x="4953000" y="1178052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152400</xdr:colOff>
      <xdr:row>15</xdr:row>
      <xdr:rowOff>152400</xdr:rowOff>
    </xdr:to>
    <xdr:sp macro="" textlink="">
      <xdr:nvSpPr>
        <xdr:cNvPr id="2657" name="Circle 7">
          <a:extLst>
            <a:ext uri="{FF2B5EF4-FFF2-40B4-BE49-F238E27FC236}">
              <a16:creationId xmlns:a16="http://schemas.microsoft.com/office/drawing/2014/main" id="{999873FB-65F8-44C2-A7DA-F1E95F5975A3}"/>
            </a:ext>
          </a:extLst>
        </xdr:cNvPr>
        <xdr:cNvSpPr/>
      </xdr:nvSpPr>
      <xdr:spPr>
        <a:xfrm>
          <a:off x="4800600" y="27432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7</xdr:col>
      <xdr:colOff>0</xdr:colOff>
      <xdr:row>15</xdr:row>
      <xdr:rowOff>76200</xdr:rowOff>
    </xdr:from>
    <xdr:to>
      <xdr:col>9</xdr:col>
      <xdr:colOff>0</xdr:colOff>
      <xdr:row>15</xdr:row>
      <xdr:rowOff>76200</xdr:rowOff>
    </xdr:to>
    <xdr:sp macro="" textlink="">
      <xdr:nvSpPr>
        <xdr:cNvPr id="2658" name="Line 465">
          <a:extLst>
            <a:ext uri="{FF2B5EF4-FFF2-40B4-BE49-F238E27FC236}">
              <a16:creationId xmlns:a16="http://schemas.microsoft.com/office/drawing/2014/main" id="{CC133B14-E231-4A3E-83FA-BFDB91CE6134}"/>
            </a:ext>
          </a:extLst>
        </xdr:cNvPr>
        <xdr:cNvSpPr>
          <a:spLocks noChangeShapeType="1"/>
        </xdr:cNvSpPr>
      </xdr:nvSpPr>
      <xdr:spPr bwMode="auto">
        <a:xfrm>
          <a:off x="3215640" y="28194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15</xdr:row>
      <xdr:rowOff>76200</xdr:rowOff>
    </xdr:from>
    <xdr:to>
      <xdr:col>7</xdr:col>
      <xdr:colOff>0</xdr:colOff>
      <xdr:row>30</xdr:row>
      <xdr:rowOff>76200</xdr:rowOff>
    </xdr:to>
    <xdr:sp macro="" textlink="">
      <xdr:nvSpPr>
        <xdr:cNvPr id="2659" name="Line 466">
          <a:extLst>
            <a:ext uri="{FF2B5EF4-FFF2-40B4-BE49-F238E27FC236}">
              <a16:creationId xmlns:a16="http://schemas.microsoft.com/office/drawing/2014/main" id="{D59B6C35-C46E-48E6-B9A5-FA57AF857DDC}"/>
            </a:ext>
          </a:extLst>
        </xdr:cNvPr>
        <xdr:cNvSpPr>
          <a:spLocks noChangeShapeType="1"/>
        </xdr:cNvSpPr>
      </xdr:nvSpPr>
      <xdr:spPr bwMode="auto">
        <a:xfrm flipV="1">
          <a:off x="2948940" y="2819400"/>
          <a:ext cx="266700" cy="274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152400</xdr:colOff>
      <xdr:row>45</xdr:row>
      <xdr:rowOff>152400</xdr:rowOff>
    </xdr:to>
    <xdr:sp macro="" textlink="">
      <xdr:nvSpPr>
        <xdr:cNvPr id="2660" name="Circle 8">
          <a:extLst>
            <a:ext uri="{FF2B5EF4-FFF2-40B4-BE49-F238E27FC236}">
              <a16:creationId xmlns:a16="http://schemas.microsoft.com/office/drawing/2014/main" id="{B1F7F88A-A7A3-4CE6-8806-6FB95E921CC0}"/>
            </a:ext>
          </a:extLst>
        </xdr:cNvPr>
        <xdr:cNvSpPr/>
      </xdr:nvSpPr>
      <xdr:spPr>
        <a:xfrm>
          <a:off x="4800600" y="82296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7</xdr:col>
      <xdr:colOff>0</xdr:colOff>
      <xdr:row>45</xdr:row>
      <xdr:rowOff>76200</xdr:rowOff>
    </xdr:from>
    <xdr:to>
      <xdr:col>9</xdr:col>
      <xdr:colOff>0</xdr:colOff>
      <xdr:row>45</xdr:row>
      <xdr:rowOff>76200</xdr:rowOff>
    </xdr:to>
    <xdr:sp macro="" textlink="">
      <xdr:nvSpPr>
        <xdr:cNvPr id="2661" name="Line 467">
          <a:extLst>
            <a:ext uri="{FF2B5EF4-FFF2-40B4-BE49-F238E27FC236}">
              <a16:creationId xmlns:a16="http://schemas.microsoft.com/office/drawing/2014/main" id="{5931A2B6-B3FD-4727-A7F0-C39BFE1C4E1A}"/>
            </a:ext>
          </a:extLst>
        </xdr:cNvPr>
        <xdr:cNvSpPr>
          <a:spLocks noChangeShapeType="1"/>
        </xdr:cNvSpPr>
      </xdr:nvSpPr>
      <xdr:spPr bwMode="auto">
        <a:xfrm>
          <a:off x="3215640" y="83058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152400</xdr:colOff>
      <xdr:row>30</xdr:row>
      <xdr:rowOff>76200</xdr:rowOff>
    </xdr:from>
    <xdr:to>
      <xdr:col>7</xdr:col>
      <xdr:colOff>0</xdr:colOff>
      <xdr:row>45</xdr:row>
      <xdr:rowOff>76200</xdr:rowOff>
    </xdr:to>
    <xdr:sp macro="" textlink="">
      <xdr:nvSpPr>
        <xdr:cNvPr id="2662" name="Line 468">
          <a:extLst>
            <a:ext uri="{FF2B5EF4-FFF2-40B4-BE49-F238E27FC236}">
              <a16:creationId xmlns:a16="http://schemas.microsoft.com/office/drawing/2014/main" id="{95FB7448-D766-46AD-9685-83CC7A7BC75D}"/>
            </a:ext>
          </a:extLst>
        </xdr:cNvPr>
        <xdr:cNvSpPr>
          <a:spLocks noChangeShapeType="1"/>
        </xdr:cNvSpPr>
      </xdr:nvSpPr>
      <xdr:spPr bwMode="auto">
        <a:xfrm>
          <a:off x="2948940" y="5562600"/>
          <a:ext cx="266700" cy="274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152400</xdr:colOff>
      <xdr:row>8</xdr:row>
      <xdr:rowOff>152400</xdr:rowOff>
    </xdr:to>
    <xdr:sp macro="" textlink="">
      <xdr:nvSpPr>
        <xdr:cNvPr id="2663" name="Square 9">
          <a:extLst>
            <a:ext uri="{FF2B5EF4-FFF2-40B4-BE49-F238E27FC236}">
              <a16:creationId xmlns:a16="http://schemas.microsoft.com/office/drawing/2014/main" id="{91773CA4-FDAE-4522-80A7-A50CA5ED839C}"/>
            </a:ext>
          </a:extLst>
        </xdr:cNvPr>
        <xdr:cNvSpPr/>
      </xdr:nvSpPr>
      <xdr:spPr>
        <a:xfrm>
          <a:off x="6804660" y="146304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11</xdr:col>
      <xdr:colOff>0</xdr:colOff>
      <xdr:row>8</xdr:row>
      <xdr:rowOff>76200</xdr:rowOff>
    </xdr:from>
    <xdr:to>
      <xdr:col>13</xdr:col>
      <xdr:colOff>0</xdr:colOff>
      <xdr:row>8</xdr:row>
      <xdr:rowOff>76200</xdr:rowOff>
    </xdr:to>
    <xdr:sp macro="" textlink="">
      <xdr:nvSpPr>
        <xdr:cNvPr id="2664" name="Line 469">
          <a:extLst>
            <a:ext uri="{FF2B5EF4-FFF2-40B4-BE49-F238E27FC236}">
              <a16:creationId xmlns:a16="http://schemas.microsoft.com/office/drawing/2014/main" id="{2C52D89A-4AF8-4955-976B-85B557B1F608}"/>
            </a:ext>
          </a:extLst>
        </xdr:cNvPr>
        <xdr:cNvSpPr>
          <a:spLocks noChangeShapeType="1"/>
        </xdr:cNvSpPr>
      </xdr:nvSpPr>
      <xdr:spPr bwMode="auto">
        <a:xfrm>
          <a:off x="5219700" y="15392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8</xdr:row>
      <xdr:rowOff>76200</xdr:rowOff>
    </xdr:from>
    <xdr:to>
      <xdr:col>11</xdr:col>
      <xdr:colOff>0</xdr:colOff>
      <xdr:row>15</xdr:row>
      <xdr:rowOff>76200</xdr:rowOff>
    </xdr:to>
    <xdr:sp macro="" textlink="">
      <xdr:nvSpPr>
        <xdr:cNvPr id="2665" name="Line 470">
          <a:extLst>
            <a:ext uri="{FF2B5EF4-FFF2-40B4-BE49-F238E27FC236}">
              <a16:creationId xmlns:a16="http://schemas.microsoft.com/office/drawing/2014/main" id="{9833D8C8-CD48-4F35-A75A-C2A4850219C4}"/>
            </a:ext>
          </a:extLst>
        </xdr:cNvPr>
        <xdr:cNvSpPr>
          <a:spLocks noChangeShapeType="1"/>
        </xdr:cNvSpPr>
      </xdr:nvSpPr>
      <xdr:spPr bwMode="auto">
        <a:xfrm flipV="1">
          <a:off x="4953000" y="1539240"/>
          <a:ext cx="266700" cy="1280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152400</xdr:colOff>
      <xdr:row>23</xdr:row>
      <xdr:rowOff>152400</xdr:rowOff>
    </xdr:to>
    <xdr:sp macro="" textlink="">
      <xdr:nvSpPr>
        <xdr:cNvPr id="2666" name="Square 10">
          <a:extLst>
            <a:ext uri="{FF2B5EF4-FFF2-40B4-BE49-F238E27FC236}">
              <a16:creationId xmlns:a16="http://schemas.microsoft.com/office/drawing/2014/main" id="{755907A4-9F20-4A58-A6D4-77F3C29CCDFE}"/>
            </a:ext>
          </a:extLst>
        </xdr:cNvPr>
        <xdr:cNvSpPr/>
      </xdr:nvSpPr>
      <xdr:spPr>
        <a:xfrm>
          <a:off x="6804660" y="420624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11</xdr:col>
      <xdr:colOff>0</xdr:colOff>
      <xdr:row>23</xdr:row>
      <xdr:rowOff>76200</xdr:rowOff>
    </xdr:from>
    <xdr:to>
      <xdr:col>13</xdr:col>
      <xdr:colOff>0</xdr:colOff>
      <xdr:row>23</xdr:row>
      <xdr:rowOff>76200</xdr:rowOff>
    </xdr:to>
    <xdr:sp macro="" textlink="">
      <xdr:nvSpPr>
        <xdr:cNvPr id="2667" name="Line 471">
          <a:extLst>
            <a:ext uri="{FF2B5EF4-FFF2-40B4-BE49-F238E27FC236}">
              <a16:creationId xmlns:a16="http://schemas.microsoft.com/office/drawing/2014/main" id="{F214ED21-A19E-434A-9A75-E45FDED9DD6F}"/>
            </a:ext>
          </a:extLst>
        </xdr:cNvPr>
        <xdr:cNvSpPr>
          <a:spLocks noChangeShapeType="1"/>
        </xdr:cNvSpPr>
      </xdr:nvSpPr>
      <xdr:spPr bwMode="auto">
        <a:xfrm>
          <a:off x="5219700" y="42824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15</xdr:row>
      <xdr:rowOff>76200</xdr:rowOff>
    </xdr:from>
    <xdr:to>
      <xdr:col>11</xdr:col>
      <xdr:colOff>0</xdr:colOff>
      <xdr:row>23</xdr:row>
      <xdr:rowOff>76200</xdr:rowOff>
    </xdr:to>
    <xdr:sp macro="" textlink="">
      <xdr:nvSpPr>
        <xdr:cNvPr id="2668" name="Line 472">
          <a:extLst>
            <a:ext uri="{FF2B5EF4-FFF2-40B4-BE49-F238E27FC236}">
              <a16:creationId xmlns:a16="http://schemas.microsoft.com/office/drawing/2014/main" id="{EDAAD0A2-94F9-47D2-B172-D04F3AA847C6}"/>
            </a:ext>
          </a:extLst>
        </xdr:cNvPr>
        <xdr:cNvSpPr>
          <a:spLocks noChangeShapeType="1"/>
        </xdr:cNvSpPr>
      </xdr:nvSpPr>
      <xdr:spPr bwMode="auto">
        <a:xfrm>
          <a:off x="4953000" y="2819400"/>
          <a:ext cx="266700" cy="1463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38</xdr:row>
      <xdr:rowOff>0</xdr:rowOff>
    </xdr:from>
    <xdr:to>
      <xdr:col>13</xdr:col>
      <xdr:colOff>152400</xdr:colOff>
      <xdr:row>38</xdr:row>
      <xdr:rowOff>152400</xdr:rowOff>
    </xdr:to>
    <xdr:sp macro="" textlink="">
      <xdr:nvSpPr>
        <xdr:cNvPr id="2669" name="Square 11">
          <a:extLst>
            <a:ext uri="{FF2B5EF4-FFF2-40B4-BE49-F238E27FC236}">
              <a16:creationId xmlns:a16="http://schemas.microsoft.com/office/drawing/2014/main" id="{428BD1DC-B2F5-4EE7-B44A-D2DA7970D80D}"/>
            </a:ext>
          </a:extLst>
        </xdr:cNvPr>
        <xdr:cNvSpPr/>
      </xdr:nvSpPr>
      <xdr:spPr>
        <a:xfrm>
          <a:off x="6804660" y="694944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11</xdr:col>
      <xdr:colOff>0</xdr:colOff>
      <xdr:row>38</xdr:row>
      <xdr:rowOff>76200</xdr:rowOff>
    </xdr:from>
    <xdr:to>
      <xdr:col>13</xdr:col>
      <xdr:colOff>0</xdr:colOff>
      <xdr:row>38</xdr:row>
      <xdr:rowOff>76200</xdr:rowOff>
    </xdr:to>
    <xdr:sp macro="" textlink="">
      <xdr:nvSpPr>
        <xdr:cNvPr id="2670" name="Line 473">
          <a:extLst>
            <a:ext uri="{FF2B5EF4-FFF2-40B4-BE49-F238E27FC236}">
              <a16:creationId xmlns:a16="http://schemas.microsoft.com/office/drawing/2014/main" id="{72160B55-3420-49FC-8963-A93EE6601291}"/>
            </a:ext>
          </a:extLst>
        </xdr:cNvPr>
        <xdr:cNvSpPr>
          <a:spLocks noChangeShapeType="1"/>
        </xdr:cNvSpPr>
      </xdr:nvSpPr>
      <xdr:spPr bwMode="auto">
        <a:xfrm>
          <a:off x="5219700" y="70256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38</xdr:row>
      <xdr:rowOff>76200</xdr:rowOff>
    </xdr:from>
    <xdr:to>
      <xdr:col>11</xdr:col>
      <xdr:colOff>0</xdr:colOff>
      <xdr:row>45</xdr:row>
      <xdr:rowOff>76200</xdr:rowOff>
    </xdr:to>
    <xdr:sp macro="" textlink="">
      <xdr:nvSpPr>
        <xdr:cNvPr id="2671" name="Line 474">
          <a:extLst>
            <a:ext uri="{FF2B5EF4-FFF2-40B4-BE49-F238E27FC236}">
              <a16:creationId xmlns:a16="http://schemas.microsoft.com/office/drawing/2014/main" id="{839C83E5-AE0F-41F5-90EF-D4B14601EECB}"/>
            </a:ext>
          </a:extLst>
        </xdr:cNvPr>
        <xdr:cNvSpPr>
          <a:spLocks noChangeShapeType="1"/>
        </xdr:cNvSpPr>
      </xdr:nvSpPr>
      <xdr:spPr bwMode="auto">
        <a:xfrm flipV="1">
          <a:off x="4953000" y="7025640"/>
          <a:ext cx="266700" cy="1280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53</xdr:row>
      <xdr:rowOff>0</xdr:rowOff>
    </xdr:from>
    <xdr:to>
      <xdr:col>13</xdr:col>
      <xdr:colOff>152400</xdr:colOff>
      <xdr:row>53</xdr:row>
      <xdr:rowOff>152400</xdr:rowOff>
    </xdr:to>
    <xdr:sp macro="" textlink="">
      <xdr:nvSpPr>
        <xdr:cNvPr id="2672" name="Square 12">
          <a:extLst>
            <a:ext uri="{FF2B5EF4-FFF2-40B4-BE49-F238E27FC236}">
              <a16:creationId xmlns:a16="http://schemas.microsoft.com/office/drawing/2014/main" id="{A2E6F054-2703-4C3F-9CAC-F688BC1DFCE4}"/>
            </a:ext>
          </a:extLst>
        </xdr:cNvPr>
        <xdr:cNvSpPr/>
      </xdr:nvSpPr>
      <xdr:spPr>
        <a:xfrm>
          <a:off x="6804660" y="969264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11</xdr:col>
      <xdr:colOff>0</xdr:colOff>
      <xdr:row>53</xdr:row>
      <xdr:rowOff>76200</xdr:rowOff>
    </xdr:from>
    <xdr:to>
      <xdr:col>13</xdr:col>
      <xdr:colOff>0</xdr:colOff>
      <xdr:row>53</xdr:row>
      <xdr:rowOff>76200</xdr:rowOff>
    </xdr:to>
    <xdr:sp macro="" textlink="">
      <xdr:nvSpPr>
        <xdr:cNvPr id="2673" name="Line 475">
          <a:extLst>
            <a:ext uri="{FF2B5EF4-FFF2-40B4-BE49-F238E27FC236}">
              <a16:creationId xmlns:a16="http://schemas.microsoft.com/office/drawing/2014/main" id="{8CFC7796-3E9A-4616-B073-84EE4D9171F4}"/>
            </a:ext>
          </a:extLst>
        </xdr:cNvPr>
        <xdr:cNvSpPr>
          <a:spLocks noChangeShapeType="1"/>
        </xdr:cNvSpPr>
      </xdr:nvSpPr>
      <xdr:spPr bwMode="auto">
        <a:xfrm>
          <a:off x="5219700" y="97688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152400</xdr:colOff>
      <xdr:row>45</xdr:row>
      <xdr:rowOff>76200</xdr:rowOff>
    </xdr:from>
    <xdr:to>
      <xdr:col>11</xdr:col>
      <xdr:colOff>0</xdr:colOff>
      <xdr:row>53</xdr:row>
      <xdr:rowOff>76200</xdr:rowOff>
    </xdr:to>
    <xdr:sp macro="" textlink="">
      <xdr:nvSpPr>
        <xdr:cNvPr id="2674" name="Line 476">
          <a:extLst>
            <a:ext uri="{FF2B5EF4-FFF2-40B4-BE49-F238E27FC236}">
              <a16:creationId xmlns:a16="http://schemas.microsoft.com/office/drawing/2014/main" id="{E82FCD2D-299C-432A-B474-CF2881AA451A}"/>
            </a:ext>
          </a:extLst>
        </xdr:cNvPr>
        <xdr:cNvSpPr>
          <a:spLocks noChangeShapeType="1"/>
        </xdr:cNvSpPr>
      </xdr:nvSpPr>
      <xdr:spPr bwMode="auto">
        <a:xfrm>
          <a:off x="4953000" y="8305800"/>
          <a:ext cx="266700" cy="1463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152400</xdr:colOff>
      <xdr:row>4</xdr:row>
      <xdr:rowOff>152400</xdr:rowOff>
    </xdr:to>
    <xdr:sp macro="" textlink="">
      <xdr:nvSpPr>
        <xdr:cNvPr id="2675" name="Circle 13">
          <a:extLst>
            <a:ext uri="{FF2B5EF4-FFF2-40B4-BE49-F238E27FC236}">
              <a16:creationId xmlns:a16="http://schemas.microsoft.com/office/drawing/2014/main" id="{258B8EBE-8E23-4255-962B-2AAC17BFE7EA}"/>
            </a:ext>
          </a:extLst>
        </xdr:cNvPr>
        <xdr:cNvSpPr/>
      </xdr:nvSpPr>
      <xdr:spPr>
        <a:xfrm>
          <a:off x="8808720" y="73152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15</xdr:col>
      <xdr:colOff>0</xdr:colOff>
      <xdr:row>4</xdr:row>
      <xdr:rowOff>76200</xdr:rowOff>
    </xdr:from>
    <xdr:to>
      <xdr:col>17</xdr:col>
      <xdr:colOff>0</xdr:colOff>
      <xdr:row>4</xdr:row>
      <xdr:rowOff>76200</xdr:rowOff>
    </xdr:to>
    <xdr:sp macro="" textlink="">
      <xdr:nvSpPr>
        <xdr:cNvPr id="2676" name="Line 477">
          <a:extLst>
            <a:ext uri="{FF2B5EF4-FFF2-40B4-BE49-F238E27FC236}">
              <a16:creationId xmlns:a16="http://schemas.microsoft.com/office/drawing/2014/main" id="{D9855419-A3B5-4081-ACDB-A04193C648C1}"/>
            </a:ext>
          </a:extLst>
        </xdr:cNvPr>
        <xdr:cNvSpPr>
          <a:spLocks noChangeShapeType="1"/>
        </xdr:cNvSpPr>
      </xdr:nvSpPr>
      <xdr:spPr bwMode="auto">
        <a:xfrm>
          <a:off x="7223760" y="8077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4</xdr:row>
      <xdr:rowOff>76200</xdr:rowOff>
    </xdr:from>
    <xdr:to>
      <xdr:col>15</xdr:col>
      <xdr:colOff>0</xdr:colOff>
      <xdr:row>8</xdr:row>
      <xdr:rowOff>76200</xdr:rowOff>
    </xdr:to>
    <xdr:sp macro="" textlink="">
      <xdr:nvSpPr>
        <xdr:cNvPr id="2677" name="Line 478">
          <a:extLst>
            <a:ext uri="{FF2B5EF4-FFF2-40B4-BE49-F238E27FC236}">
              <a16:creationId xmlns:a16="http://schemas.microsoft.com/office/drawing/2014/main" id="{528EED46-A7F2-44A1-A4E3-26F5231AA0C6}"/>
            </a:ext>
          </a:extLst>
        </xdr:cNvPr>
        <xdr:cNvSpPr>
          <a:spLocks noChangeShapeType="1"/>
        </xdr:cNvSpPr>
      </xdr:nvSpPr>
      <xdr:spPr bwMode="auto">
        <a:xfrm flipV="1">
          <a:off x="6957060" y="807720"/>
          <a:ext cx="266700" cy="731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152400</xdr:colOff>
      <xdr:row>12</xdr:row>
      <xdr:rowOff>152400</xdr:rowOff>
    </xdr:to>
    <xdr:sp macro="" textlink="">
      <xdr:nvSpPr>
        <xdr:cNvPr id="2678" name="Triangle 14">
          <a:extLst>
            <a:ext uri="{FF2B5EF4-FFF2-40B4-BE49-F238E27FC236}">
              <a16:creationId xmlns:a16="http://schemas.microsoft.com/office/drawing/2014/main" id="{F4BB7C03-C492-47A9-AD99-0EDD32060EEA}"/>
            </a:ext>
          </a:extLst>
        </xdr:cNvPr>
        <xdr:cNvSpPr/>
      </xdr:nvSpPr>
      <xdr:spPr>
        <a:xfrm rot="16200000">
          <a:off x="8808720" y="21945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17</xdr:col>
      <xdr:colOff>152400</xdr:colOff>
      <xdr:row>12</xdr:row>
      <xdr:rowOff>76200</xdr:rowOff>
    </xdr:from>
    <xdr:to>
      <xdr:col>21</xdr:col>
      <xdr:colOff>0</xdr:colOff>
      <xdr:row>12</xdr:row>
      <xdr:rowOff>76200</xdr:rowOff>
    </xdr:to>
    <xdr:sp macro="" textlink="">
      <xdr:nvSpPr>
        <xdr:cNvPr id="2679" name="Line 479">
          <a:extLst>
            <a:ext uri="{FF2B5EF4-FFF2-40B4-BE49-F238E27FC236}">
              <a16:creationId xmlns:a16="http://schemas.microsoft.com/office/drawing/2014/main" id="{4AC53678-CAB4-46DF-8522-202E293A1AC1}"/>
            </a:ext>
          </a:extLst>
        </xdr:cNvPr>
        <xdr:cNvSpPr>
          <a:spLocks noChangeShapeType="1"/>
        </xdr:cNvSpPr>
      </xdr:nvSpPr>
      <xdr:spPr bwMode="auto">
        <a:xfrm>
          <a:off x="8961120" y="227076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12</xdr:row>
      <xdr:rowOff>76200</xdr:rowOff>
    </xdr:from>
    <xdr:to>
      <xdr:col>17</xdr:col>
      <xdr:colOff>0</xdr:colOff>
      <xdr:row>12</xdr:row>
      <xdr:rowOff>76200</xdr:rowOff>
    </xdr:to>
    <xdr:sp macro="" textlink="">
      <xdr:nvSpPr>
        <xdr:cNvPr id="2680" name="Line 480">
          <a:extLst>
            <a:ext uri="{FF2B5EF4-FFF2-40B4-BE49-F238E27FC236}">
              <a16:creationId xmlns:a16="http://schemas.microsoft.com/office/drawing/2014/main" id="{C9598B1B-5125-42CE-9F22-C55B6E45F3AE}"/>
            </a:ext>
          </a:extLst>
        </xdr:cNvPr>
        <xdr:cNvSpPr>
          <a:spLocks noChangeShapeType="1"/>
        </xdr:cNvSpPr>
      </xdr:nvSpPr>
      <xdr:spPr bwMode="auto">
        <a:xfrm>
          <a:off x="7223760" y="22707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8</xdr:row>
      <xdr:rowOff>76200</xdr:rowOff>
    </xdr:from>
    <xdr:to>
      <xdr:col>15</xdr:col>
      <xdr:colOff>0</xdr:colOff>
      <xdr:row>12</xdr:row>
      <xdr:rowOff>76200</xdr:rowOff>
    </xdr:to>
    <xdr:sp macro="" textlink="">
      <xdr:nvSpPr>
        <xdr:cNvPr id="2681" name="Line 481">
          <a:extLst>
            <a:ext uri="{FF2B5EF4-FFF2-40B4-BE49-F238E27FC236}">
              <a16:creationId xmlns:a16="http://schemas.microsoft.com/office/drawing/2014/main" id="{41F08B88-BDE5-4CB4-A73D-BC5DF465EAD8}"/>
            </a:ext>
          </a:extLst>
        </xdr:cNvPr>
        <xdr:cNvSpPr>
          <a:spLocks noChangeShapeType="1"/>
        </xdr:cNvSpPr>
      </xdr:nvSpPr>
      <xdr:spPr bwMode="auto">
        <a:xfrm>
          <a:off x="6957060" y="1539240"/>
          <a:ext cx="266700" cy="731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21</xdr:col>
      <xdr:colOff>0</xdr:colOff>
      <xdr:row>2</xdr:row>
      <xdr:rowOff>0</xdr:rowOff>
    </xdr:from>
    <xdr:to>
      <xdr:col>21</xdr:col>
      <xdr:colOff>152400</xdr:colOff>
      <xdr:row>2</xdr:row>
      <xdr:rowOff>152400</xdr:rowOff>
    </xdr:to>
    <xdr:sp macro="" textlink="">
      <xdr:nvSpPr>
        <xdr:cNvPr id="2682" name="Triangle 15">
          <a:extLst>
            <a:ext uri="{FF2B5EF4-FFF2-40B4-BE49-F238E27FC236}">
              <a16:creationId xmlns:a16="http://schemas.microsoft.com/office/drawing/2014/main" id="{4E80478E-5684-4FCC-9842-7F7A199518C5}"/>
            </a:ext>
          </a:extLst>
        </xdr:cNvPr>
        <xdr:cNvSpPr/>
      </xdr:nvSpPr>
      <xdr:spPr>
        <a:xfrm rot="16200000">
          <a:off x="10812780" y="3657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19</xdr:col>
      <xdr:colOff>0</xdr:colOff>
      <xdr:row>2</xdr:row>
      <xdr:rowOff>76200</xdr:rowOff>
    </xdr:from>
    <xdr:to>
      <xdr:col>21</xdr:col>
      <xdr:colOff>0</xdr:colOff>
      <xdr:row>2</xdr:row>
      <xdr:rowOff>76200</xdr:rowOff>
    </xdr:to>
    <xdr:sp macro="" textlink="">
      <xdr:nvSpPr>
        <xdr:cNvPr id="2683" name="Line 482">
          <a:extLst>
            <a:ext uri="{FF2B5EF4-FFF2-40B4-BE49-F238E27FC236}">
              <a16:creationId xmlns:a16="http://schemas.microsoft.com/office/drawing/2014/main" id="{78A4184A-1C12-47F7-BD2E-CA024DD51BBE}"/>
            </a:ext>
          </a:extLst>
        </xdr:cNvPr>
        <xdr:cNvSpPr>
          <a:spLocks noChangeShapeType="1"/>
        </xdr:cNvSpPr>
      </xdr:nvSpPr>
      <xdr:spPr bwMode="auto">
        <a:xfrm>
          <a:off x="9227820" y="4419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152400</xdr:colOff>
      <xdr:row>2</xdr:row>
      <xdr:rowOff>76200</xdr:rowOff>
    </xdr:from>
    <xdr:to>
      <xdr:col>19</xdr:col>
      <xdr:colOff>0</xdr:colOff>
      <xdr:row>4</xdr:row>
      <xdr:rowOff>76200</xdr:rowOff>
    </xdr:to>
    <xdr:sp macro="" textlink="">
      <xdr:nvSpPr>
        <xdr:cNvPr id="2684" name="Line 483">
          <a:extLst>
            <a:ext uri="{FF2B5EF4-FFF2-40B4-BE49-F238E27FC236}">
              <a16:creationId xmlns:a16="http://schemas.microsoft.com/office/drawing/2014/main" id="{8365929D-5095-4672-A20D-632CDA29EC56}"/>
            </a:ext>
          </a:extLst>
        </xdr:cNvPr>
        <xdr:cNvSpPr>
          <a:spLocks noChangeShapeType="1"/>
        </xdr:cNvSpPr>
      </xdr:nvSpPr>
      <xdr:spPr bwMode="auto">
        <a:xfrm flipV="1">
          <a:off x="8961120" y="44196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152400</xdr:colOff>
      <xdr:row>7</xdr:row>
      <xdr:rowOff>152400</xdr:rowOff>
    </xdr:to>
    <xdr:sp macro="" textlink="">
      <xdr:nvSpPr>
        <xdr:cNvPr id="2685" name="Triangle 16">
          <a:extLst>
            <a:ext uri="{FF2B5EF4-FFF2-40B4-BE49-F238E27FC236}">
              <a16:creationId xmlns:a16="http://schemas.microsoft.com/office/drawing/2014/main" id="{08EA32E2-4167-4CB6-ADC4-D243AFB3004E}"/>
            </a:ext>
          </a:extLst>
        </xdr:cNvPr>
        <xdr:cNvSpPr/>
      </xdr:nvSpPr>
      <xdr:spPr>
        <a:xfrm rot="16200000">
          <a:off x="10812780" y="12801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19</xdr:col>
      <xdr:colOff>0</xdr:colOff>
      <xdr:row>7</xdr:row>
      <xdr:rowOff>76200</xdr:rowOff>
    </xdr:from>
    <xdr:to>
      <xdr:col>21</xdr:col>
      <xdr:colOff>0</xdr:colOff>
      <xdr:row>7</xdr:row>
      <xdr:rowOff>76200</xdr:rowOff>
    </xdr:to>
    <xdr:sp macro="" textlink="">
      <xdr:nvSpPr>
        <xdr:cNvPr id="2686" name="Line 484">
          <a:extLst>
            <a:ext uri="{FF2B5EF4-FFF2-40B4-BE49-F238E27FC236}">
              <a16:creationId xmlns:a16="http://schemas.microsoft.com/office/drawing/2014/main" id="{BE5119E8-6B7E-453D-9152-7A52CF4289E1}"/>
            </a:ext>
          </a:extLst>
        </xdr:cNvPr>
        <xdr:cNvSpPr>
          <a:spLocks noChangeShapeType="1"/>
        </xdr:cNvSpPr>
      </xdr:nvSpPr>
      <xdr:spPr bwMode="auto">
        <a:xfrm>
          <a:off x="9227820" y="13563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152400</xdr:colOff>
      <xdr:row>4</xdr:row>
      <xdr:rowOff>76200</xdr:rowOff>
    </xdr:from>
    <xdr:to>
      <xdr:col>19</xdr:col>
      <xdr:colOff>0</xdr:colOff>
      <xdr:row>7</xdr:row>
      <xdr:rowOff>76200</xdr:rowOff>
    </xdr:to>
    <xdr:sp macro="" textlink="">
      <xdr:nvSpPr>
        <xdr:cNvPr id="2687" name="Line 485">
          <a:extLst>
            <a:ext uri="{FF2B5EF4-FFF2-40B4-BE49-F238E27FC236}">
              <a16:creationId xmlns:a16="http://schemas.microsoft.com/office/drawing/2014/main" id="{63D6692B-635F-43CA-9C5B-E11725D1ED12}"/>
            </a:ext>
          </a:extLst>
        </xdr:cNvPr>
        <xdr:cNvSpPr>
          <a:spLocks noChangeShapeType="1"/>
        </xdr:cNvSpPr>
      </xdr:nvSpPr>
      <xdr:spPr bwMode="auto">
        <a:xfrm>
          <a:off x="8961120" y="80772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152400</xdr:colOff>
      <xdr:row>19</xdr:row>
      <xdr:rowOff>152400</xdr:rowOff>
    </xdr:to>
    <xdr:sp macro="" textlink="">
      <xdr:nvSpPr>
        <xdr:cNvPr id="2688" name="Circle 17">
          <a:extLst>
            <a:ext uri="{FF2B5EF4-FFF2-40B4-BE49-F238E27FC236}">
              <a16:creationId xmlns:a16="http://schemas.microsoft.com/office/drawing/2014/main" id="{EF5EABCE-E5E8-4F28-873A-E50037D34540}"/>
            </a:ext>
          </a:extLst>
        </xdr:cNvPr>
        <xdr:cNvSpPr/>
      </xdr:nvSpPr>
      <xdr:spPr>
        <a:xfrm>
          <a:off x="8808720" y="347472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15</xdr:col>
      <xdr:colOff>0</xdr:colOff>
      <xdr:row>19</xdr:row>
      <xdr:rowOff>76200</xdr:rowOff>
    </xdr:from>
    <xdr:to>
      <xdr:col>17</xdr:col>
      <xdr:colOff>0</xdr:colOff>
      <xdr:row>19</xdr:row>
      <xdr:rowOff>76200</xdr:rowOff>
    </xdr:to>
    <xdr:sp macro="" textlink="">
      <xdr:nvSpPr>
        <xdr:cNvPr id="2689" name="Line 486">
          <a:extLst>
            <a:ext uri="{FF2B5EF4-FFF2-40B4-BE49-F238E27FC236}">
              <a16:creationId xmlns:a16="http://schemas.microsoft.com/office/drawing/2014/main" id="{26205386-1187-4AB6-854D-061366500E11}"/>
            </a:ext>
          </a:extLst>
        </xdr:cNvPr>
        <xdr:cNvSpPr>
          <a:spLocks noChangeShapeType="1"/>
        </xdr:cNvSpPr>
      </xdr:nvSpPr>
      <xdr:spPr bwMode="auto">
        <a:xfrm>
          <a:off x="7223760" y="35509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19</xdr:row>
      <xdr:rowOff>76200</xdr:rowOff>
    </xdr:from>
    <xdr:to>
      <xdr:col>15</xdr:col>
      <xdr:colOff>0</xdr:colOff>
      <xdr:row>23</xdr:row>
      <xdr:rowOff>76200</xdr:rowOff>
    </xdr:to>
    <xdr:sp macro="" textlink="">
      <xdr:nvSpPr>
        <xdr:cNvPr id="2690" name="Line 487">
          <a:extLst>
            <a:ext uri="{FF2B5EF4-FFF2-40B4-BE49-F238E27FC236}">
              <a16:creationId xmlns:a16="http://schemas.microsoft.com/office/drawing/2014/main" id="{18C5534D-C289-42D6-BEBB-3A0235F28AEB}"/>
            </a:ext>
          </a:extLst>
        </xdr:cNvPr>
        <xdr:cNvSpPr>
          <a:spLocks noChangeShapeType="1"/>
        </xdr:cNvSpPr>
      </xdr:nvSpPr>
      <xdr:spPr bwMode="auto">
        <a:xfrm flipV="1">
          <a:off x="6957060" y="3550920"/>
          <a:ext cx="266700" cy="731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152400</xdr:colOff>
      <xdr:row>27</xdr:row>
      <xdr:rowOff>152400</xdr:rowOff>
    </xdr:to>
    <xdr:sp macro="" textlink="">
      <xdr:nvSpPr>
        <xdr:cNvPr id="2691" name="Triangle 18">
          <a:extLst>
            <a:ext uri="{FF2B5EF4-FFF2-40B4-BE49-F238E27FC236}">
              <a16:creationId xmlns:a16="http://schemas.microsoft.com/office/drawing/2014/main" id="{D24A6D90-0EB4-45C2-9387-8EE6EC3EB1B1}"/>
            </a:ext>
          </a:extLst>
        </xdr:cNvPr>
        <xdr:cNvSpPr/>
      </xdr:nvSpPr>
      <xdr:spPr>
        <a:xfrm rot="16200000">
          <a:off x="8808720" y="49377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17</xdr:col>
      <xdr:colOff>152400</xdr:colOff>
      <xdr:row>27</xdr:row>
      <xdr:rowOff>76200</xdr:rowOff>
    </xdr:from>
    <xdr:to>
      <xdr:col>21</xdr:col>
      <xdr:colOff>0</xdr:colOff>
      <xdr:row>27</xdr:row>
      <xdr:rowOff>76200</xdr:rowOff>
    </xdr:to>
    <xdr:sp macro="" textlink="">
      <xdr:nvSpPr>
        <xdr:cNvPr id="2692" name="Line 488">
          <a:extLst>
            <a:ext uri="{FF2B5EF4-FFF2-40B4-BE49-F238E27FC236}">
              <a16:creationId xmlns:a16="http://schemas.microsoft.com/office/drawing/2014/main" id="{9ACAEB8F-467E-4D6E-8401-671B1DBE1D6B}"/>
            </a:ext>
          </a:extLst>
        </xdr:cNvPr>
        <xdr:cNvSpPr>
          <a:spLocks noChangeShapeType="1"/>
        </xdr:cNvSpPr>
      </xdr:nvSpPr>
      <xdr:spPr bwMode="auto">
        <a:xfrm>
          <a:off x="8961120" y="501396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27</xdr:row>
      <xdr:rowOff>76200</xdr:rowOff>
    </xdr:from>
    <xdr:to>
      <xdr:col>17</xdr:col>
      <xdr:colOff>0</xdr:colOff>
      <xdr:row>27</xdr:row>
      <xdr:rowOff>76200</xdr:rowOff>
    </xdr:to>
    <xdr:sp macro="" textlink="">
      <xdr:nvSpPr>
        <xdr:cNvPr id="2693" name="Line 489">
          <a:extLst>
            <a:ext uri="{FF2B5EF4-FFF2-40B4-BE49-F238E27FC236}">
              <a16:creationId xmlns:a16="http://schemas.microsoft.com/office/drawing/2014/main" id="{ED79BF3C-4830-451F-B620-3FF4024FF02A}"/>
            </a:ext>
          </a:extLst>
        </xdr:cNvPr>
        <xdr:cNvSpPr>
          <a:spLocks noChangeShapeType="1"/>
        </xdr:cNvSpPr>
      </xdr:nvSpPr>
      <xdr:spPr bwMode="auto">
        <a:xfrm>
          <a:off x="7223760" y="50139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23</xdr:row>
      <xdr:rowOff>76200</xdr:rowOff>
    </xdr:from>
    <xdr:to>
      <xdr:col>15</xdr:col>
      <xdr:colOff>0</xdr:colOff>
      <xdr:row>27</xdr:row>
      <xdr:rowOff>76200</xdr:rowOff>
    </xdr:to>
    <xdr:sp macro="" textlink="">
      <xdr:nvSpPr>
        <xdr:cNvPr id="2694" name="Line 490">
          <a:extLst>
            <a:ext uri="{FF2B5EF4-FFF2-40B4-BE49-F238E27FC236}">
              <a16:creationId xmlns:a16="http://schemas.microsoft.com/office/drawing/2014/main" id="{F343E226-9A13-479D-BC37-C404C268A0D9}"/>
            </a:ext>
          </a:extLst>
        </xdr:cNvPr>
        <xdr:cNvSpPr>
          <a:spLocks noChangeShapeType="1"/>
        </xdr:cNvSpPr>
      </xdr:nvSpPr>
      <xdr:spPr bwMode="auto">
        <a:xfrm>
          <a:off x="6957060" y="4282440"/>
          <a:ext cx="266700" cy="731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21</xdr:col>
      <xdr:colOff>0</xdr:colOff>
      <xdr:row>17</xdr:row>
      <xdr:rowOff>0</xdr:rowOff>
    </xdr:from>
    <xdr:to>
      <xdr:col>21</xdr:col>
      <xdr:colOff>152400</xdr:colOff>
      <xdr:row>17</xdr:row>
      <xdr:rowOff>152400</xdr:rowOff>
    </xdr:to>
    <xdr:sp macro="" textlink="">
      <xdr:nvSpPr>
        <xdr:cNvPr id="2695" name="Triangle 19">
          <a:extLst>
            <a:ext uri="{FF2B5EF4-FFF2-40B4-BE49-F238E27FC236}">
              <a16:creationId xmlns:a16="http://schemas.microsoft.com/office/drawing/2014/main" id="{06B3F731-78BD-435D-A332-F66012205474}"/>
            </a:ext>
          </a:extLst>
        </xdr:cNvPr>
        <xdr:cNvSpPr/>
      </xdr:nvSpPr>
      <xdr:spPr>
        <a:xfrm rot="16200000">
          <a:off x="10812780" y="31089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19</xdr:col>
      <xdr:colOff>0</xdr:colOff>
      <xdr:row>17</xdr:row>
      <xdr:rowOff>76200</xdr:rowOff>
    </xdr:from>
    <xdr:to>
      <xdr:col>21</xdr:col>
      <xdr:colOff>0</xdr:colOff>
      <xdr:row>17</xdr:row>
      <xdr:rowOff>76200</xdr:rowOff>
    </xdr:to>
    <xdr:sp macro="" textlink="">
      <xdr:nvSpPr>
        <xdr:cNvPr id="2696" name="Line 491">
          <a:extLst>
            <a:ext uri="{FF2B5EF4-FFF2-40B4-BE49-F238E27FC236}">
              <a16:creationId xmlns:a16="http://schemas.microsoft.com/office/drawing/2014/main" id="{9F4604E1-CCB6-4B33-95DF-417CF02D10AC}"/>
            </a:ext>
          </a:extLst>
        </xdr:cNvPr>
        <xdr:cNvSpPr>
          <a:spLocks noChangeShapeType="1"/>
        </xdr:cNvSpPr>
      </xdr:nvSpPr>
      <xdr:spPr bwMode="auto">
        <a:xfrm>
          <a:off x="9227820" y="31851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152400</xdr:colOff>
      <xdr:row>17</xdr:row>
      <xdr:rowOff>76200</xdr:rowOff>
    </xdr:from>
    <xdr:to>
      <xdr:col>19</xdr:col>
      <xdr:colOff>0</xdr:colOff>
      <xdr:row>19</xdr:row>
      <xdr:rowOff>76200</xdr:rowOff>
    </xdr:to>
    <xdr:sp macro="" textlink="">
      <xdr:nvSpPr>
        <xdr:cNvPr id="2697" name="Line 492">
          <a:extLst>
            <a:ext uri="{FF2B5EF4-FFF2-40B4-BE49-F238E27FC236}">
              <a16:creationId xmlns:a16="http://schemas.microsoft.com/office/drawing/2014/main" id="{CC8D23F6-A98C-4114-B167-594D8EC9931B}"/>
            </a:ext>
          </a:extLst>
        </xdr:cNvPr>
        <xdr:cNvSpPr>
          <a:spLocks noChangeShapeType="1"/>
        </xdr:cNvSpPr>
      </xdr:nvSpPr>
      <xdr:spPr bwMode="auto">
        <a:xfrm flipV="1">
          <a:off x="8961120" y="318516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21</xdr:col>
      <xdr:colOff>0</xdr:colOff>
      <xdr:row>22</xdr:row>
      <xdr:rowOff>0</xdr:rowOff>
    </xdr:from>
    <xdr:to>
      <xdr:col>21</xdr:col>
      <xdr:colOff>152400</xdr:colOff>
      <xdr:row>22</xdr:row>
      <xdr:rowOff>152400</xdr:rowOff>
    </xdr:to>
    <xdr:sp macro="" textlink="">
      <xdr:nvSpPr>
        <xdr:cNvPr id="2698" name="Triangle 20">
          <a:extLst>
            <a:ext uri="{FF2B5EF4-FFF2-40B4-BE49-F238E27FC236}">
              <a16:creationId xmlns:a16="http://schemas.microsoft.com/office/drawing/2014/main" id="{139DCC90-E22D-4476-A1E1-5ABB1094BD49}"/>
            </a:ext>
          </a:extLst>
        </xdr:cNvPr>
        <xdr:cNvSpPr/>
      </xdr:nvSpPr>
      <xdr:spPr>
        <a:xfrm rot="16200000">
          <a:off x="10812780" y="40233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19</xdr:col>
      <xdr:colOff>0</xdr:colOff>
      <xdr:row>22</xdr:row>
      <xdr:rowOff>76200</xdr:rowOff>
    </xdr:from>
    <xdr:to>
      <xdr:col>21</xdr:col>
      <xdr:colOff>0</xdr:colOff>
      <xdr:row>22</xdr:row>
      <xdr:rowOff>76200</xdr:rowOff>
    </xdr:to>
    <xdr:sp macro="" textlink="">
      <xdr:nvSpPr>
        <xdr:cNvPr id="2699" name="Line 493">
          <a:extLst>
            <a:ext uri="{FF2B5EF4-FFF2-40B4-BE49-F238E27FC236}">
              <a16:creationId xmlns:a16="http://schemas.microsoft.com/office/drawing/2014/main" id="{68CC7E04-18B6-4998-898A-5419C2E2CEF3}"/>
            </a:ext>
          </a:extLst>
        </xdr:cNvPr>
        <xdr:cNvSpPr>
          <a:spLocks noChangeShapeType="1"/>
        </xdr:cNvSpPr>
      </xdr:nvSpPr>
      <xdr:spPr bwMode="auto">
        <a:xfrm>
          <a:off x="9227820" y="40995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152400</xdr:colOff>
      <xdr:row>19</xdr:row>
      <xdr:rowOff>76200</xdr:rowOff>
    </xdr:from>
    <xdr:to>
      <xdr:col>19</xdr:col>
      <xdr:colOff>0</xdr:colOff>
      <xdr:row>22</xdr:row>
      <xdr:rowOff>76200</xdr:rowOff>
    </xdr:to>
    <xdr:sp macro="" textlink="">
      <xdr:nvSpPr>
        <xdr:cNvPr id="2700" name="Line 494">
          <a:extLst>
            <a:ext uri="{FF2B5EF4-FFF2-40B4-BE49-F238E27FC236}">
              <a16:creationId xmlns:a16="http://schemas.microsoft.com/office/drawing/2014/main" id="{94652F91-CE1E-45DD-B1CE-ACAE22D26AB1}"/>
            </a:ext>
          </a:extLst>
        </xdr:cNvPr>
        <xdr:cNvSpPr>
          <a:spLocks noChangeShapeType="1"/>
        </xdr:cNvSpPr>
      </xdr:nvSpPr>
      <xdr:spPr bwMode="auto">
        <a:xfrm>
          <a:off x="8961120" y="355092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152400</xdr:colOff>
      <xdr:row>34</xdr:row>
      <xdr:rowOff>152400</xdr:rowOff>
    </xdr:to>
    <xdr:sp macro="" textlink="">
      <xdr:nvSpPr>
        <xdr:cNvPr id="2701" name="Circle 21">
          <a:extLst>
            <a:ext uri="{FF2B5EF4-FFF2-40B4-BE49-F238E27FC236}">
              <a16:creationId xmlns:a16="http://schemas.microsoft.com/office/drawing/2014/main" id="{E9DF24BE-2C7C-4BD9-8B63-DC7B51A02C50}"/>
            </a:ext>
          </a:extLst>
        </xdr:cNvPr>
        <xdr:cNvSpPr/>
      </xdr:nvSpPr>
      <xdr:spPr>
        <a:xfrm>
          <a:off x="8808720" y="621792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15</xdr:col>
      <xdr:colOff>0</xdr:colOff>
      <xdr:row>34</xdr:row>
      <xdr:rowOff>76200</xdr:rowOff>
    </xdr:from>
    <xdr:to>
      <xdr:col>17</xdr:col>
      <xdr:colOff>0</xdr:colOff>
      <xdr:row>34</xdr:row>
      <xdr:rowOff>76200</xdr:rowOff>
    </xdr:to>
    <xdr:sp macro="" textlink="">
      <xdr:nvSpPr>
        <xdr:cNvPr id="2702" name="Line 495">
          <a:extLst>
            <a:ext uri="{FF2B5EF4-FFF2-40B4-BE49-F238E27FC236}">
              <a16:creationId xmlns:a16="http://schemas.microsoft.com/office/drawing/2014/main" id="{9FC8BF77-A2F9-4409-93D6-20FF5B9EB277}"/>
            </a:ext>
          </a:extLst>
        </xdr:cNvPr>
        <xdr:cNvSpPr>
          <a:spLocks noChangeShapeType="1"/>
        </xdr:cNvSpPr>
      </xdr:nvSpPr>
      <xdr:spPr bwMode="auto">
        <a:xfrm>
          <a:off x="7223760" y="62941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34</xdr:row>
      <xdr:rowOff>76200</xdr:rowOff>
    </xdr:from>
    <xdr:to>
      <xdr:col>15</xdr:col>
      <xdr:colOff>0</xdr:colOff>
      <xdr:row>38</xdr:row>
      <xdr:rowOff>76200</xdr:rowOff>
    </xdr:to>
    <xdr:sp macro="" textlink="">
      <xdr:nvSpPr>
        <xdr:cNvPr id="2703" name="Line 496">
          <a:extLst>
            <a:ext uri="{FF2B5EF4-FFF2-40B4-BE49-F238E27FC236}">
              <a16:creationId xmlns:a16="http://schemas.microsoft.com/office/drawing/2014/main" id="{C2573340-8B76-46C4-8B8A-331C067A8E1F}"/>
            </a:ext>
          </a:extLst>
        </xdr:cNvPr>
        <xdr:cNvSpPr>
          <a:spLocks noChangeShapeType="1"/>
        </xdr:cNvSpPr>
      </xdr:nvSpPr>
      <xdr:spPr bwMode="auto">
        <a:xfrm flipV="1">
          <a:off x="6957060" y="6294120"/>
          <a:ext cx="266700" cy="731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152400</xdr:colOff>
      <xdr:row>42</xdr:row>
      <xdr:rowOff>152400</xdr:rowOff>
    </xdr:to>
    <xdr:sp macro="" textlink="">
      <xdr:nvSpPr>
        <xdr:cNvPr id="2704" name="Triangle 22">
          <a:extLst>
            <a:ext uri="{FF2B5EF4-FFF2-40B4-BE49-F238E27FC236}">
              <a16:creationId xmlns:a16="http://schemas.microsoft.com/office/drawing/2014/main" id="{56FEA7D3-E47D-49D2-9AA5-082F162614B7}"/>
            </a:ext>
          </a:extLst>
        </xdr:cNvPr>
        <xdr:cNvSpPr/>
      </xdr:nvSpPr>
      <xdr:spPr>
        <a:xfrm rot="16200000">
          <a:off x="8808720" y="76809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17</xdr:col>
      <xdr:colOff>152400</xdr:colOff>
      <xdr:row>42</xdr:row>
      <xdr:rowOff>76200</xdr:rowOff>
    </xdr:from>
    <xdr:to>
      <xdr:col>21</xdr:col>
      <xdr:colOff>0</xdr:colOff>
      <xdr:row>42</xdr:row>
      <xdr:rowOff>76200</xdr:rowOff>
    </xdr:to>
    <xdr:sp macro="" textlink="">
      <xdr:nvSpPr>
        <xdr:cNvPr id="2705" name="Line 497">
          <a:extLst>
            <a:ext uri="{FF2B5EF4-FFF2-40B4-BE49-F238E27FC236}">
              <a16:creationId xmlns:a16="http://schemas.microsoft.com/office/drawing/2014/main" id="{4B04DB5D-64D1-4E8B-96AD-9308F8400F0F}"/>
            </a:ext>
          </a:extLst>
        </xdr:cNvPr>
        <xdr:cNvSpPr>
          <a:spLocks noChangeShapeType="1"/>
        </xdr:cNvSpPr>
      </xdr:nvSpPr>
      <xdr:spPr bwMode="auto">
        <a:xfrm>
          <a:off x="8961120" y="775716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42</xdr:row>
      <xdr:rowOff>76200</xdr:rowOff>
    </xdr:from>
    <xdr:to>
      <xdr:col>17</xdr:col>
      <xdr:colOff>0</xdr:colOff>
      <xdr:row>42</xdr:row>
      <xdr:rowOff>76200</xdr:rowOff>
    </xdr:to>
    <xdr:sp macro="" textlink="">
      <xdr:nvSpPr>
        <xdr:cNvPr id="2706" name="Line 498">
          <a:extLst>
            <a:ext uri="{FF2B5EF4-FFF2-40B4-BE49-F238E27FC236}">
              <a16:creationId xmlns:a16="http://schemas.microsoft.com/office/drawing/2014/main" id="{B752D9A5-774B-4F48-8EA0-148E594D9DC8}"/>
            </a:ext>
          </a:extLst>
        </xdr:cNvPr>
        <xdr:cNvSpPr>
          <a:spLocks noChangeShapeType="1"/>
        </xdr:cNvSpPr>
      </xdr:nvSpPr>
      <xdr:spPr bwMode="auto">
        <a:xfrm>
          <a:off x="7223760" y="77571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38</xdr:row>
      <xdr:rowOff>76200</xdr:rowOff>
    </xdr:from>
    <xdr:to>
      <xdr:col>15</xdr:col>
      <xdr:colOff>0</xdr:colOff>
      <xdr:row>42</xdr:row>
      <xdr:rowOff>76200</xdr:rowOff>
    </xdr:to>
    <xdr:sp macro="" textlink="">
      <xdr:nvSpPr>
        <xdr:cNvPr id="2707" name="Line 499">
          <a:extLst>
            <a:ext uri="{FF2B5EF4-FFF2-40B4-BE49-F238E27FC236}">
              <a16:creationId xmlns:a16="http://schemas.microsoft.com/office/drawing/2014/main" id="{4704B13B-2DC0-4523-8854-7C293E518EBC}"/>
            </a:ext>
          </a:extLst>
        </xdr:cNvPr>
        <xdr:cNvSpPr>
          <a:spLocks noChangeShapeType="1"/>
        </xdr:cNvSpPr>
      </xdr:nvSpPr>
      <xdr:spPr bwMode="auto">
        <a:xfrm>
          <a:off x="6957060" y="7025640"/>
          <a:ext cx="266700" cy="731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21</xdr:col>
      <xdr:colOff>0</xdr:colOff>
      <xdr:row>32</xdr:row>
      <xdr:rowOff>0</xdr:rowOff>
    </xdr:from>
    <xdr:to>
      <xdr:col>21</xdr:col>
      <xdr:colOff>152400</xdr:colOff>
      <xdr:row>32</xdr:row>
      <xdr:rowOff>152400</xdr:rowOff>
    </xdr:to>
    <xdr:sp macro="" textlink="">
      <xdr:nvSpPr>
        <xdr:cNvPr id="2708" name="Triangle 23">
          <a:extLst>
            <a:ext uri="{FF2B5EF4-FFF2-40B4-BE49-F238E27FC236}">
              <a16:creationId xmlns:a16="http://schemas.microsoft.com/office/drawing/2014/main" id="{650D3559-4236-40B2-9F27-F51222BA3055}"/>
            </a:ext>
          </a:extLst>
        </xdr:cNvPr>
        <xdr:cNvSpPr/>
      </xdr:nvSpPr>
      <xdr:spPr>
        <a:xfrm rot="16200000">
          <a:off x="10812780" y="58521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19</xdr:col>
      <xdr:colOff>0</xdr:colOff>
      <xdr:row>32</xdr:row>
      <xdr:rowOff>76200</xdr:rowOff>
    </xdr:from>
    <xdr:to>
      <xdr:col>21</xdr:col>
      <xdr:colOff>0</xdr:colOff>
      <xdr:row>32</xdr:row>
      <xdr:rowOff>76200</xdr:rowOff>
    </xdr:to>
    <xdr:sp macro="" textlink="">
      <xdr:nvSpPr>
        <xdr:cNvPr id="2709" name="Line 500">
          <a:extLst>
            <a:ext uri="{FF2B5EF4-FFF2-40B4-BE49-F238E27FC236}">
              <a16:creationId xmlns:a16="http://schemas.microsoft.com/office/drawing/2014/main" id="{9518F872-A6F8-4F14-AE27-15BCC68A1688}"/>
            </a:ext>
          </a:extLst>
        </xdr:cNvPr>
        <xdr:cNvSpPr>
          <a:spLocks noChangeShapeType="1"/>
        </xdr:cNvSpPr>
      </xdr:nvSpPr>
      <xdr:spPr bwMode="auto">
        <a:xfrm>
          <a:off x="9227820" y="59283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152400</xdr:colOff>
      <xdr:row>32</xdr:row>
      <xdr:rowOff>76200</xdr:rowOff>
    </xdr:from>
    <xdr:to>
      <xdr:col>19</xdr:col>
      <xdr:colOff>0</xdr:colOff>
      <xdr:row>34</xdr:row>
      <xdr:rowOff>76200</xdr:rowOff>
    </xdr:to>
    <xdr:sp macro="" textlink="">
      <xdr:nvSpPr>
        <xdr:cNvPr id="2710" name="Line 501">
          <a:extLst>
            <a:ext uri="{FF2B5EF4-FFF2-40B4-BE49-F238E27FC236}">
              <a16:creationId xmlns:a16="http://schemas.microsoft.com/office/drawing/2014/main" id="{7BA98FC3-9E02-46D4-8407-AC46309085CE}"/>
            </a:ext>
          </a:extLst>
        </xdr:cNvPr>
        <xdr:cNvSpPr>
          <a:spLocks noChangeShapeType="1"/>
        </xdr:cNvSpPr>
      </xdr:nvSpPr>
      <xdr:spPr bwMode="auto">
        <a:xfrm flipV="1">
          <a:off x="8961120" y="592836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21</xdr:col>
      <xdr:colOff>0</xdr:colOff>
      <xdr:row>37</xdr:row>
      <xdr:rowOff>0</xdr:rowOff>
    </xdr:from>
    <xdr:to>
      <xdr:col>21</xdr:col>
      <xdr:colOff>152400</xdr:colOff>
      <xdr:row>37</xdr:row>
      <xdr:rowOff>152400</xdr:rowOff>
    </xdr:to>
    <xdr:sp macro="" textlink="">
      <xdr:nvSpPr>
        <xdr:cNvPr id="2711" name="Triangle 24">
          <a:extLst>
            <a:ext uri="{FF2B5EF4-FFF2-40B4-BE49-F238E27FC236}">
              <a16:creationId xmlns:a16="http://schemas.microsoft.com/office/drawing/2014/main" id="{57FDA90E-CF2F-4939-81E4-3350D6DF690D}"/>
            </a:ext>
          </a:extLst>
        </xdr:cNvPr>
        <xdr:cNvSpPr/>
      </xdr:nvSpPr>
      <xdr:spPr>
        <a:xfrm rot="16200000">
          <a:off x="10812780" y="67665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19</xdr:col>
      <xdr:colOff>0</xdr:colOff>
      <xdr:row>37</xdr:row>
      <xdr:rowOff>76200</xdr:rowOff>
    </xdr:from>
    <xdr:to>
      <xdr:col>21</xdr:col>
      <xdr:colOff>0</xdr:colOff>
      <xdr:row>37</xdr:row>
      <xdr:rowOff>76200</xdr:rowOff>
    </xdr:to>
    <xdr:sp macro="" textlink="">
      <xdr:nvSpPr>
        <xdr:cNvPr id="2712" name="Line 502">
          <a:extLst>
            <a:ext uri="{FF2B5EF4-FFF2-40B4-BE49-F238E27FC236}">
              <a16:creationId xmlns:a16="http://schemas.microsoft.com/office/drawing/2014/main" id="{1D84131C-4517-4D47-BD4F-0820B8F5FF4E}"/>
            </a:ext>
          </a:extLst>
        </xdr:cNvPr>
        <xdr:cNvSpPr>
          <a:spLocks noChangeShapeType="1"/>
        </xdr:cNvSpPr>
      </xdr:nvSpPr>
      <xdr:spPr bwMode="auto">
        <a:xfrm>
          <a:off x="9227820" y="68427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152400</xdr:colOff>
      <xdr:row>34</xdr:row>
      <xdr:rowOff>76200</xdr:rowOff>
    </xdr:from>
    <xdr:to>
      <xdr:col>19</xdr:col>
      <xdr:colOff>0</xdr:colOff>
      <xdr:row>37</xdr:row>
      <xdr:rowOff>76200</xdr:rowOff>
    </xdr:to>
    <xdr:sp macro="" textlink="">
      <xdr:nvSpPr>
        <xdr:cNvPr id="2713" name="Line 503">
          <a:extLst>
            <a:ext uri="{FF2B5EF4-FFF2-40B4-BE49-F238E27FC236}">
              <a16:creationId xmlns:a16="http://schemas.microsoft.com/office/drawing/2014/main" id="{26808BA7-5ACF-4756-A62D-D57F932775E5}"/>
            </a:ext>
          </a:extLst>
        </xdr:cNvPr>
        <xdr:cNvSpPr>
          <a:spLocks noChangeShapeType="1"/>
        </xdr:cNvSpPr>
      </xdr:nvSpPr>
      <xdr:spPr bwMode="auto">
        <a:xfrm>
          <a:off x="8961120" y="629412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152400</xdr:colOff>
      <xdr:row>49</xdr:row>
      <xdr:rowOff>152400</xdr:rowOff>
    </xdr:to>
    <xdr:sp macro="" textlink="">
      <xdr:nvSpPr>
        <xdr:cNvPr id="2714" name="Circle 25">
          <a:extLst>
            <a:ext uri="{FF2B5EF4-FFF2-40B4-BE49-F238E27FC236}">
              <a16:creationId xmlns:a16="http://schemas.microsoft.com/office/drawing/2014/main" id="{C39FCC0E-C0A5-434D-84FE-9D84C407C4B7}"/>
            </a:ext>
          </a:extLst>
        </xdr:cNvPr>
        <xdr:cNvSpPr/>
      </xdr:nvSpPr>
      <xdr:spPr>
        <a:xfrm>
          <a:off x="8808720" y="896112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15</xdr:col>
      <xdr:colOff>0</xdr:colOff>
      <xdr:row>49</xdr:row>
      <xdr:rowOff>76200</xdr:rowOff>
    </xdr:from>
    <xdr:to>
      <xdr:col>17</xdr:col>
      <xdr:colOff>0</xdr:colOff>
      <xdr:row>49</xdr:row>
      <xdr:rowOff>76200</xdr:rowOff>
    </xdr:to>
    <xdr:sp macro="" textlink="">
      <xdr:nvSpPr>
        <xdr:cNvPr id="2715" name="Line 504">
          <a:extLst>
            <a:ext uri="{FF2B5EF4-FFF2-40B4-BE49-F238E27FC236}">
              <a16:creationId xmlns:a16="http://schemas.microsoft.com/office/drawing/2014/main" id="{7152E631-A8B3-419A-8B9D-00E0CB330E83}"/>
            </a:ext>
          </a:extLst>
        </xdr:cNvPr>
        <xdr:cNvSpPr>
          <a:spLocks noChangeShapeType="1"/>
        </xdr:cNvSpPr>
      </xdr:nvSpPr>
      <xdr:spPr bwMode="auto">
        <a:xfrm>
          <a:off x="7223760" y="90373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49</xdr:row>
      <xdr:rowOff>76200</xdr:rowOff>
    </xdr:from>
    <xdr:to>
      <xdr:col>15</xdr:col>
      <xdr:colOff>0</xdr:colOff>
      <xdr:row>53</xdr:row>
      <xdr:rowOff>76200</xdr:rowOff>
    </xdr:to>
    <xdr:sp macro="" textlink="">
      <xdr:nvSpPr>
        <xdr:cNvPr id="2716" name="Line 505">
          <a:extLst>
            <a:ext uri="{FF2B5EF4-FFF2-40B4-BE49-F238E27FC236}">
              <a16:creationId xmlns:a16="http://schemas.microsoft.com/office/drawing/2014/main" id="{EDEA2C02-673C-4A49-9C02-80976B7BEDE3}"/>
            </a:ext>
          </a:extLst>
        </xdr:cNvPr>
        <xdr:cNvSpPr>
          <a:spLocks noChangeShapeType="1"/>
        </xdr:cNvSpPr>
      </xdr:nvSpPr>
      <xdr:spPr bwMode="auto">
        <a:xfrm flipV="1">
          <a:off x="6957060" y="9037320"/>
          <a:ext cx="266700" cy="731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152400</xdr:colOff>
      <xdr:row>57</xdr:row>
      <xdr:rowOff>152400</xdr:rowOff>
    </xdr:to>
    <xdr:sp macro="" textlink="">
      <xdr:nvSpPr>
        <xdr:cNvPr id="2717" name="Triangle 26">
          <a:extLst>
            <a:ext uri="{FF2B5EF4-FFF2-40B4-BE49-F238E27FC236}">
              <a16:creationId xmlns:a16="http://schemas.microsoft.com/office/drawing/2014/main" id="{0F7A23C6-E65D-4842-AF57-D51E949A54D3}"/>
            </a:ext>
          </a:extLst>
        </xdr:cNvPr>
        <xdr:cNvSpPr/>
      </xdr:nvSpPr>
      <xdr:spPr>
        <a:xfrm rot="16200000">
          <a:off x="8808720" y="104241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17</xdr:col>
      <xdr:colOff>152400</xdr:colOff>
      <xdr:row>57</xdr:row>
      <xdr:rowOff>76200</xdr:rowOff>
    </xdr:from>
    <xdr:to>
      <xdr:col>21</xdr:col>
      <xdr:colOff>0</xdr:colOff>
      <xdr:row>57</xdr:row>
      <xdr:rowOff>76200</xdr:rowOff>
    </xdr:to>
    <xdr:sp macro="" textlink="">
      <xdr:nvSpPr>
        <xdr:cNvPr id="2718" name="Line 506">
          <a:extLst>
            <a:ext uri="{FF2B5EF4-FFF2-40B4-BE49-F238E27FC236}">
              <a16:creationId xmlns:a16="http://schemas.microsoft.com/office/drawing/2014/main" id="{8C9D4D46-B512-4D64-906D-B55F2202E1A3}"/>
            </a:ext>
          </a:extLst>
        </xdr:cNvPr>
        <xdr:cNvSpPr>
          <a:spLocks noChangeShapeType="1"/>
        </xdr:cNvSpPr>
      </xdr:nvSpPr>
      <xdr:spPr bwMode="auto">
        <a:xfrm>
          <a:off x="8961120" y="1050036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0</xdr:colOff>
      <xdr:row>57</xdr:row>
      <xdr:rowOff>76200</xdr:rowOff>
    </xdr:from>
    <xdr:to>
      <xdr:col>17</xdr:col>
      <xdr:colOff>0</xdr:colOff>
      <xdr:row>57</xdr:row>
      <xdr:rowOff>76200</xdr:rowOff>
    </xdr:to>
    <xdr:sp macro="" textlink="">
      <xdr:nvSpPr>
        <xdr:cNvPr id="2719" name="Line 507">
          <a:extLst>
            <a:ext uri="{FF2B5EF4-FFF2-40B4-BE49-F238E27FC236}">
              <a16:creationId xmlns:a16="http://schemas.microsoft.com/office/drawing/2014/main" id="{E05952B0-2864-4ACA-A994-EA3D10A57760}"/>
            </a:ext>
          </a:extLst>
        </xdr:cNvPr>
        <xdr:cNvSpPr>
          <a:spLocks noChangeShapeType="1"/>
        </xdr:cNvSpPr>
      </xdr:nvSpPr>
      <xdr:spPr bwMode="auto">
        <a:xfrm>
          <a:off x="7223760" y="105003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53</xdr:row>
      <xdr:rowOff>76200</xdr:rowOff>
    </xdr:from>
    <xdr:to>
      <xdr:col>15</xdr:col>
      <xdr:colOff>0</xdr:colOff>
      <xdr:row>57</xdr:row>
      <xdr:rowOff>76200</xdr:rowOff>
    </xdr:to>
    <xdr:sp macro="" textlink="">
      <xdr:nvSpPr>
        <xdr:cNvPr id="2720" name="Line 508">
          <a:extLst>
            <a:ext uri="{FF2B5EF4-FFF2-40B4-BE49-F238E27FC236}">
              <a16:creationId xmlns:a16="http://schemas.microsoft.com/office/drawing/2014/main" id="{C29CE51E-3232-429A-A7A5-B426C5FDB333}"/>
            </a:ext>
          </a:extLst>
        </xdr:cNvPr>
        <xdr:cNvSpPr>
          <a:spLocks noChangeShapeType="1"/>
        </xdr:cNvSpPr>
      </xdr:nvSpPr>
      <xdr:spPr bwMode="auto">
        <a:xfrm>
          <a:off x="6957060" y="9768840"/>
          <a:ext cx="266700" cy="731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21</xdr:col>
      <xdr:colOff>0</xdr:colOff>
      <xdr:row>47</xdr:row>
      <xdr:rowOff>0</xdr:rowOff>
    </xdr:from>
    <xdr:to>
      <xdr:col>21</xdr:col>
      <xdr:colOff>152400</xdr:colOff>
      <xdr:row>47</xdr:row>
      <xdr:rowOff>152400</xdr:rowOff>
    </xdr:to>
    <xdr:sp macro="" textlink="">
      <xdr:nvSpPr>
        <xdr:cNvPr id="2721" name="Triangle 27">
          <a:extLst>
            <a:ext uri="{FF2B5EF4-FFF2-40B4-BE49-F238E27FC236}">
              <a16:creationId xmlns:a16="http://schemas.microsoft.com/office/drawing/2014/main" id="{6D1802E0-0075-4662-9967-A003228F209B}"/>
            </a:ext>
          </a:extLst>
        </xdr:cNvPr>
        <xdr:cNvSpPr/>
      </xdr:nvSpPr>
      <xdr:spPr>
        <a:xfrm rot="16200000">
          <a:off x="10812780" y="85953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19</xdr:col>
      <xdr:colOff>0</xdr:colOff>
      <xdr:row>47</xdr:row>
      <xdr:rowOff>76200</xdr:rowOff>
    </xdr:from>
    <xdr:to>
      <xdr:col>21</xdr:col>
      <xdr:colOff>0</xdr:colOff>
      <xdr:row>47</xdr:row>
      <xdr:rowOff>76200</xdr:rowOff>
    </xdr:to>
    <xdr:sp macro="" textlink="">
      <xdr:nvSpPr>
        <xdr:cNvPr id="2722" name="Line 509">
          <a:extLst>
            <a:ext uri="{FF2B5EF4-FFF2-40B4-BE49-F238E27FC236}">
              <a16:creationId xmlns:a16="http://schemas.microsoft.com/office/drawing/2014/main" id="{539717C9-F1A7-46B7-811F-E3E0EA0152C3}"/>
            </a:ext>
          </a:extLst>
        </xdr:cNvPr>
        <xdr:cNvSpPr>
          <a:spLocks noChangeShapeType="1"/>
        </xdr:cNvSpPr>
      </xdr:nvSpPr>
      <xdr:spPr bwMode="auto">
        <a:xfrm>
          <a:off x="9227820" y="86715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152400</xdr:colOff>
      <xdr:row>47</xdr:row>
      <xdr:rowOff>76200</xdr:rowOff>
    </xdr:from>
    <xdr:to>
      <xdr:col>19</xdr:col>
      <xdr:colOff>0</xdr:colOff>
      <xdr:row>49</xdr:row>
      <xdr:rowOff>76200</xdr:rowOff>
    </xdr:to>
    <xdr:sp macro="" textlink="">
      <xdr:nvSpPr>
        <xdr:cNvPr id="2723" name="Line 510">
          <a:extLst>
            <a:ext uri="{FF2B5EF4-FFF2-40B4-BE49-F238E27FC236}">
              <a16:creationId xmlns:a16="http://schemas.microsoft.com/office/drawing/2014/main" id="{324979D1-58FD-401E-BE76-678644098775}"/>
            </a:ext>
          </a:extLst>
        </xdr:cNvPr>
        <xdr:cNvSpPr>
          <a:spLocks noChangeShapeType="1"/>
        </xdr:cNvSpPr>
      </xdr:nvSpPr>
      <xdr:spPr bwMode="auto">
        <a:xfrm flipV="1">
          <a:off x="8961120" y="867156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21</xdr:col>
      <xdr:colOff>0</xdr:colOff>
      <xdr:row>52</xdr:row>
      <xdr:rowOff>0</xdr:rowOff>
    </xdr:from>
    <xdr:to>
      <xdr:col>21</xdr:col>
      <xdr:colOff>152400</xdr:colOff>
      <xdr:row>52</xdr:row>
      <xdr:rowOff>152400</xdr:rowOff>
    </xdr:to>
    <xdr:sp macro="" textlink="">
      <xdr:nvSpPr>
        <xdr:cNvPr id="2724" name="Triangle 28">
          <a:extLst>
            <a:ext uri="{FF2B5EF4-FFF2-40B4-BE49-F238E27FC236}">
              <a16:creationId xmlns:a16="http://schemas.microsoft.com/office/drawing/2014/main" id="{EC372A66-7286-416A-8A48-D78A5AC74162}"/>
            </a:ext>
          </a:extLst>
        </xdr:cNvPr>
        <xdr:cNvSpPr/>
      </xdr:nvSpPr>
      <xdr:spPr>
        <a:xfrm rot="16200000">
          <a:off x="10812780" y="95097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19</xdr:col>
      <xdr:colOff>0</xdr:colOff>
      <xdr:row>52</xdr:row>
      <xdr:rowOff>76200</xdr:rowOff>
    </xdr:from>
    <xdr:to>
      <xdr:col>21</xdr:col>
      <xdr:colOff>0</xdr:colOff>
      <xdr:row>52</xdr:row>
      <xdr:rowOff>76200</xdr:rowOff>
    </xdr:to>
    <xdr:sp macro="" textlink="">
      <xdr:nvSpPr>
        <xdr:cNvPr id="2725" name="Line 511">
          <a:extLst>
            <a:ext uri="{FF2B5EF4-FFF2-40B4-BE49-F238E27FC236}">
              <a16:creationId xmlns:a16="http://schemas.microsoft.com/office/drawing/2014/main" id="{BCF5B295-8D1E-4C2C-A063-AFD7DE39FBE4}"/>
            </a:ext>
          </a:extLst>
        </xdr:cNvPr>
        <xdr:cNvSpPr>
          <a:spLocks noChangeShapeType="1"/>
        </xdr:cNvSpPr>
      </xdr:nvSpPr>
      <xdr:spPr bwMode="auto">
        <a:xfrm>
          <a:off x="9227820" y="95859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152400</xdr:colOff>
      <xdr:row>49</xdr:row>
      <xdr:rowOff>76200</xdr:rowOff>
    </xdr:from>
    <xdr:to>
      <xdr:col>19</xdr:col>
      <xdr:colOff>0</xdr:colOff>
      <xdr:row>52</xdr:row>
      <xdr:rowOff>76200</xdr:rowOff>
    </xdr:to>
    <xdr:sp macro="" textlink="">
      <xdr:nvSpPr>
        <xdr:cNvPr id="2726" name="Line 512">
          <a:extLst>
            <a:ext uri="{FF2B5EF4-FFF2-40B4-BE49-F238E27FC236}">
              <a16:creationId xmlns:a16="http://schemas.microsoft.com/office/drawing/2014/main" id="{D383E710-0FDE-4FF6-888C-BF06B520D8F9}"/>
            </a:ext>
          </a:extLst>
        </xdr:cNvPr>
        <xdr:cNvSpPr>
          <a:spLocks noChangeShapeType="1"/>
        </xdr:cNvSpPr>
      </xdr:nvSpPr>
      <xdr:spPr bwMode="auto">
        <a:xfrm>
          <a:off x="8961120" y="903732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152400</xdr:rowOff>
    </xdr:to>
    <xdr:sp macro="" textlink="">
      <xdr:nvSpPr>
        <xdr:cNvPr id="2727" name="Square 0">
          <a:extLst>
            <a:ext uri="{FF2B5EF4-FFF2-40B4-BE49-F238E27FC236}">
              <a16:creationId xmlns:a16="http://schemas.microsoft.com/office/drawing/2014/main" id="{CCBF0DD5-CBE2-43AB-92CA-0E5E777BAE81}"/>
            </a:ext>
          </a:extLst>
        </xdr:cNvPr>
        <xdr:cNvSpPr/>
      </xdr:nvSpPr>
      <xdr:spPr>
        <a:xfrm>
          <a:off x="792480" y="896112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0</xdr:col>
      <xdr:colOff>0</xdr:colOff>
      <xdr:row>49</xdr:row>
      <xdr:rowOff>76200</xdr:rowOff>
    </xdr:from>
    <xdr:to>
      <xdr:col>1</xdr:col>
      <xdr:colOff>0</xdr:colOff>
      <xdr:row>49</xdr:row>
      <xdr:rowOff>76200</xdr:rowOff>
    </xdr:to>
    <xdr:sp macro="" textlink="">
      <xdr:nvSpPr>
        <xdr:cNvPr id="2728" name="Line 513">
          <a:extLst>
            <a:ext uri="{FF2B5EF4-FFF2-40B4-BE49-F238E27FC236}">
              <a16:creationId xmlns:a16="http://schemas.microsoft.com/office/drawing/2014/main" id="{0DA36D50-4FE3-461E-AF98-58977B2E1942}"/>
            </a:ext>
          </a:extLst>
        </xdr:cNvPr>
        <xdr:cNvSpPr>
          <a:spLocks noChangeShapeType="1"/>
        </xdr:cNvSpPr>
      </xdr:nvSpPr>
      <xdr:spPr bwMode="auto">
        <a:xfrm>
          <a:off x="0" y="9037320"/>
          <a:ext cx="792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08C1-27C4-4D95-886A-6DE19AB4D61B}">
  <dimension ref="A1:D2"/>
  <sheetViews>
    <sheetView workbookViewId="0">
      <selection activeCell="E15" sqref="E15"/>
    </sheetView>
  </sheetViews>
  <sheetFormatPr baseColWidth="10" defaultRowHeight="14.4" x14ac:dyDescent="0.3"/>
  <sheetData>
    <row r="1" spans="1:4" x14ac:dyDescent="0.3">
      <c r="A1" t="s">
        <v>48</v>
      </c>
      <c r="B1" t="s">
        <v>49</v>
      </c>
      <c r="D1" t="s">
        <v>51</v>
      </c>
    </row>
    <row r="2" spans="1:4" x14ac:dyDescent="0.3">
      <c r="B2" t="s">
        <v>50</v>
      </c>
      <c r="D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6F92-1880-49B9-8A42-0508B1501616}">
  <dimension ref="A4:J18"/>
  <sheetViews>
    <sheetView tabSelected="1" workbookViewId="0">
      <selection activeCell="H13" sqref="H13"/>
    </sheetView>
  </sheetViews>
  <sheetFormatPr baseColWidth="10" defaultRowHeight="14.4" x14ac:dyDescent="0.3"/>
  <cols>
    <col min="1" max="1" width="17.6640625" bestFit="1" customWidth="1"/>
    <col min="2" max="2" width="13" bestFit="1" customWidth="1"/>
    <col min="3" max="3" width="13.6640625" bestFit="1" customWidth="1"/>
    <col min="4" max="4" width="25.88671875" bestFit="1" customWidth="1"/>
    <col min="7" max="7" width="23" bestFit="1" customWidth="1"/>
    <col min="8" max="8" width="9" bestFit="1" customWidth="1"/>
    <col min="9" max="9" width="13.6640625" bestFit="1" customWidth="1"/>
  </cols>
  <sheetData>
    <row r="4" spans="1:10" x14ac:dyDescent="0.3">
      <c r="D4" s="20" t="s">
        <v>1</v>
      </c>
      <c r="E4" s="20" t="s">
        <v>2</v>
      </c>
      <c r="F4" s="20" t="s">
        <v>3</v>
      </c>
    </row>
    <row r="5" spans="1:10" x14ac:dyDescent="0.3">
      <c r="D5" s="1" t="s">
        <v>0</v>
      </c>
      <c r="E5" s="2">
        <v>0.6</v>
      </c>
      <c r="F5" s="2">
        <v>0.4</v>
      </c>
    </row>
    <row r="6" spans="1:10" x14ac:dyDescent="0.3">
      <c r="A6" t="s">
        <v>8</v>
      </c>
      <c r="G6" s="3" t="s">
        <v>9</v>
      </c>
      <c r="H6" s="3"/>
      <c r="I6" s="3"/>
      <c r="J6" s="3"/>
    </row>
    <row r="7" spans="1:10" x14ac:dyDescent="0.3">
      <c r="A7" s="18" t="s">
        <v>4</v>
      </c>
      <c r="B7" s="18" t="s">
        <v>2</v>
      </c>
      <c r="C7" s="18" t="s">
        <v>3</v>
      </c>
      <c r="G7" s="5" t="s">
        <v>4</v>
      </c>
      <c r="H7" s="5" t="s">
        <v>2</v>
      </c>
      <c r="I7" s="5" t="s">
        <v>3</v>
      </c>
      <c r="J7" s="3"/>
    </row>
    <row r="8" spans="1:10" x14ac:dyDescent="0.3">
      <c r="A8" s="4" t="s">
        <v>5</v>
      </c>
      <c r="B8" s="6">
        <v>0.7</v>
      </c>
      <c r="C8" s="6">
        <v>0.4</v>
      </c>
      <c r="D8" t="s">
        <v>7</v>
      </c>
      <c r="G8" s="4" t="s">
        <v>5</v>
      </c>
      <c r="H8" s="6">
        <v>0.9</v>
      </c>
      <c r="I8" s="6">
        <v>0.2</v>
      </c>
      <c r="J8" s="3" t="s">
        <v>7</v>
      </c>
    </row>
    <row r="9" spans="1:10" x14ac:dyDescent="0.3">
      <c r="A9" s="4" t="s">
        <v>6</v>
      </c>
      <c r="B9" s="6">
        <v>0.3</v>
      </c>
      <c r="C9" s="6">
        <v>0.6</v>
      </c>
      <c r="G9" s="4" t="s">
        <v>6</v>
      </c>
      <c r="H9" s="6">
        <v>0.1</v>
      </c>
      <c r="I9" s="6">
        <v>0.8</v>
      </c>
      <c r="J9" s="3"/>
    </row>
    <row r="11" spans="1:10" s="7" customFormat="1" x14ac:dyDescent="0.3">
      <c r="A11" s="18" t="s">
        <v>10</v>
      </c>
      <c r="B11" s="19" t="s">
        <v>11</v>
      </c>
      <c r="G11" s="15" t="s">
        <v>10</v>
      </c>
      <c r="H11" s="16" t="s">
        <v>11</v>
      </c>
      <c r="I11"/>
      <c r="J11"/>
    </row>
    <row r="12" spans="1:10" s="7" customFormat="1" x14ac:dyDescent="0.3">
      <c r="A12" s="13" t="s">
        <v>12</v>
      </c>
      <c r="B12" s="14">
        <f>B8*E5+C8*F5</f>
        <v>0.58000000000000007</v>
      </c>
      <c r="G12" s="13" t="s">
        <v>12</v>
      </c>
      <c r="H12" s="14">
        <f>H8*E5+I8*F5</f>
        <v>0.62000000000000011</v>
      </c>
      <c r="I12"/>
      <c r="J12"/>
    </row>
    <row r="13" spans="1:10" x14ac:dyDescent="0.3">
      <c r="A13" s="13" t="s">
        <v>13</v>
      </c>
      <c r="B13" s="14">
        <f>B9*E5+C9*F5</f>
        <v>0.42</v>
      </c>
      <c r="G13" s="13" t="s">
        <v>13</v>
      </c>
      <c r="H13" s="14">
        <f>H9*E5+I9*F5</f>
        <v>0.38000000000000006</v>
      </c>
    </row>
    <row r="15" spans="1:10" x14ac:dyDescent="0.3">
      <c r="A15" s="7" t="s">
        <v>14</v>
      </c>
      <c r="B15" s="7"/>
      <c r="C15" s="7"/>
      <c r="G15" s="7" t="s">
        <v>14</v>
      </c>
      <c r="H15" s="7"/>
      <c r="I15" s="7"/>
    </row>
    <row r="16" spans="1:10" x14ac:dyDescent="0.3">
      <c r="A16" s="18" t="s">
        <v>15</v>
      </c>
      <c r="B16" s="18" t="s">
        <v>2</v>
      </c>
      <c r="C16" s="18" t="s">
        <v>3</v>
      </c>
      <c r="G16" s="15" t="s">
        <v>15</v>
      </c>
      <c r="H16" s="15" t="s">
        <v>2</v>
      </c>
      <c r="I16" s="15" t="s">
        <v>3</v>
      </c>
    </row>
    <row r="17" spans="1:10" x14ac:dyDescent="0.3">
      <c r="A17" s="13" t="s">
        <v>12</v>
      </c>
      <c r="B17" s="17">
        <f>(B8*E5)/B12</f>
        <v>0.72413793103448265</v>
      </c>
      <c r="C17" s="17">
        <f>(C8*F5)/B12</f>
        <v>0.27586206896551724</v>
      </c>
      <c r="D17" s="7" t="s">
        <v>7</v>
      </c>
      <c r="G17" s="13" t="s">
        <v>12</v>
      </c>
      <c r="H17" s="17">
        <f>H8*E5/H12</f>
        <v>0.87096774193548376</v>
      </c>
      <c r="I17" s="17">
        <f>I8*F5/H12</f>
        <v>0.12903225806451613</v>
      </c>
      <c r="J17" s="7" t="s">
        <v>7</v>
      </c>
    </row>
    <row r="18" spans="1:10" x14ac:dyDescent="0.3">
      <c r="A18" s="13" t="s">
        <v>13</v>
      </c>
      <c r="B18" s="17">
        <f>(B9*E5)/B13</f>
        <v>0.42857142857142855</v>
      </c>
      <c r="C18" s="17">
        <f>C9*F5/B13</f>
        <v>0.5714285714285714</v>
      </c>
      <c r="G18" s="13" t="s">
        <v>13</v>
      </c>
      <c r="H18" s="17">
        <f>H9*E5/H13</f>
        <v>0.15789473684210523</v>
      </c>
      <c r="I18" s="17">
        <f>I9*F5/H13</f>
        <v>0.8421052631578948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BB858-BFB7-4DCD-812A-21291FEFD0C3}">
  <dimension ref="A1:GV1029"/>
  <sheetViews>
    <sheetView topLeftCell="A17" zoomScaleNormal="100" workbookViewId="0">
      <selection activeCell="E77" sqref="E77"/>
    </sheetView>
  </sheetViews>
  <sheetFormatPr baseColWidth="10" defaultRowHeight="14.4" x14ac:dyDescent="0.3"/>
  <cols>
    <col min="2" max="2" width="2.33203125" customWidth="1"/>
    <col min="3" max="3" width="3.6640625" customWidth="1"/>
    <col min="6" max="6" width="2.33203125" customWidth="1"/>
    <col min="7" max="7" width="3.6640625" customWidth="1"/>
    <col min="10" max="10" width="2.33203125" customWidth="1"/>
    <col min="11" max="11" width="3.6640625" customWidth="1"/>
    <col min="14" max="14" width="2.33203125" customWidth="1"/>
    <col min="15" max="15" width="3.6640625" customWidth="1"/>
    <col min="18" max="18" width="2.33203125" customWidth="1"/>
    <col min="19" max="19" width="3.6640625" customWidth="1"/>
    <col min="22" max="22" width="2.33203125" customWidth="1"/>
  </cols>
  <sheetData>
    <row r="1" spans="1:23" x14ac:dyDescent="0.3">
      <c r="A1" s="11" t="s">
        <v>34</v>
      </c>
      <c r="T1" s="10">
        <v>0.72</v>
      </c>
      <c r="W1" s="12" t="s">
        <v>35</v>
      </c>
    </row>
    <row r="2" spans="1:23" x14ac:dyDescent="0.3">
      <c r="T2" t="s">
        <v>12</v>
      </c>
    </row>
    <row r="3" spans="1:23" x14ac:dyDescent="0.3">
      <c r="W3">
        <f>SUM(D32,H17,L10,P6,T4)</f>
        <v>1400000</v>
      </c>
    </row>
    <row r="4" spans="1:23" x14ac:dyDescent="0.3">
      <c r="P4" t="s">
        <v>44</v>
      </c>
      <c r="T4" s="10">
        <v>2000000</v>
      </c>
      <c r="U4">
        <f>W3</f>
        <v>1400000</v>
      </c>
    </row>
    <row r="6" spans="1:23" x14ac:dyDescent="0.3">
      <c r="P6" s="10">
        <v>-500000</v>
      </c>
      <c r="Q6">
        <f>IF(ABS(1-(T1+T6))&lt;=0.00001,T1*U4+T6*U9,NA())</f>
        <v>840000</v>
      </c>
      <c r="T6" s="10">
        <v>0.28000000000000003</v>
      </c>
    </row>
    <row r="7" spans="1:23" x14ac:dyDescent="0.3">
      <c r="L7" s="10">
        <v>0.57999999999999996</v>
      </c>
      <c r="T7" t="s">
        <v>40</v>
      </c>
    </row>
    <row r="8" spans="1:23" x14ac:dyDescent="0.3">
      <c r="L8" t="s">
        <v>2</v>
      </c>
      <c r="W8">
        <f>SUM(D32,H17,L10,P6,T9)</f>
        <v>-600000</v>
      </c>
    </row>
    <row r="9" spans="1:23" x14ac:dyDescent="0.3">
      <c r="N9">
        <f>IF(M10=Q6,1,IF(M10=Q14,2))</f>
        <v>1</v>
      </c>
      <c r="T9" s="10">
        <v>0</v>
      </c>
      <c r="U9">
        <f>W8</f>
        <v>-600000</v>
      </c>
    </row>
    <row r="10" spans="1:23" x14ac:dyDescent="0.3">
      <c r="L10" s="10">
        <v>0</v>
      </c>
      <c r="M10">
        <f>MAX(Q6,Q14)</f>
        <v>840000</v>
      </c>
    </row>
    <row r="12" spans="1:23" x14ac:dyDescent="0.3">
      <c r="P12" t="s">
        <v>45</v>
      </c>
    </row>
    <row r="13" spans="1:23" x14ac:dyDescent="0.3">
      <c r="W13">
        <f>SUM(D32,H17,L10,P14)</f>
        <v>-100000</v>
      </c>
    </row>
    <row r="14" spans="1:23" x14ac:dyDescent="0.3">
      <c r="P14" s="10">
        <v>0</v>
      </c>
      <c r="Q14">
        <f>W13</f>
        <v>-100000</v>
      </c>
    </row>
    <row r="15" spans="1:23" x14ac:dyDescent="0.3">
      <c r="H15" t="s">
        <v>42</v>
      </c>
    </row>
    <row r="16" spans="1:23" x14ac:dyDescent="0.3">
      <c r="T16" s="10">
        <v>0.43</v>
      </c>
    </row>
    <row r="17" spans="4:23" x14ac:dyDescent="0.3">
      <c r="H17" s="10">
        <v>-100000</v>
      </c>
      <c r="I17">
        <f>IF(ABS(1-(L7+L22))&lt;=0.00001,L7*M10+L22*M25,NA())</f>
        <v>596400</v>
      </c>
      <c r="T17" s="7" t="s">
        <v>12</v>
      </c>
    </row>
    <row r="18" spans="4:23" x14ac:dyDescent="0.3">
      <c r="W18">
        <f>SUM(D32,H17,L25,P21,T19)</f>
        <v>1400000</v>
      </c>
    </row>
    <row r="19" spans="4:23" x14ac:dyDescent="0.3">
      <c r="P19" s="7" t="s">
        <v>44</v>
      </c>
      <c r="T19" s="10">
        <v>2000000</v>
      </c>
      <c r="U19">
        <f>W18</f>
        <v>1400000</v>
      </c>
    </row>
    <row r="21" spans="4:23" x14ac:dyDescent="0.3">
      <c r="P21" s="10">
        <v>-500000</v>
      </c>
      <c r="Q21">
        <f>IF(ABS(1-(T16+T21))&lt;=0.00001,T16*U19+T21*U24,NA())</f>
        <v>260000.00000000006</v>
      </c>
      <c r="T21" s="10">
        <v>0.56999999999999995</v>
      </c>
    </row>
    <row r="22" spans="4:23" x14ac:dyDescent="0.3">
      <c r="L22" s="10">
        <v>0.42</v>
      </c>
      <c r="T22" s="7" t="s">
        <v>40</v>
      </c>
    </row>
    <row r="23" spans="4:23" x14ac:dyDescent="0.3">
      <c r="L23" t="s">
        <v>3</v>
      </c>
      <c r="W23">
        <f>SUM(D32,H17,L25,P21,T24)</f>
        <v>-600000</v>
      </c>
    </row>
    <row r="24" spans="4:23" x14ac:dyDescent="0.3">
      <c r="N24">
        <f>IF(M25=Q21,1,IF(M25=Q29,2))</f>
        <v>1</v>
      </c>
      <c r="T24" s="10">
        <v>0</v>
      </c>
      <c r="U24">
        <f>W23</f>
        <v>-600000</v>
      </c>
    </row>
    <row r="25" spans="4:23" x14ac:dyDescent="0.3">
      <c r="L25" s="10">
        <v>0</v>
      </c>
      <c r="M25">
        <f>MAX(Q21,Q29)</f>
        <v>260000.00000000006</v>
      </c>
    </row>
    <row r="27" spans="4:23" x14ac:dyDescent="0.3">
      <c r="P27" s="7" t="s">
        <v>45</v>
      </c>
    </row>
    <row r="28" spans="4:23" x14ac:dyDescent="0.3">
      <c r="W28">
        <f>SUM(D32,H17,L25,P29)</f>
        <v>-100000</v>
      </c>
    </row>
    <row r="29" spans="4:23" x14ac:dyDescent="0.3">
      <c r="P29" s="10">
        <v>0</v>
      </c>
      <c r="Q29">
        <f>W28</f>
        <v>-100000</v>
      </c>
    </row>
    <row r="30" spans="4:23" x14ac:dyDescent="0.3">
      <c r="D30" t="s">
        <v>37</v>
      </c>
    </row>
    <row r="31" spans="4:23" x14ac:dyDescent="0.3">
      <c r="F31">
        <f>IF(E32=I17,1,IF(E32=I47,2))</f>
        <v>1</v>
      </c>
      <c r="T31" s="10">
        <v>0.87</v>
      </c>
    </row>
    <row r="32" spans="4:23" x14ac:dyDescent="0.3">
      <c r="D32" s="10">
        <v>0</v>
      </c>
      <c r="E32">
        <f>MAX(I17,I47)</f>
        <v>596400</v>
      </c>
      <c r="T32" t="s">
        <v>12</v>
      </c>
    </row>
    <row r="33" spans="8:23" x14ac:dyDescent="0.3">
      <c r="W33">
        <f>SUM(D32,H47,L40,P36,T34)</f>
        <v>1200000</v>
      </c>
    </row>
    <row r="34" spans="8:23" x14ac:dyDescent="0.3">
      <c r="P34" s="7" t="s">
        <v>44</v>
      </c>
      <c r="T34" s="10">
        <v>2000000</v>
      </c>
      <c r="U34">
        <f>W33</f>
        <v>1200000</v>
      </c>
    </row>
    <row r="36" spans="8:23" x14ac:dyDescent="0.3">
      <c r="P36" s="10">
        <v>-500000</v>
      </c>
      <c r="Q36">
        <f>IF(ABS(1-(T31+T36))&lt;=0.00001,T31*U34+T36*U39,NA())</f>
        <v>940000</v>
      </c>
      <c r="T36" s="10">
        <v>0.13</v>
      </c>
    </row>
    <row r="37" spans="8:23" x14ac:dyDescent="0.3">
      <c r="L37" s="10">
        <v>0.62</v>
      </c>
      <c r="T37" t="s">
        <v>40</v>
      </c>
    </row>
    <row r="38" spans="8:23" x14ac:dyDescent="0.3">
      <c r="L38" s="7" t="s">
        <v>2</v>
      </c>
      <c r="W38">
        <f>SUM(D32,H47,L40,P36,T39)</f>
        <v>-800000</v>
      </c>
    </row>
    <row r="39" spans="8:23" x14ac:dyDescent="0.3">
      <c r="N39">
        <f>IF(M40=Q36,1,IF(M40=Q44,2))</f>
        <v>1</v>
      </c>
      <c r="T39" s="10">
        <v>0</v>
      </c>
      <c r="U39">
        <f>W38</f>
        <v>-800000</v>
      </c>
    </row>
    <row r="40" spans="8:23" x14ac:dyDescent="0.3">
      <c r="L40" s="10">
        <v>0</v>
      </c>
      <c r="M40">
        <f>MAX(Q36,Q44)</f>
        <v>940000</v>
      </c>
    </row>
    <row r="42" spans="8:23" x14ac:dyDescent="0.3">
      <c r="P42" s="7" t="s">
        <v>45</v>
      </c>
    </row>
    <row r="43" spans="8:23" x14ac:dyDescent="0.3">
      <c r="W43">
        <f>SUM(D32,H47,L40,P44)</f>
        <v>-300000</v>
      </c>
    </row>
    <row r="44" spans="8:23" x14ac:dyDescent="0.3">
      <c r="P44" s="10">
        <v>0</v>
      </c>
      <c r="Q44">
        <f>W43</f>
        <v>-300000</v>
      </c>
    </row>
    <row r="45" spans="8:23" x14ac:dyDescent="0.3">
      <c r="H45" t="s">
        <v>43</v>
      </c>
    </row>
    <row r="46" spans="8:23" x14ac:dyDescent="0.3">
      <c r="T46" s="10">
        <v>0.16</v>
      </c>
    </row>
    <row r="47" spans="8:23" x14ac:dyDescent="0.3">
      <c r="H47" s="10">
        <v>-300000</v>
      </c>
      <c r="I47">
        <f>IF(ABS(1-(L37+L52))&lt;=0.00001,L37*M40+L52*M55,NA())</f>
        <v>468800</v>
      </c>
      <c r="T47" s="7" t="s">
        <v>12</v>
      </c>
    </row>
    <row r="48" spans="8:23" x14ac:dyDescent="0.3">
      <c r="W48">
        <f>SUM(D32,H47,L55,P51,T49)</f>
        <v>1200000</v>
      </c>
    </row>
    <row r="49" spans="1:23" x14ac:dyDescent="0.3">
      <c r="P49" s="7" t="s">
        <v>44</v>
      </c>
      <c r="T49" s="10">
        <v>2000000</v>
      </c>
      <c r="U49">
        <f>W48</f>
        <v>1200000</v>
      </c>
    </row>
    <row r="50" spans="1:23" x14ac:dyDescent="0.3">
      <c r="B50">
        <f>IF(A51=E32,1,IF(A51=E70,2))</f>
        <v>2</v>
      </c>
    </row>
    <row r="51" spans="1:23" x14ac:dyDescent="0.3">
      <c r="A51">
        <f>MAX(E32,E70)</f>
        <v>700000</v>
      </c>
      <c r="P51" s="10">
        <v>-500000</v>
      </c>
      <c r="Q51">
        <f>IF(ABS(1-(T46+T51))&lt;=0.00001,T46*U49+T51*U54,NA())</f>
        <v>-480000</v>
      </c>
      <c r="T51" s="10">
        <v>0.84</v>
      </c>
    </row>
    <row r="52" spans="1:23" x14ac:dyDescent="0.3">
      <c r="L52" s="10">
        <v>0.38</v>
      </c>
      <c r="T52" s="7" t="s">
        <v>40</v>
      </c>
    </row>
    <row r="53" spans="1:23" x14ac:dyDescent="0.3">
      <c r="L53" s="7" t="s">
        <v>3</v>
      </c>
      <c r="W53">
        <f>SUM(D32,H47,L55,P51,T54)</f>
        <v>-800000</v>
      </c>
    </row>
    <row r="54" spans="1:23" x14ac:dyDescent="0.3">
      <c r="N54">
        <f>IF(M55=Q51,1,IF(M55=Q59,2))</f>
        <v>2</v>
      </c>
      <c r="T54" s="10">
        <v>0</v>
      </c>
      <c r="U54">
        <f>W53</f>
        <v>-800000</v>
      </c>
    </row>
    <row r="55" spans="1:23" x14ac:dyDescent="0.3">
      <c r="L55" s="10">
        <v>0</v>
      </c>
      <c r="M55">
        <f>MAX(Q51,Q59)</f>
        <v>-300000</v>
      </c>
    </row>
    <row r="57" spans="1:23" x14ac:dyDescent="0.3">
      <c r="P57" s="7" t="s">
        <v>45</v>
      </c>
    </row>
    <row r="58" spans="1:23" x14ac:dyDescent="0.3">
      <c r="W58">
        <f>SUM(D32,H47,L55,P59)</f>
        <v>-300000</v>
      </c>
    </row>
    <row r="59" spans="1:23" x14ac:dyDescent="0.3">
      <c r="P59" s="10">
        <v>0</v>
      </c>
      <c r="Q59">
        <f>W58</f>
        <v>-300000</v>
      </c>
    </row>
    <row r="61" spans="1:23" x14ac:dyDescent="0.3">
      <c r="L61" s="10">
        <v>0.6</v>
      </c>
    </row>
    <row r="62" spans="1:23" x14ac:dyDescent="0.3">
      <c r="L62" t="s">
        <v>2</v>
      </c>
    </row>
    <row r="63" spans="1:23" x14ac:dyDescent="0.3">
      <c r="W63">
        <f>SUM(D70,H66,L64)</f>
        <v>1500000</v>
      </c>
    </row>
    <row r="64" spans="1:23" x14ac:dyDescent="0.3">
      <c r="H64" t="s">
        <v>36</v>
      </c>
      <c r="L64" s="10">
        <v>2000000</v>
      </c>
      <c r="M64">
        <f>W63</f>
        <v>1500000</v>
      </c>
    </row>
    <row r="66" spans="4:23" x14ac:dyDescent="0.3">
      <c r="H66" s="10">
        <v>-500000</v>
      </c>
      <c r="I66">
        <f>IF(ABS(1-(L61+L66))&lt;=0.00001,L61*M64+L66*M69,NA())</f>
        <v>700000</v>
      </c>
      <c r="L66" s="10">
        <v>0.4</v>
      </c>
    </row>
    <row r="67" spans="4:23" x14ac:dyDescent="0.3">
      <c r="L67" t="s">
        <v>3</v>
      </c>
    </row>
    <row r="68" spans="4:23" x14ac:dyDescent="0.3">
      <c r="D68" t="s">
        <v>38</v>
      </c>
      <c r="W68">
        <f>SUM(D70,H66,L69)</f>
        <v>-500000</v>
      </c>
    </row>
    <row r="69" spans="4:23" x14ac:dyDescent="0.3">
      <c r="F69">
        <f>IF(E70=I66,1,IF(E70=I74,2))</f>
        <v>1</v>
      </c>
      <c r="L69" s="10">
        <v>0</v>
      </c>
      <c r="M69">
        <f>W68</f>
        <v>-500000</v>
      </c>
    </row>
    <row r="70" spans="4:23" x14ac:dyDescent="0.3">
      <c r="D70" s="10">
        <v>0</v>
      </c>
      <c r="E70">
        <f>MAX(I66,I74)</f>
        <v>700000</v>
      </c>
    </row>
    <row r="72" spans="4:23" x14ac:dyDescent="0.3">
      <c r="H72" t="s">
        <v>41</v>
      </c>
    </row>
    <row r="73" spans="4:23" x14ac:dyDescent="0.3">
      <c r="W73">
        <f>SUM(D70,H74)</f>
        <v>0</v>
      </c>
    </row>
    <row r="74" spans="4:23" x14ac:dyDescent="0.3">
      <c r="H74" s="10">
        <v>0</v>
      </c>
      <c r="I74">
        <f>W73</f>
        <v>0</v>
      </c>
    </row>
    <row r="1000" spans="189:204" x14ac:dyDescent="0.3">
      <c r="GH1000" s="8" t="s">
        <v>16</v>
      </c>
      <c r="GI1000" s="8" t="s">
        <v>17</v>
      </c>
      <c r="GJ1000" s="8" t="s">
        <v>18</v>
      </c>
      <c r="GK1000" s="8" t="s">
        <v>19</v>
      </c>
      <c r="GL1000" s="8" t="s">
        <v>21</v>
      </c>
      <c r="GM1000" s="8" t="s">
        <v>22</v>
      </c>
      <c r="GN1000" s="8" t="s">
        <v>23</v>
      </c>
      <c r="GO1000" s="8" t="s">
        <v>24</v>
      </c>
      <c r="GP1000" s="8" t="s">
        <v>25</v>
      </c>
      <c r="GQ1000" s="8" t="s">
        <v>26</v>
      </c>
      <c r="GR1000" s="8" t="s">
        <v>27</v>
      </c>
      <c r="GS1000" s="8" t="s">
        <v>28</v>
      </c>
      <c r="GT1000" s="8" t="s">
        <v>29</v>
      </c>
      <c r="GU1000" s="8" t="s">
        <v>30</v>
      </c>
      <c r="GV1000" s="8" t="s">
        <v>31</v>
      </c>
    </row>
    <row r="1001" spans="189:204" x14ac:dyDescent="0.3">
      <c r="GG1001">
        <v>0</v>
      </c>
      <c r="GH1001" s="8">
        <v>0</v>
      </c>
      <c r="GI1001" s="8" t="s">
        <v>20</v>
      </c>
      <c r="GJ1001" s="8">
        <v>0</v>
      </c>
      <c r="GK1001" s="8">
        <v>0</v>
      </c>
      <c r="GL1001" s="8">
        <v>0</v>
      </c>
      <c r="GM1001" s="8" t="s">
        <v>32</v>
      </c>
      <c r="GN1001" s="8">
        <v>2</v>
      </c>
      <c r="GO1001" s="8">
        <v>1</v>
      </c>
      <c r="GP1001" s="8">
        <v>2</v>
      </c>
      <c r="GQ1001" s="8">
        <v>0</v>
      </c>
      <c r="GR1001" s="8">
        <v>0</v>
      </c>
      <c r="GS1001" s="8">
        <v>0</v>
      </c>
      <c r="GT1001" s="9">
        <v>49</v>
      </c>
      <c r="GU1001" s="9">
        <v>1</v>
      </c>
      <c r="GV1001" s="9" t="b">
        <v>1</v>
      </c>
    </row>
    <row r="1002" spans="189:204" x14ac:dyDescent="0.3">
      <c r="GG1002">
        <v>0</v>
      </c>
      <c r="GH1002" s="8">
        <v>1</v>
      </c>
      <c r="GK1002">
        <v>0</v>
      </c>
      <c r="GL1002" s="8">
        <v>0</v>
      </c>
      <c r="GM1002" s="8" t="s">
        <v>32</v>
      </c>
      <c r="GN1002" s="8">
        <v>2</v>
      </c>
      <c r="GO1002" s="8">
        <v>7</v>
      </c>
      <c r="GP1002" s="8">
        <v>8</v>
      </c>
      <c r="GQ1002" s="8">
        <v>0</v>
      </c>
      <c r="GR1002" s="8">
        <v>0</v>
      </c>
      <c r="GS1002" s="8">
        <v>0</v>
      </c>
      <c r="GT1002" s="9">
        <v>30</v>
      </c>
      <c r="GU1002" s="9">
        <v>5</v>
      </c>
      <c r="GV1002" s="9" t="b">
        <v>1</v>
      </c>
    </row>
    <row r="1003" spans="189:204" x14ac:dyDescent="0.3">
      <c r="GG1003">
        <v>0</v>
      </c>
      <c r="GH1003" s="8">
        <v>2</v>
      </c>
      <c r="GK1003">
        <v>0</v>
      </c>
      <c r="GL1003" s="8">
        <v>0</v>
      </c>
      <c r="GM1003" s="8" t="s">
        <v>32</v>
      </c>
      <c r="GN1003" s="8">
        <v>2</v>
      </c>
      <c r="GO1003" s="8">
        <v>3</v>
      </c>
      <c r="GP1003" s="8">
        <v>4</v>
      </c>
      <c r="GQ1003" s="8">
        <v>0</v>
      </c>
      <c r="GR1003" s="8">
        <v>0</v>
      </c>
      <c r="GS1003" s="8">
        <v>0</v>
      </c>
      <c r="GT1003" s="9">
        <v>68</v>
      </c>
      <c r="GU1003" s="9">
        <v>5</v>
      </c>
      <c r="GV1003" s="9" t="b">
        <v>1</v>
      </c>
    </row>
    <row r="1004" spans="189:204" x14ac:dyDescent="0.3">
      <c r="GG1004">
        <v>0</v>
      </c>
      <c r="GH1004">
        <v>3</v>
      </c>
      <c r="GK1004" s="10">
        <v>0</v>
      </c>
      <c r="GL1004">
        <v>2</v>
      </c>
      <c r="GM1004" t="s">
        <v>39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64</v>
      </c>
      <c r="GU1004">
        <v>9</v>
      </c>
      <c r="GV1004" t="b">
        <v>1</v>
      </c>
    </row>
    <row r="1005" spans="189:204" x14ac:dyDescent="0.3">
      <c r="GG1005">
        <v>0</v>
      </c>
      <c r="GH1005">
        <v>4</v>
      </c>
      <c r="GK1005" s="10">
        <v>0</v>
      </c>
      <c r="GL1005">
        <v>2</v>
      </c>
      <c r="GM1005" t="s">
        <v>33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72</v>
      </c>
      <c r="GU1005">
        <v>9</v>
      </c>
      <c r="GV1005" t="b">
        <v>1</v>
      </c>
    </row>
    <row r="1006" spans="189:204" x14ac:dyDescent="0.3">
      <c r="GG1006">
        <v>0</v>
      </c>
      <c r="GH1006">
        <v>5</v>
      </c>
      <c r="GL1006">
        <v>3</v>
      </c>
      <c r="GM1006" t="s">
        <v>33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62</v>
      </c>
      <c r="GU1006">
        <v>13</v>
      </c>
      <c r="GV1006" t="b">
        <v>1</v>
      </c>
    </row>
    <row r="1007" spans="189:204" x14ac:dyDescent="0.3">
      <c r="GG1007">
        <v>0</v>
      </c>
      <c r="GH1007">
        <v>6</v>
      </c>
      <c r="GL1007">
        <v>3</v>
      </c>
      <c r="GM1007" t="s">
        <v>33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67</v>
      </c>
      <c r="GU1007">
        <v>13</v>
      </c>
      <c r="GV1007" t="b">
        <v>1</v>
      </c>
    </row>
    <row r="1008" spans="189:204" x14ac:dyDescent="0.3">
      <c r="GG1008">
        <v>0</v>
      </c>
      <c r="GH1008">
        <v>7</v>
      </c>
      <c r="GK1008" s="10">
        <v>0</v>
      </c>
      <c r="GL1008">
        <v>1</v>
      </c>
      <c r="GM1008" t="s">
        <v>39</v>
      </c>
      <c r="GN1008">
        <v>2</v>
      </c>
      <c r="GO1008">
        <v>9</v>
      </c>
      <c r="GP1008">
        <v>10</v>
      </c>
      <c r="GQ1008">
        <v>0</v>
      </c>
      <c r="GR1008">
        <v>0</v>
      </c>
      <c r="GS1008">
        <v>0</v>
      </c>
      <c r="GT1008">
        <v>15</v>
      </c>
      <c r="GU1008">
        <v>9</v>
      </c>
      <c r="GV1008" t="b">
        <v>1</v>
      </c>
    </row>
    <row r="1009" spans="189:204" x14ac:dyDescent="0.3">
      <c r="GG1009">
        <v>0</v>
      </c>
      <c r="GH1009">
        <v>8</v>
      </c>
      <c r="GK1009" s="10">
        <v>0</v>
      </c>
      <c r="GL1009">
        <v>1</v>
      </c>
      <c r="GM1009" s="7" t="s">
        <v>39</v>
      </c>
      <c r="GN1009" s="7">
        <v>2</v>
      </c>
      <c r="GO1009" s="7">
        <v>11</v>
      </c>
      <c r="GP1009" s="7">
        <v>12</v>
      </c>
      <c r="GQ1009">
        <v>0</v>
      </c>
      <c r="GR1009">
        <v>0</v>
      </c>
      <c r="GS1009">
        <v>0</v>
      </c>
      <c r="GT1009">
        <v>45</v>
      </c>
      <c r="GU1009">
        <v>9</v>
      </c>
      <c r="GV1009" t="b">
        <v>1</v>
      </c>
    </row>
    <row r="1010" spans="189:204" x14ac:dyDescent="0.3">
      <c r="GG1010">
        <v>0</v>
      </c>
      <c r="GH1010">
        <v>9</v>
      </c>
      <c r="GL1010">
        <v>7</v>
      </c>
      <c r="GM1010" t="s">
        <v>32</v>
      </c>
      <c r="GN1010">
        <v>2</v>
      </c>
      <c r="GO1010">
        <v>13</v>
      </c>
      <c r="GP1010">
        <v>14</v>
      </c>
      <c r="GQ1010">
        <v>0</v>
      </c>
      <c r="GR1010">
        <v>0</v>
      </c>
      <c r="GS1010">
        <v>0</v>
      </c>
      <c r="GT1010">
        <v>8</v>
      </c>
      <c r="GU1010">
        <v>13</v>
      </c>
      <c r="GV1010" t="b">
        <v>1</v>
      </c>
    </row>
    <row r="1011" spans="189:204" x14ac:dyDescent="0.3">
      <c r="GG1011">
        <v>0</v>
      </c>
      <c r="GH1011">
        <v>10</v>
      </c>
      <c r="GL1011">
        <v>7</v>
      </c>
      <c r="GM1011" s="7" t="s">
        <v>32</v>
      </c>
      <c r="GN1011" s="7">
        <v>2</v>
      </c>
      <c r="GO1011" s="7">
        <v>17</v>
      </c>
      <c r="GP1011" s="7">
        <v>18</v>
      </c>
      <c r="GQ1011">
        <v>0</v>
      </c>
      <c r="GR1011">
        <v>0</v>
      </c>
      <c r="GS1011">
        <v>0</v>
      </c>
      <c r="GT1011">
        <v>23</v>
      </c>
      <c r="GU1011">
        <v>13</v>
      </c>
      <c r="GV1011" t="b">
        <v>1</v>
      </c>
    </row>
    <row r="1012" spans="189:204" x14ac:dyDescent="0.3">
      <c r="GG1012">
        <v>12</v>
      </c>
      <c r="GH1012">
        <v>11</v>
      </c>
      <c r="GL1012" s="7">
        <v>8</v>
      </c>
      <c r="GM1012" s="7" t="s">
        <v>32</v>
      </c>
      <c r="GN1012" s="7">
        <v>2</v>
      </c>
      <c r="GO1012">
        <v>21</v>
      </c>
      <c r="GP1012">
        <v>22</v>
      </c>
      <c r="GQ1012">
        <v>0</v>
      </c>
      <c r="GR1012">
        <v>0</v>
      </c>
      <c r="GS1012">
        <v>0</v>
      </c>
      <c r="GT1012">
        <v>38</v>
      </c>
      <c r="GU1012">
        <v>13</v>
      </c>
      <c r="GV1012" t="b">
        <v>1</v>
      </c>
    </row>
    <row r="1013" spans="189:204" x14ac:dyDescent="0.3">
      <c r="GG1013">
        <v>0</v>
      </c>
      <c r="GH1013">
        <v>12</v>
      </c>
      <c r="GL1013" s="7">
        <v>8</v>
      </c>
      <c r="GM1013" s="7" t="s">
        <v>32</v>
      </c>
      <c r="GN1013" s="7">
        <v>2</v>
      </c>
      <c r="GO1013" s="7">
        <v>25</v>
      </c>
      <c r="GP1013" s="7">
        <v>26</v>
      </c>
      <c r="GQ1013">
        <v>0</v>
      </c>
      <c r="GR1013">
        <v>0</v>
      </c>
      <c r="GS1013">
        <v>0</v>
      </c>
      <c r="GT1013">
        <v>53</v>
      </c>
      <c r="GU1013">
        <v>13</v>
      </c>
      <c r="GV1013" t="b">
        <v>1</v>
      </c>
    </row>
    <row r="1014" spans="189:204" x14ac:dyDescent="0.3">
      <c r="GG1014">
        <v>0</v>
      </c>
      <c r="GH1014">
        <v>13</v>
      </c>
      <c r="GK1014" s="10">
        <v>0</v>
      </c>
      <c r="GL1014">
        <v>9</v>
      </c>
      <c r="GM1014" t="s">
        <v>39</v>
      </c>
      <c r="GN1014">
        <v>2</v>
      </c>
      <c r="GO1014">
        <v>15</v>
      </c>
      <c r="GP1014">
        <v>16</v>
      </c>
      <c r="GQ1014">
        <v>0</v>
      </c>
      <c r="GR1014">
        <v>0</v>
      </c>
      <c r="GS1014">
        <v>0</v>
      </c>
      <c r="GT1014">
        <v>4</v>
      </c>
      <c r="GU1014">
        <v>17</v>
      </c>
      <c r="GV1014" t="b">
        <v>1</v>
      </c>
    </row>
    <row r="1015" spans="189:204" x14ac:dyDescent="0.3">
      <c r="GG1015">
        <v>0</v>
      </c>
      <c r="GH1015">
        <v>14</v>
      </c>
      <c r="GK1015" s="10">
        <v>0</v>
      </c>
      <c r="GL1015">
        <v>9</v>
      </c>
      <c r="GM1015" t="s">
        <v>33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12</v>
      </c>
      <c r="GU1015">
        <v>17</v>
      </c>
      <c r="GV1015" t="b">
        <v>1</v>
      </c>
    </row>
    <row r="1016" spans="189:204" x14ac:dyDescent="0.3">
      <c r="GG1016">
        <v>0</v>
      </c>
      <c r="GH1016">
        <v>15</v>
      </c>
      <c r="GL1016">
        <v>13</v>
      </c>
      <c r="GM1016" t="s">
        <v>33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2</v>
      </c>
      <c r="GU1016">
        <v>21</v>
      </c>
      <c r="GV1016" t="b">
        <v>1</v>
      </c>
    </row>
    <row r="1017" spans="189:204" x14ac:dyDescent="0.3">
      <c r="GG1017">
        <v>0</v>
      </c>
      <c r="GH1017">
        <v>16</v>
      </c>
      <c r="GL1017">
        <v>13</v>
      </c>
      <c r="GM1017" t="s">
        <v>33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7</v>
      </c>
      <c r="GU1017">
        <v>21</v>
      </c>
      <c r="GV1017" t="b">
        <v>1</v>
      </c>
    </row>
    <row r="1018" spans="189:204" x14ac:dyDescent="0.3">
      <c r="GG1018">
        <v>0</v>
      </c>
      <c r="GH1018">
        <v>17</v>
      </c>
      <c r="GK1018" s="10">
        <v>0</v>
      </c>
      <c r="GL1018" s="7">
        <v>10</v>
      </c>
      <c r="GM1018" s="7" t="s">
        <v>39</v>
      </c>
      <c r="GN1018" s="7">
        <v>2</v>
      </c>
      <c r="GO1018" s="7">
        <v>19</v>
      </c>
      <c r="GP1018" s="7">
        <v>20</v>
      </c>
      <c r="GQ1018">
        <v>0</v>
      </c>
      <c r="GR1018">
        <v>0</v>
      </c>
      <c r="GS1018">
        <v>0</v>
      </c>
      <c r="GT1018">
        <v>19</v>
      </c>
      <c r="GU1018">
        <v>17</v>
      </c>
      <c r="GV1018" t="b">
        <v>1</v>
      </c>
    </row>
    <row r="1019" spans="189:204" x14ac:dyDescent="0.3">
      <c r="GG1019">
        <v>0</v>
      </c>
      <c r="GH1019">
        <v>18</v>
      </c>
      <c r="GK1019" s="10">
        <v>0</v>
      </c>
      <c r="GL1019" s="7">
        <v>10</v>
      </c>
      <c r="GM1019" s="7" t="s">
        <v>33</v>
      </c>
      <c r="GN1019" s="7">
        <v>0</v>
      </c>
      <c r="GO1019">
        <v>0</v>
      </c>
      <c r="GP1019">
        <v>0</v>
      </c>
      <c r="GQ1019">
        <v>0</v>
      </c>
      <c r="GR1019">
        <v>0</v>
      </c>
      <c r="GS1019">
        <v>0</v>
      </c>
      <c r="GT1019">
        <v>27</v>
      </c>
      <c r="GU1019">
        <v>17</v>
      </c>
      <c r="GV1019" t="b">
        <v>1</v>
      </c>
    </row>
    <row r="1020" spans="189:204" x14ac:dyDescent="0.3">
      <c r="GG1020">
        <v>0</v>
      </c>
      <c r="GH1020">
        <v>19</v>
      </c>
      <c r="GL1020" s="7">
        <v>17</v>
      </c>
      <c r="GM1020" s="7" t="s">
        <v>33</v>
      </c>
      <c r="GN1020" s="7">
        <v>0</v>
      </c>
      <c r="GO1020">
        <v>0</v>
      </c>
      <c r="GP1020">
        <v>0</v>
      </c>
      <c r="GQ1020">
        <v>0</v>
      </c>
      <c r="GR1020">
        <v>0</v>
      </c>
      <c r="GS1020">
        <v>0</v>
      </c>
      <c r="GT1020">
        <v>17</v>
      </c>
      <c r="GU1020">
        <v>21</v>
      </c>
      <c r="GV1020" t="b">
        <v>1</v>
      </c>
    </row>
    <row r="1021" spans="189:204" x14ac:dyDescent="0.3">
      <c r="GG1021">
        <v>0</v>
      </c>
      <c r="GH1021">
        <v>20</v>
      </c>
      <c r="GL1021" s="7">
        <v>17</v>
      </c>
      <c r="GM1021" s="7" t="s">
        <v>33</v>
      </c>
      <c r="GN1021" s="7">
        <v>0</v>
      </c>
      <c r="GO1021">
        <v>0</v>
      </c>
      <c r="GP1021">
        <v>0</v>
      </c>
      <c r="GQ1021">
        <v>0</v>
      </c>
      <c r="GR1021">
        <v>0</v>
      </c>
      <c r="GS1021">
        <v>0</v>
      </c>
      <c r="GT1021">
        <v>22</v>
      </c>
      <c r="GU1021">
        <v>21</v>
      </c>
      <c r="GV1021" t="b">
        <v>1</v>
      </c>
    </row>
    <row r="1022" spans="189:204" x14ac:dyDescent="0.3">
      <c r="GG1022">
        <v>25</v>
      </c>
      <c r="GH1022">
        <v>21</v>
      </c>
      <c r="GK1022" s="10">
        <v>0</v>
      </c>
      <c r="GL1022">
        <v>11</v>
      </c>
      <c r="GM1022" t="s">
        <v>39</v>
      </c>
      <c r="GN1022">
        <v>2</v>
      </c>
      <c r="GO1022">
        <v>23</v>
      </c>
      <c r="GP1022">
        <v>24</v>
      </c>
      <c r="GQ1022">
        <v>0</v>
      </c>
      <c r="GR1022">
        <v>0</v>
      </c>
      <c r="GS1022">
        <v>0</v>
      </c>
      <c r="GT1022">
        <v>34</v>
      </c>
      <c r="GU1022">
        <v>17</v>
      </c>
      <c r="GV1022" t="b">
        <v>1</v>
      </c>
    </row>
    <row r="1023" spans="189:204" x14ac:dyDescent="0.3">
      <c r="GG1023">
        <v>26</v>
      </c>
      <c r="GH1023">
        <v>22</v>
      </c>
      <c r="GK1023" s="10">
        <v>0</v>
      </c>
      <c r="GL1023">
        <v>11</v>
      </c>
      <c r="GM1023" t="s">
        <v>33</v>
      </c>
      <c r="GN1023">
        <v>0</v>
      </c>
      <c r="GO1023">
        <v>0</v>
      </c>
      <c r="GP1023">
        <v>0</v>
      </c>
      <c r="GQ1023">
        <v>0</v>
      </c>
      <c r="GR1023">
        <v>0</v>
      </c>
      <c r="GS1023">
        <v>0</v>
      </c>
      <c r="GT1023">
        <v>42</v>
      </c>
      <c r="GU1023">
        <v>17</v>
      </c>
      <c r="GV1023" t="b">
        <v>1</v>
      </c>
    </row>
    <row r="1024" spans="189:204" x14ac:dyDescent="0.3">
      <c r="GG1024">
        <v>27</v>
      </c>
      <c r="GH1024">
        <v>23</v>
      </c>
      <c r="GL1024">
        <v>21</v>
      </c>
      <c r="GM1024" t="s">
        <v>33</v>
      </c>
      <c r="GN1024">
        <v>0</v>
      </c>
      <c r="GO1024">
        <v>0</v>
      </c>
      <c r="GP1024">
        <v>0</v>
      </c>
      <c r="GQ1024">
        <v>0</v>
      </c>
      <c r="GR1024">
        <v>0</v>
      </c>
      <c r="GS1024">
        <v>0</v>
      </c>
      <c r="GT1024">
        <v>32</v>
      </c>
      <c r="GU1024">
        <v>21</v>
      </c>
      <c r="GV1024" t="b">
        <v>1</v>
      </c>
    </row>
    <row r="1025" spans="189:204" x14ac:dyDescent="0.3">
      <c r="GG1025">
        <v>28</v>
      </c>
      <c r="GH1025">
        <v>24</v>
      </c>
      <c r="GL1025">
        <v>21</v>
      </c>
      <c r="GM1025" t="s">
        <v>33</v>
      </c>
      <c r="GN1025">
        <v>0</v>
      </c>
      <c r="GO1025">
        <v>0</v>
      </c>
      <c r="GP1025">
        <v>0</v>
      </c>
      <c r="GQ1025">
        <v>0</v>
      </c>
      <c r="GR1025">
        <v>0</v>
      </c>
      <c r="GS1025">
        <v>0</v>
      </c>
      <c r="GT1025">
        <v>37</v>
      </c>
      <c r="GU1025">
        <v>21</v>
      </c>
      <c r="GV1025" t="b">
        <v>1</v>
      </c>
    </row>
    <row r="1026" spans="189:204" x14ac:dyDescent="0.3">
      <c r="GH1026">
        <v>25</v>
      </c>
      <c r="GK1026" s="10">
        <v>0</v>
      </c>
      <c r="GL1026" s="7">
        <v>12</v>
      </c>
      <c r="GM1026" s="7" t="s">
        <v>39</v>
      </c>
      <c r="GN1026" s="7">
        <v>2</v>
      </c>
      <c r="GO1026" s="7">
        <v>27</v>
      </c>
      <c r="GP1026" s="7">
        <v>28</v>
      </c>
      <c r="GQ1026">
        <v>0</v>
      </c>
      <c r="GR1026">
        <v>0</v>
      </c>
      <c r="GS1026">
        <v>0</v>
      </c>
      <c r="GT1026">
        <v>49</v>
      </c>
      <c r="GU1026">
        <v>17</v>
      </c>
      <c r="GV1026" t="b">
        <v>1</v>
      </c>
    </row>
    <row r="1027" spans="189:204" x14ac:dyDescent="0.3">
      <c r="GH1027">
        <v>26</v>
      </c>
      <c r="GK1027" s="10">
        <v>0</v>
      </c>
      <c r="GL1027" s="7">
        <v>12</v>
      </c>
      <c r="GM1027" s="7" t="s">
        <v>33</v>
      </c>
      <c r="GN1027" s="7">
        <v>0</v>
      </c>
      <c r="GO1027">
        <v>0</v>
      </c>
      <c r="GP1027">
        <v>0</v>
      </c>
      <c r="GQ1027">
        <v>0</v>
      </c>
      <c r="GR1027">
        <v>0</v>
      </c>
      <c r="GS1027">
        <v>0</v>
      </c>
      <c r="GT1027">
        <v>57</v>
      </c>
      <c r="GU1027">
        <v>17</v>
      </c>
      <c r="GV1027" t="b">
        <v>1</v>
      </c>
    </row>
    <row r="1028" spans="189:204" x14ac:dyDescent="0.3">
      <c r="GH1028">
        <v>27</v>
      </c>
      <c r="GL1028" s="7">
        <v>25</v>
      </c>
      <c r="GM1028" s="7" t="s">
        <v>33</v>
      </c>
      <c r="GN1028" s="7">
        <v>0</v>
      </c>
      <c r="GO1028">
        <v>0</v>
      </c>
      <c r="GP1028">
        <v>0</v>
      </c>
      <c r="GQ1028">
        <v>0</v>
      </c>
      <c r="GR1028">
        <v>0</v>
      </c>
      <c r="GS1028">
        <v>0</v>
      </c>
      <c r="GT1028">
        <v>47</v>
      </c>
      <c r="GU1028">
        <v>21</v>
      </c>
      <c r="GV1028" t="b">
        <v>1</v>
      </c>
    </row>
    <row r="1029" spans="189:204" x14ac:dyDescent="0.3">
      <c r="GH1029">
        <v>28</v>
      </c>
      <c r="GL1029" s="7">
        <v>25</v>
      </c>
      <c r="GM1029" s="7" t="s">
        <v>33</v>
      </c>
      <c r="GN1029" s="7">
        <v>0</v>
      </c>
      <c r="GO1029">
        <v>0</v>
      </c>
      <c r="GP1029">
        <v>0</v>
      </c>
      <c r="GQ1029">
        <v>0</v>
      </c>
      <c r="GR1029">
        <v>0</v>
      </c>
      <c r="GS1029">
        <v>0</v>
      </c>
      <c r="GT1029">
        <v>52</v>
      </c>
      <c r="GU1029">
        <v>21</v>
      </c>
      <c r="GV1029" t="b">
        <v>1</v>
      </c>
    </row>
  </sheetData>
  <pageMargins left="0.7" right="0.7" top="0.75" bottom="0.75" header="0.3" footer="0.3"/>
  <pageSetup orientation="portrait" r:id="rId1"/>
  <headerFooter>
    <oddFooter>&amp;L&amp;ETreePlan Student License, For Education Only&amp;Z&amp;ETreePlan.com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91FE-9A98-48C6-A9D0-5D77157BDF41}">
  <dimension ref="A1:A8"/>
  <sheetViews>
    <sheetView workbookViewId="0">
      <selection activeCell="B14" sqref="B14"/>
    </sheetView>
  </sheetViews>
  <sheetFormatPr baseColWidth="10" defaultRowHeight="14.4" x14ac:dyDescent="0.3"/>
  <sheetData>
    <row r="1" spans="1:1" x14ac:dyDescent="0.3">
      <c r="A1" t="s">
        <v>46</v>
      </c>
    </row>
    <row r="2" spans="1:1" x14ac:dyDescent="0.3">
      <c r="A2" t="s">
        <v>53</v>
      </c>
    </row>
    <row r="6" spans="1:1" x14ac:dyDescent="0.3">
      <c r="A6" t="s">
        <v>47</v>
      </c>
    </row>
    <row r="7" spans="1:1" x14ac:dyDescent="0.3">
      <c r="A7" t="s">
        <v>54</v>
      </c>
    </row>
    <row r="8" spans="1:1" x14ac:dyDescent="0.3">
      <c r="A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Portada</vt:lpstr>
      <vt:lpstr>Probabilidades</vt:lpstr>
      <vt:lpstr>Arbol</vt:lpstr>
      <vt:lpstr>Conclusion</vt:lpstr>
      <vt:lpstr>Arbol!TreeData</vt:lpstr>
      <vt:lpstr>Arbol!TreeDiagBase</vt:lpstr>
      <vt:lpstr>Arbol!TreeDiagram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Aldahir Chaves</dc:creator>
  <cp:lastModifiedBy>Erick Vasquez</cp:lastModifiedBy>
  <dcterms:created xsi:type="dcterms:W3CDTF">2022-04-06T14:35:52Z</dcterms:created>
  <dcterms:modified xsi:type="dcterms:W3CDTF">2022-05-28T00:49:04Z</dcterms:modified>
</cp:coreProperties>
</file>