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3408773\Desktop\RADAR local\python packages\data_analysis\"/>
    </mc:Choice>
  </mc:AlternateContent>
  <xr:revisionPtr revIDLastSave="0" documentId="13_ncr:1_{7E7F8C74-A806-4C6E-95CE-34B7B87B4DE9}" xr6:coauthVersionLast="46" xr6:coauthVersionMax="46" xr10:uidLastSave="{00000000-0000-0000-0000-000000000000}"/>
  <bookViews>
    <workbookView xWindow="28680" yWindow="-120" windowWidth="29040" windowHeight="17640" tabRatio="994" firstSheet="4" activeTab="4" xr2:uid="{00000000-000D-0000-FFFF-FFFF00000000}"/>
  </bookViews>
  <sheets>
    <sheet name="Top 100 table" sheetId="21" state="hidden" r:id="rId1"/>
    <sheet name="SSR table" sheetId="16" state="hidden" r:id="rId2"/>
    <sheet name="IFR table" sheetId="19" state="hidden" r:id="rId3"/>
    <sheet name="Top 100 model" sheetId="30" state="hidden" r:id="rId4"/>
    <sheet name="scores" sheetId="4" r:id="rId5"/>
    <sheet name="reputation data" sheetId="29" r:id="rId6"/>
    <sheet name="underlying metrics" sheetId="35" r:id="rId7"/>
  </sheets>
  <definedNames>
    <definedName name="_xlnm._FilterDatabase" localSheetId="5" hidden="1">'reputation data'!$A$1:$F$368</definedName>
    <definedName name="_xlnm._FilterDatabase" localSheetId="4" hidden="1">scores!$A$1:$L$1187</definedName>
    <definedName name="_xlnm._FilterDatabase" localSheetId="3" hidden="1">'Top 100 model'!$A$9:$Z$109</definedName>
    <definedName name="_xlnm._FilterDatabase" localSheetId="0" hidden="1">'Top 100 table'!$B$1:$K$101</definedName>
    <definedName name="_xlnm._FilterDatabase" localSheetId="6" hidden="1">'underlying metrics'!$A$1:$D$1153</definedName>
    <definedName name="eid_asu_all" localSheetId="3">#REF!</definedName>
    <definedName name="eid_asu_all">#REF!</definedName>
    <definedName name="eid_KCL_all" localSheetId="3">#REF!</definedName>
    <definedName name="eid_KCL_all">#REF!</definedName>
    <definedName name="eid_unsw_all" localSheetId="3">#REF!</definedName>
    <definedName name="eid_unsw_all">#REF!</definedName>
    <definedName name="EID_UNSW_Schol" localSheetId="3">#REF!</definedName>
    <definedName name="EID_UNSW_Scho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30" l="1"/>
  <c r="C3" i="30"/>
  <c r="C4" i="30"/>
  <c r="C6" i="30"/>
  <c r="R11" i="30"/>
  <c r="S11" i="30" s="1"/>
  <c r="T11" i="30" s="1"/>
  <c r="R12" i="30"/>
  <c r="S12" i="30" s="1"/>
  <c r="R13" i="30"/>
  <c r="S13" i="30" s="1"/>
  <c r="R14" i="30"/>
  <c r="S14" i="30" s="1"/>
  <c r="T14" i="30" s="1"/>
  <c r="R15" i="30"/>
  <c r="S15" i="30" s="1"/>
  <c r="T15" i="30" s="1"/>
  <c r="R16" i="30"/>
  <c r="S16" i="30" s="1"/>
  <c r="R17" i="30"/>
  <c r="S17" i="30" s="1"/>
  <c r="T17" i="30" s="1"/>
  <c r="R18" i="30"/>
  <c r="S18" i="30" s="1"/>
  <c r="R19" i="30"/>
  <c r="S19" i="30" s="1"/>
  <c r="T19" i="30" s="1"/>
  <c r="R20" i="30"/>
  <c r="S20" i="30" s="1"/>
  <c r="R21" i="30"/>
  <c r="S21" i="30" s="1"/>
  <c r="R22" i="30"/>
  <c r="R23" i="30"/>
  <c r="R24" i="30"/>
  <c r="S24" i="30" s="1"/>
  <c r="R25" i="30"/>
  <c r="S25" i="30" s="1"/>
  <c r="T25" i="30" s="1"/>
  <c r="R26" i="30"/>
  <c r="S26" i="30" s="1"/>
  <c r="R27" i="30"/>
  <c r="S27" i="30" s="1"/>
  <c r="T27" i="30" s="1"/>
  <c r="R28" i="30"/>
  <c r="S28" i="30" s="1"/>
  <c r="T28" i="30" s="1"/>
  <c r="R29" i="30"/>
  <c r="S29" i="30" s="1"/>
  <c r="T29" i="30" s="1"/>
  <c r="R30" i="30"/>
  <c r="S30" i="30" s="1"/>
  <c r="T30" i="30" s="1"/>
  <c r="R31" i="30"/>
  <c r="S31" i="30" s="1"/>
  <c r="T31" i="30" s="1"/>
  <c r="R32" i="30"/>
  <c r="S32" i="30" s="1"/>
  <c r="R33" i="30"/>
  <c r="S33" i="30" s="1"/>
  <c r="T33" i="30" s="1"/>
  <c r="R34" i="30"/>
  <c r="S34" i="30" s="1"/>
  <c r="R35" i="30"/>
  <c r="S35" i="30" s="1"/>
  <c r="R36" i="30"/>
  <c r="S36" i="30" s="1"/>
  <c r="R37" i="30"/>
  <c r="S37" i="30" s="1"/>
  <c r="R38" i="30"/>
  <c r="R39" i="30"/>
  <c r="S39" i="30" s="1"/>
  <c r="T39" i="30" s="1"/>
  <c r="R40" i="30"/>
  <c r="S40" i="30" s="1"/>
  <c r="R41" i="30"/>
  <c r="S41" i="30" s="1"/>
  <c r="T41" i="30" s="1"/>
  <c r="R42" i="30"/>
  <c r="S42" i="30" s="1"/>
  <c r="R43" i="30"/>
  <c r="S43" i="30" s="1"/>
  <c r="T43" i="30" s="1"/>
  <c r="R44" i="30"/>
  <c r="S44" i="30" s="1"/>
  <c r="R45" i="30"/>
  <c r="S45" i="30" s="1"/>
  <c r="R46" i="30"/>
  <c r="S46" i="30" s="1"/>
  <c r="T46" i="30" s="1"/>
  <c r="R47" i="30"/>
  <c r="S47" i="30" s="1"/>
  <c r="T47" i="30" s="1"/>
  <c r="R48" i="30"/>
  <c r="S48" i="30" s="1"/>
  <c r="R49" i="30"/>
  <c r="S49" i="30" s="1"/>
  <c r="T49" i="30" s="1"/>
  <c r="R50" i="30"/>
  <c r="S50" i="30" s="1"/>
  <c r="R51" i="30"/>
  <c r="S51" i="30" s="1"/>
  <c r="T51" i="30" s="1"/>
  <c r="R52" i="30"/>
  <c r="S52" i="30" s="1"/>
  <c r="R53" i="30"/>
  <c r="S53" i="30" s="1"/>
  <c r="T53" i="30" s="1"/>
  <c r="R54" i="30"/>
  <c r="R55" i="30"/>
  <c r="S55" i="30" s="1"/>
  <c r="R56" i="30"/>
  <c r="S56" i="30" s="1"/>
  <c r="R57" i="30"/>
  <c r="S57" i="30" s="1"/>
  <c r="T57" i="30" s="1"/>
  <c r="R58" i="30"/>
  <c r="S58" i="30" s="1"/>
  <c r="R59" i="30"/>
  <c r="S59" i="30" s="1"/>
  <c r="T59" i="30" s="1"/>
  <c r="R60" i="30"/>
  <c r="S60" i="30" s="1"/>
  <c r="T60" i="30" s="1"/>
  <c r="R61" i="30"/>
  <c r="S61" i="30" s="1"/>
  <c r="T61" i="30" s="1"/>
  <c r="R62" i="30"/>
  <c r="S62" i="30" s="1"/>
  <c r="T62" i="30" s="1"/>
  <c r="R63" i="30"/>
  <c r="S63" i="30" s="1"/>
  <c r="T63" i="30" s="1"/>
  <c r="R64" i="30"/>
  <c r="S64" i="30" s="1"/>
  <c r="R65" i="30"/>
  <c r="S65" i="30" s="1"/>
  <c r="T65" i="30" s="1"/>
  <c r="R66" i="30"/>
  <c r="S66" i="30" s="1"/>
  <c r="R67" i="30"/>
  <c r="S67" i="30" s="1"/>
  <c r="R68" i="30"/>
  <c r="S68" i="30" s="1"/>
  <c r="R69" i="30"/>
  <c r="S69" i="30" s="1"/>
  <c r="R70" i="30"/>
  <c r="R71" i="30"/>
  <c r="S71" i="30" s="1"/>
  <c r="T71" i="30" s="1"/>
  <c r="R72" i="30"/>
  <c r="S72" i="30" s="1"/>
  <c r="R73" i="30"/>
  <c r="S73" i="30" s="1"/>
  <c r="T73" i="30" s="1"/>
  <c r="R74" i="30"/>
  <c r="S74" i="30" s="1"/>
  <c r="R75" i="30"/>
  <c r="S75" i="30" s="1"/>
  <c r="T75" i="30" s="1"/>
  <c r="R76" i="30"/>
  <c r="S76" i="30" s="1"/>
  <c r="R77" i="30"/>
  <c r="S77" i="30" s="1"/>
  <c r="R78" i="30"/>
  <c r="S78" i="30" s="1"/>
  <c r="T78" i="30" s="1"/>
  <c r="R79" i="30"/>
  <c r="S79" i="30" s="1"/>
  <c r="T79" i="30" s="1"/>
  <c r="R80" i="30"/>
  <c r="S80" i="30" s="1"/>
  <c r="R81" i="30"/>
  <c r="S81" i="30" s="1"/>
  <c r="T81" i="30" s="1"/>
  <c r="R82" i="30"/>
  <c r="S82" i="30" s="1"/>
  <c r="R83" i="30"/>
  <c r="S83" i="30" s="1"/>
  <c r="T83" i="30" s="1"/>
  <c r="R84" i="30"/>
  <c r="S84" i="30" s="1"/>
  <c r="R85" i="30"/>
  <c r="S85" i="30" s="1"/>
  <c r="R86" i="30"/>
  <c r="R87" i="30"/>
  <c r="S87" i="30" s="1"/>
  <c r="R88" i="30"/>
  <c r="S88" i="30" s="1"/>
  <c r="R89" i="30"/>
  <c r="S89" i="30" s="1"/>
  <c r="T89" i="30" s="1"/>
  <c r="R90" i="30"/>
  <c r="S90" i="30" s="1"/>
  <c r="R91" i="30"/>
  <c r="S91" i="30" s="1"/>
  <c r="T91" i="30" s="1"/>
  <c r="R92" i="30"/>
  <c r="S92" i="30" s="1"/>
  <c r="T92" i="30" s="1"/>
  <c r="R93" i="30"/>
  <c r="S93" i="30" s="1"/>
  <c r="T93" i="30" s="1"/>
  <c r="R94" i="30"/>
  <c r="S94" i="30" s="1"/>
  <c r="T94" i="30" s="1"/>
  <c r="R95" i="30"/>
  <c r="S95" i="30" s="1"/>
  <c r="T95" i="30" s="1"/>
  <c r="R96" i="30"/>
  <c r="S96" i="30" s="1"/>
  <c r="R97" i="30"/>
  <c r="S97" i="30" s="1"/>
  <c r="T97" i="30" s="1"/>
  <c r="R98" i="30"/>
  <c r="S98" i="30" s="1"/>
  <c r="R99" i="30"/>
  <c r="S99" i="30" s="1"/>
  <c r="R100" i="30"/>
  <c r="S100" i="30" s="1"/>
  <c r="R101" i="30"/>
  <c r="S101" i="30" s="1"/>
  <c r="R102" i="30"/>
  <c r="S102" i="30" s="1"/>
  <c r="T102" i="30" s="1"/>
  <c r="R103" i="30"/>
  <c r="S103" i="30" s="1"/>
  <c r="T103" i="30" s="1"/>
  <c r="R104" i="30"/>
  <c r="S104" i="30" s="1"/>
  <c r="R105" i="30"/>
  <c r="S105" i="30" s="1"/>
  <c r="T105" i="30" s="1"/>
  <c r="R106" i="30"/>
  <c r="S106" i="30" s="1"/>
  <c r="R107" i="30"/>
  <c r="S107" i="30" s="1"/>
  <c r="T107" i="30" s="1"/>
  <c r="R108" i="30"/>
  <c r="S108" i="30" s="1"/>
  <c r="R109" i="30"/>
  <c r="S109" i="30" s="1"/>
  <c r="R10" i="30"/>
  <c r="S10" i="30" s="1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2" i="30"/>
  <c r="K93" i="30"/>
  <c r="K94" i="30"/>
  <c r="K95" i="30"/>
  <c r="K96" i="30"/>
  <c r="K97" i="30"/>
  <c r="K98" i="30"/>
  <c r="K99" i="30"/>
  <c r="K100" i="30"/>
  <c r="K101" i="30"/>
  <c r="K102" i="30"/>
  <c r="K103" i="30"/>
  <c r="K104" i="30"/>
  <c r="K105" i="30"/>
  <c r="K106" i="30"/>
  <c r="K107" i="30"/>
  <c r="K108" i="30"/>
  <c r="K109" i="30"/>
  <c r="V92" i="30" l="1"/>
  <c r="V93" i="30"/>
  <c r="V29" i="30"/>
  <c r="V83" i="30"/>
  <c r="V51" i="30"/>
  <c r="V60" i="30"/>
  <c r="V28" i="30"/>
  <c r="V19" i="30"/>
  <c r="V102" i="30"/>
  <c r="V94" i="30"/>
  <c r="V78" i="30"/>
  <c r="V46" i="30"/>
  <c r="V30" i="30"/>
  <c r="V14" i="30"/>
  <c r="V53" i="30"/>
  <c r="V61" i="30"/>
  <c r="V75" i="30"/>
  <c r="V107" i="30"/>
  <c r="V91" i="30"/>
  <c r="V59" i="30"/>
  <c r="V43" i="30"/>
  <c r="V27" i="30"/>
  <c r="V11" i="30"/>
  <c r="V105" i="30"/>
  <c r="V97" i="30"/>
  <c r="V89" i="30"/>
  <c r="V81" i="30"/>
  <c r="V73" i="30"/>
  <c r="V65" i="30"/>
  <c r="V57" i="30"/>
  <c r="V49" i="30"/>
  <c r="V41" i="30"/>
  <c r="V33" i="30"/>
  <c r="V25" i="30"/>
  <c r="V17" i="30"/>
  <c r="V62" i="30"/>
  <c r="V15" i="30"/>
  <c r="V103" i="30"/>
  <c r="V95" i="30"/>
  <c r="V79" i="30"/>
  <c r="V71" i="30"/>
  <c r="V63" i="30"/>
  <c r="V47" i="30"/>
  <c r="V39" i="30"/>
  <c r="V31" i="30"/>
  <c r="U95" i="30"/>
  <c r="W95" i="30" s="1"/>
  <c r="U52" i="30"/>
  <c r="W52" i="30" s="1"/>
  <c r="U92" i="30"/>
  <c r="W92" i="30" s="1"/>
  <c r="U47" i="30"/>
  <c r="W47" i="30" s="1"/>
  <c r="U84" i="30"/>
  <c r="W84" i="30" s="1"/>
  <c r="U44" i="30"/>
  <c r="W44" i="30" s="1"/>
  <c r="U79" i="30"/>
  <c r="W79" i="30" s="1"/>
  <c r="U36" i="30"/>
  <c r="W36" i="30" s="1"/>
  <c r="U76" i="30"/>
  <c r="W76" i="30" s="1"/>
  <c r="U31" i="30"/>
  <c r="W31" i="30" s="1"/>
  <c r="U68" i="30"/>
  <c r="W68" i="30" s="1"/>
  <c r="U28" i="30"/>
  <c r="W28" i="30" s="1"/>
  <c r="U108" i="30"/>
  <c r="W108" i="30" s="1"/>
  <c r="U63" i="30"/>
  <c r="W63" i="30" s="1"/>
  <c r="U12" i="30"/>
  <c r="W12" i="30" s="1"/>
  <c r="U100" i="30"/>
  <c r="W100" i="30" s="1"/>
  <c r="U60" i="30"/>
  <c r="W60" i="30" s="1"/>
  <c r="X60" i="30" s="1"/>
  <c r="U107" i="30"/>
  <c r="W107" i="30" s="1"/>
  <c r="U43" i="30"/>
  <c r="W43" i="30" s="1"/>
  <c r="U104" i="30"/>
  <c r="W104" i="30" s="1"/>
  <c r="U88" i="30"/>
  <c r="W88" i="30" s="1"/>
  <c r="U72" i="30"/>
  <c r="W72" i="30" s="1"/>
  <c r="U56" i="30"/>
  <c r="W56" i="30" s="1"/>
  <c r="U40" i="30"/>
  <c r="W40" i="30" s="1"/>
  <c r="U24" i="30"/>
  <c r="W24" i="30" s="1"/>
  <c r="U103" i="30"/>
  <c r="W103" i="30" s="1"/>
  <c r="U87" i="30"/>
  <c r="W87" i="30" s="1"/>
  <c r="U71" i="30"/>
  <c r="W71" i="30" s="1"/>
  <c r="U55" i="30"/>
  <c r="W55" i="30" s="1"/>
  <c r="U39" i="30"/>
  <c r="W39" i="30" s="1"/>
  <c r="U20" i="30"/>
  <c r="W20" i="30" s="1"/>
  <c r="U19" i="30"/>
  <c r="W19" i="30" s="1"/>
  <c r="U67" i="30"/>
  <c r="W67" i="30" s="1"/>
  <c r="U35" i="30"/>
  <c r="W35" i="30" s="1"/>
  <c r="U99" i="30"/>
  <c r="W99" i="30" s="1"/>
  <c r="U83" i="30"/>
  <c r="W83" i="30" s="1"/>
  <c r="U51" i="30"/>
  <c r="W51" i="30" s="1"/>
  <c r="U16" i="30"/>
  <c r="W16" i="30" s="1"/>
  <c r="U96" i="30"/>
  <c r="W96" i="30" s="1"/>
  <c r="U80" i="30"/>
  <c r="W80" i="30" s="1"/>
  <c r="U64" i="30"/>
  <c r="W64" i="30" s="1"/>
  <c r="U48" i="30"/>
  <c r="W48" i="30" s="1"/>
  <c r="U32" i="30"/>
  <c r="W32" i="30" s="1"/>
  <c r="U15" i="30"/>
  <c r="W15" i="30" s="1"/>
  <c r="U11" i="30"/>
  <c r="W11" i="30" s="1"/>
  <c r="U91" i="30"/>
  <c r="W91" i="30" s="1"/>
  <c r="U75" i="30"/>
  <c r="W75" i="30" s="1"/>
  <c r="U59" i="30"/>
  <c r="W59" i="30" s="1"/>
  <c r="U27" i="30"/>
  <c r="W27" i="30" s="1"/>
  <c r="X27" i="30" s="1"/>
  <c r="S86" i="30"/>
  <c r="T86" i="30" s="1"/>
  <c r="V86" i="30" s="1"/>
  <c r="S70" i="30"/>
  <c r="T70" i="30" s="1"/>
  <c r="V70" i="30" s="1"/>
  <c r="U98" i="30"/>
  <c r="W98" i="30" s="1"/>
  <c r="U82" i="30"/>
  <c r="W82" i="30" s="1"/>
  <c r="U74" i="30"/>
  <c r="W74" i="30" s="1"/>
  <c r="U58" i="30"/>
  <c r="W58" i="30" s="1"/>
  <c r="U18" i="30"/>
  <c r="W18" i="30" s="1"/>
  <c r="S54" i="30"/>
  <c r="T54" i="30" s="1"/>
  <c r="V54" i="30" s="1"/>
  <c r="U105" i="30"/>
  <c r="W105" i="30" s="1"/>
  <c r="U97" i="30"/>
  <c r="W97" i="30" s="1"/>
  <c r="U89" i="30"/>
  <c r="W89" i="30" s="1"/>
  <c r="U81" i="30"/>
  <c r="W81" i="30" s="1"/>
  <c r="U73" i="30"/>
  <c r="W73" i="30" s="1"/>
  <c r="U65" i="30"/>
  <c r="W65" i="30" s="1"/>
  <c r="U57" i="30"/>
  <c r="W57" i="30" s="1"/>
  <c r="U49" i="30"/>
  <c r="W49" i="30" s="1"/>
  <c r="U41" i="30"/>
  <c r="W41" i="30" s="1"/>
  <c r="U33" i="30"/>
  <c r="W33" i="30" s="1"/>
  <c r="U25" i="30"/>
  <c r="W25" i="30" s="1"/>
  <c r="U17" i="30"/>
  <c r="W17" i="30" s="1"/>
  <c r="S38" i="30"/>
  <c r="T38" i="30" s="1"/>
  <c r="V38" i="30" s="1"/>
  <c r="S22" i="30"/>
  <c r="T22" i="30" s="1"/>
  <c r="V22" i="30" s="1"/>
  <c r="U102" i="30"/>
  <c r="W102" i="30" s="1"/>
  <c r="U46" i="30"/>
  <c r="W46" i="30" s="1"/>
  <c r="U30" i="30"/>
  <c r="W30" i="30" s="1"/>
  <c r="U14" i="30"/>
  <c r="W14" i="30" s="1"/>
  <c r="U10" i="30"/>
  <c r="W10" i="30" s="1"/>
  <c r="U94" i="30"/>
  <c r="W94" i="30" s="1"/>
  <c r="U78" i="30"/>
  <c r="W78" i="30" s="1"/>
  <c r="U62" i="30"/>
  <c r="W62" i="30" s="1"/>
  <c r="X62" i="30" s="1"/>
  <c r="U109" i="30"/>
  <c r="W109" i="30" s="1"/>
  <c r="U101" i="30"/>
  <c r="W101" i="30" s="1"/>
  <c r="U93" i="30"/>
  <c r="W93" i="30" s="1"/>
  <c r="U85" i="30"/>
  <c r="W85" i="30" s="1"/>
  <c r="U77" i="30"/>
  <c r="W77" i="30" s="1"/>
  <c r="U69" i="30"/>
  <c r="W69" i="30" s="1"/>
  <c r="U61" i="30"/>
  <c r="W61" i="30" s="1"/>
  <c r="U53" i="30"/>
  <c r="W53" i="30" s="1"/>
  <c r="U45" i="30"/>
  <c r="W45" i="30" s="1"/>
  <c r="U37" i="30"/>
  <c r="W37" i="30" s="1"/>
  <c r="U29" i="30"/>
  <c r="W29" i="30" s="1"/>
  <c r="U21" i="30"/>
  <c r="W21" i="30" s="1"/>
  <c r="U13" i="30"/>
  <c r="W13" i="30" s="1"/>
  <c r="U106" i="30"/>
  <c r="W106" i="30" s="1"/>
  <c r="U90" i="30"/>
  <c r="W90" i="30" s="1"/>
  <c r="U66" i="30"/>
  <c r="W66" i="30" s="1"/>
  <c r="U50" i="30"/>
  <c r="W50" i="30" s="1"/>
  <c r="U42" i="30"/>
  <c r="W42" i="30" s="1"/>
  <c r="U34" i="30"/>
  <c r="W34" i="30" s="1"/>
  <c r="U26" i="30"/>
  <c r="W26" i="30" s="1"/>
  <c r="T10" i="30"/>
  <c r="V10" i="30" s="1"/>
  <c r="T109" i="30"/>
  <c r="V109" i="30" s="1"/>
  <c r="T101" i="30"/>
  <c r="V101" i="30" s="1"/>
  <c r="T85" i="30"/>
  <c r="V85" i="30" s="1"/>
  <c r="T77" i="30"/>
  <c r="V77" i="30" s="1"/>
  <c r="T69" i="30"/>
  <c r="V69" i="30" s="1"/>
  <c r="T45" i="30"/>
  <c r="V45" i="30" s="1"/>
  <c r="T37" i="30"/>
  <c r="V37" i="30" s="1"/>
  <c r="T21" i="30"/>
  <c r="V21" i="30" s="1"/>
  <c r="T13" i="30"/>
  <c r="V13" i="30" s="1"/>
  <c r="T99" i="30"/>
  <c r="V99" i="30" s="1"/>
  <c r="T67" i="30"/>
  <c r="V67" i="30" s="1"/>
  <c r="T35" i="30"/>
  <c r="V35" i="30" s="1"/>
  <c r="T106" i="30"/>
  <c r="V106" i="30" s="1"/>
  <c r="T98" i="30"/>
  <c r="V98" i="30" s="1"/>
  <c r="T90" i="30"/>
  <c r="V90" i="30" s="1"/>
  <c r="T82" i="30"/>
  <c r="V82" i="30" s="1"/>
  <c r="T74" i="30"/>
  <c r="V74" i="30" s="1"/>
  <c r="T66" i="30"/>
  <c r="V66" i="30" s="1"/>
  <c r="T58" i="30"/>
  <c r="V58" i="30" s="1"/>
  <c r="T50" i="30"/>
  <c r="V50" i="30" s="1"/>
  <c r="T42" i="30"/>
  <c r="V42" i="30" s="1"/>
  <c r="T34" i="30"/>
  <c r="V34" i="30" s="1"/>
  <c r="T26" i="30"/>
  <c r="V26" i="30" s="1"/>
  <c r="T18" i="30"/>
  <c r="V18" i="30" s="1"/>
  <c r="S23" i="30"/>
  <c r="T55" i="30"/>
  <c r="V55" i="30" s="1"/>
  <c r="T108" i="30"/>
  <c r="V108" i="30" s="1"/>
  <c r="T100" i="30"/>
  <c r="V100" i="30" s="1"/>
  <c r="T84" i="30"/>
  <c r="V84" i="30" s="1"/>
  <c r="T76" i="30"/>
  <c r="V76" i="30" s="1"/>
  <c r="T68" i="30"/>
  <c r="V68" i="30" s="1"/>
  <c r="T52" i="30"/>
  <c r="V52" i="30" s="1"/>
  <c r="T44" i="30"/>
  <c r="V44" i="30" s="1"/>
  <c r="T36" i="30"/>
  <c r="V36" i="30" s="1"/>
  <c r="T20" i="30"/>
  <c r="V20" i="30" s="1"/>
  <c r="T12" i="30"/>
  <c r="V12" i="30" s="1"/>
  <c r="T104" i="30"/>
  <c r="V104" i="30" s="1"/>
  <c r="T96" i="30"/>
  <c r="V96" i="30" s="1"/>
  <c r="T88" i="30"/>
  <c r="V88" i="30" s="1"/>
  <c r="T80" i="30"/>
  <c r="V80" i="30" s="1"/>
  <c r="T72" i="30"/>
  <c r="V72" i="30" s="1"/>
  <c r="T64" i="30"/>
  <c r="V64" i="30" s="1"/>
  <c r="T56" i="30"/>
  <c r="V56" i="30" s="1"/>
  <c r="T48" i="30"/>
  <c r="V48" i="30" s="1"/>
  <c r="T40" i="30"/>
  <c r="V40" i="30" s="1"/>
  <c r="T32" i="30"/>
  <c r="V32" i="30" s="1"/>
  <c r="T24" i="30"/>
  <c r="V24" i="30" s="1"/>
  <c r="T16" i="30"/>
  <c r="V16" i="30" s="1"/>
  <c r="T87" i="30"/>
  <c r="V87" i="30" s="1"/>
  <c r="X43" i="30" l="1"/>
  <c r="X92" i="30"/>
  <c r="X83" i="30"/>
  <c r="X17" i="30"/>
  <c r="X46" i="30"/>
  <c r="X49" i="30"/>
  <c r="X95" i="30"/>
  <c r="X73" i="30"/>
  <c r="X93" i="30"/>
  <c r="X30" i="30"/>
  <c r="X41" i="30"/>
  <c r="X105" i="30"/>
  <c r="X19" i="30"/>
  <c r="X61" i="30"/>
  <c r="X51" i="30"/>
  <c r="X90" i="30"/>
  <c r="X14" i="30"/>
  <c r="X33" i="30"/>
  <c r="X97" i="30"/>
  <c r="X29" i="30"/>
  <c r="X103" i="30"/>
  <c r="X102" i="30"/>
  <c r="X57" i="30"/>
  <c r="X59" i="30"/>
  <c r="X75" i="30"/>
  <c r="X69" i="30"/>
  <c r="X81" i="30"/>
  <c r="X84" i="30"/>
  <c r="X37" i="30"/>
  <c r="X65" i="30"/>
  <c r="X78" i="30"/>
  <c r="X91" i="30"/>
  <c r="X94" i="30"/>
  <c r="X88" i="30"/>
  <c r="X15" i="30"/>
  <c r="X13" i="30"/>
  <c r="X77" i="30"/>
  <c r="X10" i="30"/>
  <c r="X25" i="30"/>
  <c r="X89" i="30"/>
  <c r="X71" i="30"/>
  <c r="X104" i="30"/>
  <c r="X28" i="30"/>
  <c r="X47" i="30"/>
  <c r="X32" i="30"/>
  <c r="X48" i="30"/>
  <c r="X35" i="30"/>
  <c r="X107" i="30"/>
  <c r="X101" i="30"/>
  <c r="X76" i="30"/>
  <c r="X45" i="30"/>
  <c r="X109" i="30"/>
  <c r="X26" i="30"/>
  <c r="X21" i="30"/>
  <c r="X85" i="30"/>
  <c r="X68" i="30"/>
  <c r="X64" i="30"/>
  <c r="X24" i="30"/>
  <c r="X50" i="30"/>
  <c r="X80" i="30"/>
  <c r="X40" i="30"/>
  <c r="X100" i="30"/>
  <c r="X53" i="30"/>
  <c r="X96" i="30"/>
  <c r="X20" i="30"/>
  <c r="X56" i="30"/>
  <c r="X12" i="30"/>
  <c r="X16" i="30"/>
  <c r="X44" i="30"/>
  <c r="X11" i="30"/>
  <c r="X72" i="30"/>
  <c r="X18" i="30"/>
  <c r="X66" i="30"/>
  <c r="X74" i="30"/>
  <c r="X106" i="30"/>
  <c r="X82" i="30"/>
  <c r="X36" i="30"/>
  <c r="X31" i="30"/>
  <c r="X108" i="30"/>
  <c r="X87" i="30"/>
  <c r="X42" i="30"/>
  <c r="X67" i="30"/>
  <c r="X99" i="30"/>
  <c r="X52" i="30"/>
  <c r="X39" i="30"/>
  <c r="X63" i="30"/>
  <c r="X55" i="30"/>
  <c r="X98" i="30"/>
  <c r="X34" i="30"/>
  <c r="X58" i="30"/>
  <c r="X79" i="30"/>
  <c r="U70" i="30"/>
  <c r="W70" i="30" s="1"/>
  <c r="X70" i="30" s="1"/>
  <c r="U54" i="30"/>
  <c r="W54" i="30" s="1"/>
  <c r="X54" i="30" s="1"/>
  <c r="U86" i="30"/>
  <c r="W86" i="30" s="1"/>
  <c r="X86" i="30" s="1"/>
  <c r="U22" i="30"/>
  <c r="W22" i="30" s="1"/>
  <c r="X22" i="30" s="1"/>
  <c r="U38" i="30"/>
  <c r="W38" i="30" s="1"/>
  <c r="X38" i="30" s="1"/>
  <c r="T23" i="30"/>
  <c r="V23" i="30" s="1"/>
  <c r="U23" i="30"/>
  <c r="W23" i="30" s="1"/>
  <c r="X23" i="30" l="1"/>
  <c r="Y58" i="30" s="1"/>
  <c r="Y64" i="30" l="1"/>
  <c r="Y46" i="30"/>
  <c r="Y59" i="30"/>
  <c r="Y30" i="30"/>
  <c r="Y39" i="30"/>
  <c r="Y73" i="30"/>
  <c r="Y97" i="30"/>
  <c r="Y83" i="30"/>
  <c r="Y95" i="30"/>
  <c r="Y84" i="30"/>
  <c r="Y91" i="30"/>
  <c r="Y61" i="30"/>
  <c r="Y12" i="30"/>
  <c r="Y19" i="30"/>
  <c r="Y54" i="30"/>
  <c r="Y100" i="30"/>
  <c r="Y34" i="30"/>
  <c r="Y88" i="30"/>
  <c r="Y29" i="30"/>
  <c r="Y32" i="30"/>
  <c r="Y63" i="30"/>
  <c r="Y108" i="30"/>
  <c r="Y72" i="30"/>
  <c r="Y56" i="30"/>
  <c r="Y93" i="30"/>
  <c r="Y101" i="30"/>
  <c r="Y87" i="30"/>
  <c r="Y10" i="30"/>
  <c r="Y28" i="30"/>
  <c r="Y52" i="30"/>
  <c r="Y109" i="30"/>
  <c r="Y47" i="30"/>
  <c r="Y25" i="30"/>
  <c r="Y41" i="30"/>
  <c r="Y48" i="30"/>
  <c r="Y14" i="30"/>
  <c r="Y90" i="30"/>
  <c r="Y81" i="30"/>
  <c r="Y45" i="30"/>
  <c r="Y77" i="30"/>
  <c r="Y104" i="30"/>
  <c r="Y79" i="30"/>
  <c r="Y106" i="30"/>
  <c r="Y33" i="30"/>
  <c r="Y82" i="30"/>
  <c r="Y36" i="30"/>
  <c r="Y66" i="30"/>
  <c r="Y62" i="30"/>
  <c r="Y98" i="30"/>
  <c r="Y21" i="30"/>
  <c r="Y105" i="30"/>
  <c r="Y51" i="30"/>
  <c r="Y76" i="30"/>
  <c r="Y103" i="30"/>
  <c r="Y17" i="30"/>
  <c r="Y49" i="30"/>
  <c r="Y23" i="30"/>
  <c r="Y74" i="30"/>
  <c r="Y55" i="30"/>
  <c r="Y78" i="30"/>
  <c r="Y71" i="30"/>
  <c r="Y53" i="30"/>
  <c r="Y68" i="30"/>
  <c r="Y22" i="30"/>
  <c r="Y11" i="30"/>
  <c r="Y89" i="30"/>
  <c r="Y44" i="30"/>
  <c r="Y94" i="30"/>
  <c r="Y75" i="30"/>
  <c r="Y26" i="30"/>
  <c r="Y70" i="30"/>
  <c r="Y57" i="30"/>
  <c r="Y40" i="30"/>
  <c r="Y86" i="30"/>
  <c r="Y27" i="30"/>
  <c r="Y18" i="30"/>
  <c r="Y85" i="30"/>
  <c r="Y15" i="30"/>
  <c r="Y38" i="30"/>
  <c r="Y96" i="30"/>
  <c r="Y69" i="30"/>
  <c r="Y20" i="30"/>
  <c r="Y99" i="30"/>
  <c r="Y42" i="30"/>
  <c r="Y50" i="30"/>
  <c r="Y92" i="30"/>
  <c r="Y13" i="30"/>
  <c r="Y65" i="30"/>
  <c r="Y67" i="30"/>
  <c r="Y107" i="30"/>
  <c r="Y43" i="30"/>
  <c r="Y24" i="30"/>
  <c r="Y35" i="30"/>
  <c r="Y80" i="30"/>
  <c r="Y37" i="30"/>
  <c r="Y16" i="30"/>
  <c r="Y102" i="30"/>
  <c r="Y60" i="30"/>
  <c r="Y31" i="30"/>
  <c r="Z56" i="30" l="1"/>
  <c r="Z36" i="30"/>
  <c r="Z81" i="30"/>
  <c r="Z60" i="30"/>
  <c r="Z107" i="30"/>
  <c r="Z20" i="30"/>
  <c r="Z74" i="30"/>
  <c r="Z41" i="30"/>
  <c r="Z23" i="30"/>
  <c r="Z89" i="30"/>
  <c r="Z30" i="30"/>
  <c r="Z27" i="30"/>
  <c r="Z25" i="30"/>
  <c r="Z11" i="30"/>
  <c r="Z91" i="30"/>
  <c r="Z65" i="30"/>
  <c r="Z22" i="30"/>
  <c r="Z35" i="30"/>
  <c r="Z47" i="30"/>
  <c r="Z16" i="30"/>
  <c r="Z37" i="30"/>
  <c r="Z64" i="30"/>
  <c r="Z68" i="30"/>
  <c r="Z31" i="30"/>
  <c r="Z62" i="30"/>
  <c r="Z53" i="30"/>
  <c r="Z100" i="30"/>
  <c r="Z15" i="30"/>
  <c r="Z29" i="30"/>
  <c r="Z24" i="30"/>
  <c r="Z76" i="30"/>
  <c r="Z72" i="30"/>
  <c r="Z49" i="30"/>
  <c r="Z54" i="30"/>
  <c r="Z34" i="30"/>
  <c r="Z21" i="30"/>
  <c r="Z86" i="30"/>
  <c r="Z79" i="30"/>
  <c r="Z102" i="30"/>
  <c r="Z67" i="30"/>
  <c r="Z90" i="30"/>
  <c r="Z80" i="30"/>
  <c r="Z19" i="30"/>
  <c r="Z98" i="30"/>
  <c r="Z57" i="30"/>
  <c r="Z39" i="30"/>
  <c r="Z92" i="30"/>
  <c r="Z51" i="30"/>
  <c r="Z10" i="30"/>
  <c r="Z70" i="30"/>
  <c r="Z108" i="30"/>
  <c r="Z87" i="30"/>
  <c r="Z63" i="30"/>
  <c r="Z85" i="30"/>
  <c r="Z95" i="30"/>
  <c r="Z43" i="30"/>
  <c r="Z42" i="30"/>
  <c r="Z75" i="30"/>
  <c r="Z28" i="30"/>
  <c r="Z69" i="30"/>
  <c r="Z77" i="30"/>
  <c r="Z106" i="30"/>
  <c r="Z44" i="30"/>
  <c r="Z103" i="30"/>
  <c r="Z94" i="30"/>
  <c r="Z50" i="30"/>
  <c r="Z84" i="30"/>
  <c r="Z82" i="30"/>
  <c r="Z83" i="30"/>
  <c r="Z66" i="30"/>
  <c r="Z48" i="30"/>
  <c r="Z58" i="30"/>
  <c r="Z33" i="30"/>
  <c r="Z99" i="30"/>
  <c r="Z61" i="30"/>
  <c r="Z13" i="30"/>
  <c r="Z45" i="30"/>
  <c r="Z101" i="30"/>
  <c r="Z40" i="30"/>
  <c r="Z96" i="30"/>
  <c r="Z109" i="30"/>
  <c r="Z52" i="30"/>
  <c r="Z55" i="30"/>
  <c r="Z14" i="30"/>
  <c r="Z26" i="30"/>
  <c r="Z93" i="30"/>
  <c r="Z17" i="30"/>
  <c r="Z46" i="30"/>
  <c r="Z88" i="30"/>
  <c r="Z32" i="30"/>
  <c r="Z105" i="30"/>
  <c r="Z78" i="30"/>
  <c r="Z104" i="30"/>
  <c r="Z73" i="30"/>
  <c r="Z18" i="30"/>
  <c r="Z97" i="30"/>
  <c r="Z38" i="30"/>
  <c r="Z59" i="30"/>
  <c r="Z12" i="30"/>
  <c r="Z71" i="30"/>
  <c r="K3" i="21" l="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2" i="21"/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</calcChain>
</file>

<file path=xl/sharedStrings.xml><?xml version="1.0" encoding="utf-8"?>
<sst xmlns="http://schemas.openxmlformats.org/spreadsheetml/2006/main" count="7360" uniqueCount="2492">
  <si>
    <t>Current</t>
  </si>
  <si>
    <t>University</t>
  </si>
  <si>
    <t>ANU</t>
  </si>
  <si>
    <t>UNSW</t>
  </si>
  <si>
    <t>ar score</t>
  </si>
  <si>
    <t>er score</t>
  </si>
  <si>
    <t>fsr score</t>
  </si>
  <si>
    <t>cpf score</t>
  </si>
  <si>
    <t>ifr score</t>
  </si>
  <si>
    <t>isr score</t>
  </si>
  <si>
    <t>Release year</t>
  </si>
  <si>
    <t>Massachusetts Institute of Technology (MIT)</t>
  </si>
  <si>
    <t>Stanford University</t>
  </si>
  <si>
    <t>Harvard University</t>
  </si>
  <si>
    <t>University of Oxford</t>
  </si>
  <si>
    <t>California Institute of Technology (Caltech)</t>
  </si>
  <si>
    <t>ETH Zurich - Swiss Federal Institute of Technology</t>
  </si>
  <si>
    <t>University of Cambridge</t>
  </si>
  <si>
    <t>UCL</t>
  </si>
  <si>
    <t>Imperial College London</t>
  </si>
  <si>
    <t>University of Chicago</t>
  </si>
  <si>
    <t>Nanyang Technological University, Singapore (NTU)</t>
  </si>
  <si>
    <t>National University of Singapore (NUS)</t>
  </si>
  <si>
    <t>Princeton University</t>
  </si>
  <si>
    <t>Cornell University</t>
  </si>
  <si>
    <t>University of Pennsylvania</t>
  </si>
  <si>
    <t>Tsinghua University</t>
  </si>
  <si>
    <t>Yale University</t>
  </si>
  <si>
    <t>Columbia University</t>
  </si>
  <si>
    <t>The University of Edinburgh</t>
  </si>
  <si>
    <t>Peking University</t>
  </si>
  <si>
    <t>The University of Tokyo</t>
  </si>
  <si>
    <t>Johns Hopkins University</t>
  </si>
  <si>
    <t>Duke University</t>
  </si>
  <si>
    <t>The University of Hong Kong</t>
  </si>
  <si>
    <t>The University of Manchester</t>
  </si>
  <si>
    <t>University of California, Berkeley (UCB)</t>
  </si>
  <si>
    <t>University of Toronto</t>
  </si>
  <si>
    <t>Northwestern University</t>
  </si>
  <si>
    <t>The Hong Kong University of Science and Technology</t>
  </si>
  <si>
    <t>King's College London</t>
  </si>
  <si>
    <t>Kyoto University</t>
  </si>
  <si>
    <t>McGill University</t>
  </si>
  <si>
    <t>University of California, Los Angeles (UCLA)</t>
  </si>
  <si>
    <t>Seoul National University</t>
  </si>
  <si>
    <t>The University of Melbourne</t>
  </si>
  <si>
    <t>New York University (NYU)</t>
  </si>
  <si>
    <t>Fudan University</t>
  </si>
  <si>
    <t>KAIST - Korea Advanced Institute of Science &amp; Technology</t>
  </si>
  <si>
    <t>The University of Sydney</t>
  </si>
  <si>
    <t>The London School of Economics and Political Science (LSE)</t>
  </si>
  <si>
    <t>University of California, San Diego (UCSD)</t>
  </si>
  <si>
    <t>The Chinese University of Hong Kong (CUHK)</t>
  </si>
  <si>
    <t>The University of Queensland</t>
  </si>
  <si>
    <t>Carnegie Mellon University</t>
  </si>
  <si>
    <t>University of Bristol</t>
  </si>
  <si>
    <t>Delft University of Technology</t>
  </si>
  <si>
    <t>University of British Columbia</t>
  </si>
  <si>
    <t>City University of Hong Kong</t>
  </si>
  <si>
    <t>Université PSL</t>
  </si>
  <si>
    <t>Zhejiang University</t>
  </si>
  <si>
    <t>Technical University of Munich</t>
  </si>
  <si>
    <t>University of Wisconsin-Madison</t>
  </si>
  <si>
    <t>Brown University</t>
  </si>
  <si>
    <t>Monash University</t>
  </si>
  <si>
    <t>Ecole Polytechnique</t>
  </si>
  <si>
    <t>Shanghai Jiao Tong University</t>
  </si>
  <si>
    <t>The University of Warwick</t>
  </si>
  <si>
    <t>Ludwig-Maximilians-Universität München</t>
  </si>
  <si>
    <t>University of Amsterdam</t>
  </si>
  <si>
    <t>University of Texas at Austin</t>
  </si>
  <si>
    <t>Ruprecht-Karls-Universität Heidelberg</t>
  </si>
  <si>
    <t>University of Glasgow</t>
  </si>
  <si>
    <t>University of Washington</t>
  </si>
  <si>
    <t>National Taiwan University (NTU)</t>
  </si>
  <si>
    <t>Universiti Malaya (UM)</t>
  </si>
  <si>
    <t>Osaka University</t>
  </si>
  <si>
    <t>Georgia Institute of Technology</t>
  </si>
  <si>
    <t>University of Copenhagen</t>
  </si>
  <si>
    <t>Universidad de Buenos Aires (UBA)</t>
  </si>
  <si>
    <t>University of Illinois at Urbana-Champaign</t>
  </si>
  <si>
    <t>University of Zurich</t>
  </si>
  <si>
    <t>Sorbonne University</t>
  </si>
  <si>
    <t>Durham University</t>
  </si>
  <si>
    <t>The University of Sheffield</t>
  </si>
  <si>
    <t>KU Leuven</t>
  </si>
  <si>
    <t>University of Birmingham</t>
  </si>
  <si>
    <t>Tohoku University</t>
  </si>
  <si>
    <t>Korea University</t>
  </si>
  <si>
    <t>Lomonosov Moscow State University</t>
  </si>
  <si>
    <t>Rice University</t>
  </si>
  <si>
    <t>The University of Western Australia</t>
  </si>
  <si>
    <t>Pohang University of Science And Technology (POSTECH)</t>
  </si>
  <si>
    <t>The University of Auckland</t>
  </si>
  <si>
    <t>University of Science and Technology of China</t>
  </si>
  <si>
    <t>University of North Carolina, Chapel Hill</t>
  </si>
  <si>
    <t>The Hong Kong Polytechnic University</t>
  </si>
  <si>
    <t>Lund University</t>
  </si>
  <si>
    <t>Pennsylvania State University</t>
  </si>
  <si>
    <t>University of Leeds</t>
  </si>
  <si>
    <t>University of Nottingham</t>
  </si>
  <si>
    <t>University of Southampton</t>
  </si>
  <si>
    <t>Boston University</t>
  </si>
  <si>
    <t>KTH Royal Institute of Technology</t>
  </si>
  <si>
    <t>University of St Andrews</t>
  </si>
  <si>
    <t>The Ohio State University</t>
  </si>
  <si>
    <t>Eindhoven University of Technology</t>
  </si>
  <si>
    <t>Universidad Nacional Autónoma de México (UNAM)</t>
  </si>
  <si>
    <t>University of California, Davis</t>
  </si>
  <si>
    <t>Yonsei University</t>
  </si>
  <si>
    <t>The University of Adelaide</t>
  </si>
  <si>
    <t>University of Helsinki</t>
  </si>
  <si>
    <t>Trinity College Dublin, The University of Dublin</t>
  </si>
  <si>
    <t>Washington University in St. Louis</t>
  </si>
  <si>
    <t>University of Geneva</t>
  </si>
  <si>
    <t>Purdue University</t>
  </si>
  <si>
    <t>Technical University of Denmark</t>
  </si>
  <si>
    <t>University of Alberta</t>
  </si>
  <si>
    <t>University of Groningen</t>
  </si>
  <si>
    <t>Nagoya University</t>
  </si>
  <si>
    <t>Universidade de São Paulo</t>
  </si>
  <si>
    <t>Uppsala University</t>
  </si>
  <si>
    <t>Leiden University</t>
  </si>
  <si>
    <t>University of Oslo</t>
  </si>
  <si>
    <t>Humboldt-Universität zu Berlin</t>
  </si>
  <si>
    <t>Nanjing University</t>
  </si>
  <si>
    <t>Utrecht University</t>
  </si>
  <si>
    <t>University of Bern</t>
  </si>
  <si>
    <t>KIT, Karlsruhe Institute of Technology</t>
  </si>
  <si>
    <t>Wageningen University &amp; Research</t>
  </si>
  <si>
    <t>Queen Mary University of London</t>
  </si>
  <si>
    <t>Pontificia Universidad Católica de Chile (UC)</t>
  </si>
  <si>
    <t>Lancaster University</t>
  </si>
  <si>
    <t>University of Southern California</t>
  </si>
  <si>
    <t>Freie Universitaet Berlin</t>
  </si>
  <si>
    <t>Ghent University</t>
  </si>
  <si>
    <t>Hokkaido University</t>
  </si>
  <si>
    <t>Kyushu University</t>
  </si>
  <si>
    <t>Aalto University</t>
  </si>
  <si>
    <t>University of California, Santa Barbara (UCSB)</t>
  </si>
  <si>
    <t>University of Maryland, College Park</t>
  </si>
  <si>
    <t>Université de Montréal</t>
  </si>
  <si>
    <t>RWTH Aachen University</t>
  </si>
  <si>
    <t>CentraleSupélec</t>
  </si>
  <si>
    <t>Chalmers University of Technology</t>
  </si>
  <si>
    <t>McMaster University</t>
  </si>
  <si>
    <t>University of Pittsburgh</t>
  </si>
  <si>
    <t>University of Technology Sydney</t>
  </si>
  <si>
    <t>Michigan State University</t>
  </si>
  <si>
    <t>Aarhus University</t>
  </si>
  <si>
    <t>Newcastle University</t>
  </si>
  <si>
    <t>Technische Universität Berlin (TU Berlin)</t>
  </si>
  <si>
    <t>University of York</t>
  </si>
  <si>
    <t>Politecnico di Milano</t>
  </si>
  <si>
    <t>Hanyang University</t>
  </si>
  <si>
    <t>University of Basel</t>
  </si>
  <si>
    <t>Indian Institute of Technology Bombay (IITB)</t>
  </si>
  <si>
    <t>University of Lausanne</t>
  </si>
  <si>
    <t>Cardiff University</t>
  </si>
  <si>
    <t>University of Vienna</t>
  </si>
  <si>
    <t>Emory University</t>
  </si>
  <si>
    <t>Tecnológico de Monterrey</t>
  </si>
  <si>
    <t>Universiti Putra Malaysia (UPM)</t>
  </si>
  <si>
    <t>École Normale Supérieure de Lyon</t>
  </si>
  <si>
    <t>Universiti Kebangsaan Malaysia (UKM)</t>
  </si>
  <si>
    <t>The Hebrew University of Jerusalem</t>
  </si>
  <si>
    <t>University of Bergen</t>
  </si>
  <si>
    <t>The University of Exeter</t>
  </si>
  <si>
    <t>Universitat de Barcelona</t>
  </si>
  <si>
    <t>Universiti Sains Malaysia (USM)</t>
  </si>
  <si>
    <t>University of Florida</t>
  </si>
  <si>
    <t>Eberhard Karls Universität Tübingen</t>
  </si>
  <si>
    <t>Albert-Ludwigs-Universitaet Freiburg</t>
  </si>
  <si>
    <t>University of Rochester</t>
  </si>
  <si>
    <t>University of Bath</t>
  </si>
  <si>
    <t>National Tsing Hua University</t>
  </si>
  <si>
    <t>University of Waterloo</t>
  </si>
  <si>
    <t>University of Otago</t>
  </si>
  <si>
    <t>Alma Mater Studiorum - University of Bologna</t>
  </si>
  <si>
    <t>Case Western Reserve University</t>
  </si>
  <si>
    <t>Technische Universität Dresden</t>
  </si>
  <si>
    <t>University of Liverpool</t>
  </si>
  <si>
    <t>Indian Institute of Technology Delhi (IITD)</t>
  </si>
  <si>
    <t>Erasmus University Rotterdam</t>
  </si>
  <si>
    <t>Indian Institute of Science</t>
  </si>
  <si>
    <t>University College Dublin</t>
  </si>
  <si>
    <t>King Abdulaziz University (KAU)</t>
  </si>
  <si>
    <t>University of Twente</t>
  </si>
  <si>
    <t>Universitat Autònoma de Barcelona</t>
  </si>
  <si>
    <t>Texas A&amp;M University</t>
  </si>
  <si>
    <t>Universidad de Chile</t>
  </si>
  <si>
    <t>Stockholm University</t>
  </si>
  <si>
    <t>Vienna University of Technology</t>
  </si>
  <si>
    <t>Universidad Autónoma de Madrid</t>
  </si>
  <si>
    <t>University of Aberdeen</t>
  </si>
  <si>
    <t>Vrije Universiteit Brussel (VUB)</t>
  </si>
  <si>
    <t>Waseda University</t>
  </si>
  <si>
    <t>University of Göttingen</t>
  </si>
  <si>
    <t>University of Cape Town</t>
  </si>
  <si>
    <t>University of Virginia</t>
  </si>
  <si>
    <t>Keio University</t>
  </si>
  <si>
    <t>King Fahd University of Petroleum &amp; Minerals</t>
  </si>
  <si>
    <t>Vanderbilt University</t>
  </si>
  <si>
    <t>Sapienza University of Rome</t>
  </si>
  <si>
    <t>University of Reading</t>
  </si>
  <si>
    <t>University of Colorado Boulder</t>
  </si>
  <si>
    <t>Al-Farabi Kazakh National University</t>
  </si>
  <si>
    <t>Dartmouth College</t>
  </si>
  <si>
    <t>The University of Newcastle, Australia (UON)</t>
  </si>
  <si>
    <t>University of Notre Dame</t>
  </si>
  <si>
    <t>Complutense University of Madrid</t>
  </si>
  <si>
    <t>University of Wollongong</t>
  </si>
  <si>
    <t>Universidade Estadual de Campinas (Unicamp)</t>
  </si>
  <si>
    <t>Arizona State University</t>
  </si>
  <si>
    <t>Victoria University of Wellington</t>
  </si>
  <si>
    <t>Radboud University</t>
  </si>
  <si>
    <t>Universiti Teknologi Malaysia</t>
  </si>
  <si>
    <t>Tel Aviv University</t>
  </si>
  <si>
    <t>University of California, Irvine</t>
  </si>
  <si>
    <t>Vrije Universiteit Amsterdam</t>
  </si>
  <si>
    <t>Loughborough University</t>
  </si>
  <si>
    <t>University of Antwerp</t>
  </si>
  <si>
    <t>Queensland University of Technology (QUT)</t>
  </si>
  <si>
    <t>National Cheng Kung University (NCKU)</t>
  </si>
  <si>
    <t>Georgetown University</t>
  </si>
  <si>
    <t>National Chiao Tung University</t>
  </si>
  <si>
    <t>Universität Hamburg</t>
  </si>
  <si>
    <t>University of Canterbury</t>
  </si>
  <si>
    <t>Curtin University</t>
  </si>
  <si>
    <t>Novosibirsk State University</t>
  </si>
  <si>
    <t>University of Illinois at Chicago (UIC)</t>
  </si>
  <si>
    <t>University of Calgary</t>
  </si>
  <si>
    <t>Saint Petersburg State University</t>
  </si>
  <si>
    <t>Universidad de los Andes</t>
  </si>
  <si>
    <t>Università di Padova</t>
  </si>
  <si>
    <t>Macquarie University</t>
  </si>
  <si>
    <t>RMIT University</t>
  </si>
  <si>
    <t>Maastricht University</t>
  </si>
  <si>
    <t>Queen's University at Kingston</t>
  </si>
  <si>
    <t>University of Leicester</t>
  </si>
  <si>
    <t>Sciences Po</t>
  </si>
  <si>
    <t>Rheinische Friedrich-Wilhelms-Universität Bonn</t>
  </si>
  <si>
    <t>American University of Beirut (AUB)</t>
  </si>
  <si>
    <t>University of Navarra</t>
  </si>
  <si>
    <t>University of Sussex</t>
  </si>
  <si>
    <t>Chulalongkorn University</t>
  </si>
  <si>
    <t>Kyung Hee University</t>
  </si>
  <si>
    <t>Ecole des Ponts ParisTech</t>
  </si>
  <si>
    <t>National Taiwan University of Science and Technology (Taiwan Tech)</t>
  </si>
  <si>
    <t>Universite libre de Bruxelles</t>
  </si>
  <si>
    <t>Tufts University</t>
  </si>
  <si>
    <t>Universidad Nacional de Colombia</t>
  </si>
  <si>
    <t>University of Gothenburg</t>
  </si>
  <si>
    <t>Technion - Israel Institute of Technology</t>
  </si>
  <si>
    <t>Wuhan University</t>
  </si>
  <si>
    <t>National University of Ireland Galway</t>
  </si>
  <si>
    <t>Hong Kong Baptist University</t>
  </si>
  <si>
    <t>Rutgers University–New Brunswick</t>
  </si>
  <si>
    <t>The University of Arizona</t>
  </si>
  <si>
    <t>Tongji University</t>
  </si>
  <si>
    <t>Universität Innsbruck</t>
  </si>
  <si>
    <t>University of Waikato</t>
  </si>
  <si>
    <t>Tomsk State University</t>
  </si>
  <si>
    <t>University of Tsukuba</t>
  </si>
  <si>
    <t>Deakin University</t>
  </si>
  <si>
    <t>Indian Institute of Technology Madras (IITM)</t>
  </si>
  <si>
    <t>University of Miami</t>
  </si>
  <si>
    <t>University of South Australia</t>
  </si>
  <si>
    <t>University of Surrey</t>
  </si>
  <si>
    <t>Qatar University</t>
  </si>
  <si>
    <t>Beijing Normal University</t>
  </si>
  <si>
    <t>Harbin Institute of Technology</t>
  </si>
  <si>
    <t>Universität Stuttgart</t>
  </si>
  <si>
    <t>Dalhousie University</t>
  </si>
  <si>
    <t>Indian Institute of Technology Kharagpur (IIT-KGP)</t>
  </si>
  <si>
    <t>King Saud University</t>
  </si>
  <si>
    <t>University of Ottawa</t>
  </si>
  <si>
    <t>Bauman Moscow State Technical University</t>
  </si>
  <si>
    <t>North Carolina State University</t>
  </si>
  <si>
    <t>Universitat Pompeu Fabra</t>
  </si>
  <si>
    <t>Massey University</t>
  </si>
  <si>
    <t>National Yang Ming University</t>
  </si>
  <si>
    <t>Sun Yat-sen University</t>
  </si>
  <si>
    <t>University of Turku</t>
  </si>
  <si>
    <t>Charles University</t>
  </si>
  <si>
    <t>Indian Institute of Technology Kanpur (IITK)</t>
  </si>
  <si>
    <t>Royal Holloway University of London</t>
  </si>
  <si>
    <t>University of Tasmania</t>
  </si>
  <si>
    <t>Universitas Indonesia</t>
  </si>
  <si>
    <t>University of Strathclyde</t>
  </si>
  <si>
    <t>Universidad Carlos III de Madrid (UC3M)</t>
  </si>
  <si>
    <t>Universiti Brunei Darussalam (UBD)</t>
  </si>
  <si>
    <t>Universitat Politècnica de Catalunya · BarcelonaTech (UPC)</t>
  </si>
  <si>
    <t>University of Tartu</t>
  </si>
  <si>
    <t>Moscow Institute of Physics and Technology (MIPT / Moscow Phystech)</t>
  </si>
  <si>
    <t>University of Milan</t>
  </si>
  <si>
    <t>University of Dundee</t>
  </si>
  <si>
    <t>Université Paris 1 Panthéon-Sorbonne</t>
  </si>
  <si>
    <t>University of Massachusetts Amherst</t>
  </si>
  <si>
    <t>Xi’an Jiaotong University</t>
  </si>
  <si>
    <t>University of Cologne</t>
  </si>
  <si>
    <t>SOAS University of London</t>
  </si>
  <si>
    <t>University College Cork</t>
  </si>
  <si>
    <t>Graz University of Technology</t>
  </si>
  <si>
    <t>Indiana University Bloomington</t>
  </si>
  <si>
    <t>Heriot-Watt University</t>
  </si>
  <si>
    <t>Mahidol University</t>
  </si>
  <si>
    <t>Simon Fraser University</t>
  </si>
  <si>
    <t>Universität Mannheim</t>
  </si>
  <si>
    <t>University of East Anglia (UEA)</t>
  </si>
  <si>
    <t>Friedrich-Alexander-Universität Erlangen-Nürnberg</t>
  </si>
  <si>
    <t>Griffith University</t>
  </si>
  <si>
    <t>Gadjah Mada University</t>
  </si>
  <si>
    <t>Gwangju Institute of Science and Technology (GIST)</t>
  </si>
  <si>
    <t>Aalborg University</t>
  </si>
  <si>
    <t>Linköping University</t>
  </si>
  <si>
    <t>Virginia Polytechnic Institute and State University</t>
  </si>
  <si>
    <t>Birkbeck, University of London</t>
  </si>
  <si>
    <t>National Research Nuclear University MEPhI (Moscow Engineering Physics Institute)</t>
  </si>
  <si>
    <t>United Arab Emirates University</t>
  </si>
  <si>
    <t>Bandung Institute of Technology (ITB)</t>
  </si>
  <si>
    <t>Ewha Womans University</t>
  </si>
  <si>
    <t>National Taiwan Normal University</t>
  </si>
  <si>
    <t>Hiroshima University</t>
  </si>
  <si>
    <t>IE University</t>
  </si>
  <si>
    <t>George Washington University</t>
  </si>
  <si>
    <t>Universitat Politècnica de València</t>
  </si>
  <si>
    <t>Jagiellonian University</t>
  </si>
  <si>
    <t>University of Lisbon</t>
  </si>
  <si>
    <t>Umea University</t>
  </si>
  <si>
    <t>Universität Jena</t>
  </si>
  <si>
    <t>University Ulm</t>
  </si>
  <si>
    <t>University at Buffalo SUNY</t>
  </si>
  <si>
    <t>Northeastern University</t>
  </si>
  <si>
    <t>Pontificia Universidad Católica Argentina</t>
  </si>
  <si>
    <t>University of Jyväskylä</t>
  </si>
  <si>
    <t>Westfälische Wilhelms-Universität Münster</t>
  </si>
  <si>
    <t>Politecnico di Torino</t>
  </si>
  <si>
    <t>City, University of London</t>
  </si>
  <si>
    <t>University of Warsaw</t>
  </si>
  <si>
    <t>Belarusian State University</t>
  </si>
  <si>
    <t>University of Porto</t>
  </si>
  <si>
    <t>University of Utah</t>
  </si>
  <si>
    <t>University of Chemistry and Technology, Prague</t>
  </si>
  <si>
    <t>Lincoln University</t>
  </si>
  <si>
    <t>University of the Philippines</t>
  </si>
  <si>
    <t>Universidade Federal do Rio de Janeiro</t>
  </si>
  <si>
    <t>Brunel University London</t>
  </si>
  <si>
    <t>Norwegian University of Science And Technology</t>
  </si>
  <si>
    <t>Stony Brook University, State University of New York</t>
  </si>
  <si>
    <t>Tokyo Medical and Dental University (TMDU)</t>
  </si>
  <si>
    <t>Ural Federal University - UrFU</t>
  </si>
  <si>
    <t>Moscow State Institute of International Relations (MGIMO University)</t>
  </si>
  <si>
    <t>University of California, Santa Cruz</t>
  </si>
  <si>
    <t>Nankai University</t>
  </si>
  <si>
    <t>University of Kent</t>
  </si>
  <si>
    <t>University of Essex</t>
  </si>
  <si>
    <t>American University of Sharjah</t>
  </si>
  <si>
    <t>University of Kansas</t>
  </si>
  <si>
    <t>University of Oulu</t>
  </si>
  <si>
    <t>Pakistan Institute of Engineering and Applied Sciences (PIEAS)</t>
  </si>
  <si>
    <t>Oxford Brookes University</t>
  </si>
  <si>
    <t>James Cook University</t>
  </si>
  <si>
    <t>University of Connecticut</t>
  </si>
  <si>
    <t>Sultan Qaboos University</t>
  </si>
  <si>
    <t>Taipei Medical University (TMU)</t>
  </si>
  <si>
    <t>Université de Strasbourg</t>
  </si>
  <si>
    <t>Universiti Teknologi Brunei</t>
  </si>
  <si>
    <t>Indian Institute of Technology Roorkee (IITR)</t>
  </si>
  <si>
    <t>Rensselaer Polytechnic Institute</t>
  </si>
  <si>
    <t>Swinburne University of Technology</t>
  </si>
  <si>
    <t>Universidad de Palermo (UP)</t>
  </si>
  <si>
    <t>National Research Tomsk Polytechnic University</t>
  </si>
  <si>
    <t>University of Macau</t>
  </si>
  <si>
    <t>University of Trento</t>
  </si>
  <si>
    <t>University of Pisa</t>
  </si>
  <si>
    <t>University of Tromsø The Arctic University of Norway</t>
  </si>
  <si>
    <t>Kazan (Volga region) Federal University</t>
  </si>
  <si>
    <t>RUDN University</t>
  </si>
  <si>
    <t>University of Colorado, Denver</t>
  </si>
  <si>
    <t>Kobe University</t>
  </si>
  <si>
    <t>Tampere University</t>
  </si>
  <si>
    <t>The American University in Cairo</t>
  </si>
  <si>
    <t>University of St.Gallen (HSG)</t>
  </si>
  <si>
    <t>Wake Forest University</t>
  </si>
  <si>
    <t>Huazhong University of Science and Technology</t>
  </si>
  <si>
    <t>La Trobe University</t>
  </si>
  <si>
    <t>National University of Sciences And Technology (NUST) Islamabad</t>
  </si>
  <si>
    <t>Universidad Austral</t>
  </si>
  <si>
    <t>University of Witwatersrand</t>
  </si>
  <si>
    <t>Washington State University</t>
  </si>
  <si>
    <t>University of Coimbra</t>
  </si>
  <si>
    <t>HUFS - Hankuk (Korea) University of Foreign Studies</t>
  </si>
  <si>
    <t>Sharif University of Technology</t>
  </si>
  <si>
    <t>The University of Tennessee, Knoxville</t>
  </si>
  <si>
    <t>Johannes Gutenberg Universität Mainz</t>
  </si>
  <si>
    <t>National Sun Yat-sen University</t>
  </si>
  <si>
    <t>Chung-Ang University (CAU)</t>
  </si>
  <si>
    <t>Johannes Kepler University Linz</t>
  </si>
  <si>
    <t>Shanghai University</t>
  </si>
  <si>
    <t>Tilburg University</t>
  </si>
  <si>
    <t>Université Laval</t>
  </si>
  <si>
    <t>Goldsmiths, University of London</t>
  </si>
  <si>
    <t>L.N. Gumilyov Eurasian National University (ENU)</t>
  </si>
  <si>
    <t>Tulane University</t>
  </si>
  <si>
    <t>Illinois Institute of Technology</t>
  </si>
  <si>
    <t>Universidade Nova de Lisboa</t>
  </si>
  <si>
    <t>University of Iowa</t>
  </si>
  <si>
    <t>Flinders University</t>
  </si>
  <si>
    <t>University of Naples - Federico II</t>
  </si>
  <si>
    <t>Universität Konstanz</t>
  </si>
  <si>
    <t>National Central University</t>
  </si>
  <si>
    <t>Stellenbosch University</t>
  </si>
  <si>
    <t>Dublin City University</t>
  </si>
  <si>
    <t>Tianjin University</t>
  </si>
  <si>
    <t>Université de Liège</t>
  </si>
  <si>
    <t>Boston College</t>
  </si>
  <si>
    <t>Ruhr-Universität Bochum</t>
  </si>
  <si>
    <t>Universidad de Zaragoza</t>
  </si>
  <si>
    <t>Universidad Politécnica de Madrid</t>
  </si>
  <si>
    <t>Beijing Institute of Technology</t>
  </si>
  <si>
    <t>ITMO University</t>
  </si>
  <si>
    <t>Universidad de Belgrano</t>
  </si>
  <si>
    <t>Universidade Federal de São Paulo</t>
  </si>
  <si>
    <t>University of Saskatchewan</t>
  </si>
  <si>
    <t>Aston University</t>
  </si>
  <si>
    <t>Auckland University of Technology (AUT)</t>
  </si>
  <si>
    <t>Bond University</t>
  </si>
  <si>
    <t>Chiba University</t>
  </si>
  <si>
    <t>Colorado State University</t>
  </si>
  <si>
    <t>UCSI University</t>
  </si>
  <si>
    <t>Florida State University</t>
  </si>
  <si>
    <t>Hitotsubashi University</t>
  </si>
  <si>
    <t>University of Florence</t>
  </si>
  <si>
    <t>Koç University</t>
  </si>
  <si>
    <t>The National University of Science and Technology MISIS</t>
  </si>
  <si>
    <t>Xiamen University</t>
  </si>
  <si>
    <t>Dongguk University</t>
  </si>
  <si>
    <t>National Technical University of Athens</t>
  </si>
  <si>
    <t>Sogang University</t>
  </si>
  <si>
    <t>University of California, Riverside</t>
  </si>
  <si>
    <t>University of Bordeaux</t>
  </si>
  <si>
    <t>Vilnius University</t>
  </si>
  <si>
    <t>University of Maryland, Baltimore County</t>
  </si>
  <si>
    <t>Oregon State University</t>
  </si>
  <si>
    <t>Beihang University (former BUAA)</t>
  </si>
  <si>
    <t>Concordia University</t>
  </si>
  <si>
    <t>Julius-Maximilians-Universität Würzburg</t>
  </si>
  <si>
    <t>Swansea University</t>
  </si>
  <si>
    <t>The Catholic University of Korea</t>
  </si>
  <si>
    <t>University of Science and Technology Beijing</t>
  </si>
  <si>
    <t>Brandeis University</t>
  </si>
  <si>
    <t>Pontificia Universidad Javeriana</t>
  </si>
  <si>
    <t>Shandong University</t>
  </si>
  <si>
    <t>Universität des Saarlandes</t>
  </si>
  <si>
    <t>Western Sydney University</t>
  </si>
  <si>
    <t>Yokohama City University</t>
  </si>
  <si>
    <t>Pontificia Universidad Católica del Perú</t>
  </si>
  <si>
    <t>The University of Georgia</t>
  </si>
  <si>
    <t>University of Delhi</t>
  </si>
  <si>
    <t>Singapore Management University</t>
  </si>
  <si>
    <t>Christian-Albrechts-University zu Kiel</t>
  </si>
  <si>
    <t>University of Stirling</t>
  </si>
  <si>
    <t>South China University of Technology</t>
  </si>
  <si>
    <t>Universidad Externado de Colombia</t>
  </si>
  <si>
    <t>UNESP</t>
  </si>
  <si>
    <t>Aberystwyth University</t>
  </si>
  <si>
    <t>Chang Gung University</t>
  </si>
  <si>
    <t>Jilin University</t>
  </si>
  <si>
    <t>University of Canberra</t>
  </si>
  <si>
    <t>Wayne State University</t>
  </si>
  <si>
    <t>Amirkabir University of Technology</t>
  </si>
  <si>
    <t>Universidad de Santiago de Chile (USACH)</t>
  </si>
  <si>
    <t>Indian Institute of Technology Guwahati (IITG)</t>
  </si>
  <si>
    <t>Lappeenranta-Lahti University of Technology LUT</t>
  </si>
  <si>
    <t>Auezov South Kazakhstan State University (SKSU)</t>
  </si>
  <si>
    <t>Universidad de Montevideo (UM)</t>
  </si>
  <si>
    <t>Aix-Marseille University</t>
  </si>
  <si>
    <t>University of Delaware</t>
  </si>
  <si>
    <t>V. N. Karazin Kharkiv National University</t>
  </si>
  <si>
    <t>Czech Technical University in Prague</t>
  </si>
  <si>
    <t>Université de Montpellier</t>
  </si>
  <si>
    <t>University of Eastern Finland</t>
  </si>
  <si>
    <t>501-510</t>
  </si>
  <si>
    <t>Bilkent University</t>
  </si>
  <si>
    <t>Institut National des Sciences Appliquées de Lyon (INSA)</t>
  </si>
  <si>
    <t>King Khalid University</t>
  </si>
  <si>
    <t>Southeast University</t>
  </si>
  <si>
    <t>Umm Al-Qura University</t>
  </si>
  <si>
    <t>Universidad de Alcalá</t>
  </si>
  <si>
    <t>Universidad de La Habana</t>
  </si>
  <si>
    <t>University of Johannesburg</t>
  </si>
  <si>
    <t>University of Szeged</t>
  </si>
  <si>
    <t>University of Texas Dallas</t>
  </si>
  <si>
    <t>511-520</t>
  </si>
  <si>
    <t>Iowa State University</t>
  </si>
  <si>
    <t>Martin-Luther-Universität Halle-Wittenberg</t>
  </si>
  <si>
    <t>National Taipei University of Technology</t>
  </si>
  <si>
    <t>Quaid-i-Azam University</t>
  </si>
  <si>
    <t>Taylor's University</t>
  </si>
  <si>
    <t>Universidad de Costa Rica</t>
  </si>
  <si>
    <t>University of Granada</t>
  </si>
  <si>
    <t>Università Cattolica del Sacro Cuore</t>
  </si>
  <si>
    <t>University of Rome "Tor Vergata"</t>
  </si>
  <si>
    <t>Université Paul Sabatier Toulouse III</t>
  </si>
  <si>
    <t>University of Ulsan</t>
  </si>
  <si>
    <t>York University</t>
  </si>
  <si>
    <t>521-530</t>
  </si>
  <si>
    <t>Bangor University</t>
  </si>
  <si>
    <t>Cairo University</t>
  </si>
  <si>
    <t>Inha University</t>
  </si>
  <si>
    <t>Justus-Liebig-University Giessen</t>
  </si>
  <si>
    <t>National Research Saratov State University</t>
  </si>
  <si>
    <t>Pusan National University</t>
  </si>
  <si>
    <t>Sabanci University</t>
  </si>
  <si>
    <t>Technische Universität Braunschweig</t>
  </si>
  <si>
    <t>Universität Bremen</t>
  </si>
  <si>
    <t>University of Limerick</t>
  </si>
  <si>
    <t>Warsaw University of Technology</t>
  </si>
  <si>
    <t>531-540</t>
  </si>
  <si>
    <t>Clark University</t>
  </si>
  <si>
    <t>Coventry University</t>
  </si>
  <si>
    <t>East China Normal University</t>
  </si>
  <si>
    <t>Far Eastern Federal University</t>
  </si>
  <si>
    <t>Kumamoto University</t>
  </si>
  <si>
    <t>Nagasaki University</t>
  </si>
  <si>
    <t>Renmin (People's) University of China</t>
  </si>
  <si>
    <t>Universität Leipzig</t>
  </si>
  <si>
    <t>University Paris 2 Panthéon-Assas</t>
  </si>
  <si>
    <t>541-550</t>
  </si>
  <si>
    <t>Abo Akademi University</t>
  </si>
  <si>
    <t>Imam Abdulrahman Bin Faisal University (IAU) (formerly UNIVERSITY OF DAMMAM)</t>
  </si>
  <si>
    <t>Karl-Franzens-Universitaet Graz</t>
  </si>
  <si>
    <t>Management and Science University</t>
  </si>
  <si>
    <t>Southern Federal University</t>
  </si>
  <si>
    <t>Taras Shevchenko National University of Kyiv</t>
  </si>
  <si>
    <t>University of Turin</t>
  </si>
  <si>
    <t>University of Bayreuth</t>
  </si>
  <si>
    <t>551-560</t>
  </si>
  <si>
    <t>Bar-Ilan University</t>
  </si>
  <si>
    <t>East China University of Science and Technology</t>
  </si>
  <si>
    <t>Hallym University</t>
  </si>
  <si>
    <t>Lehigh University</t>
  </si>
  <si>
    <t>Masaryk University</t>
  </si>
  <si>
    <t>National Chengchi University</t>
  </si>
  <si>
    <t>Osaka City University</t>
  </si>
  <si>
    <t>Universidad Pontificia Bolivariana</t>
  </si>
  <si>
    <t>University of Aveiro</t>
  </si>
  <si>
    <t>University of Missouri, Columbia</t>
  </si>
  <si>
    <t>University of Pretoria</t>
  </si>
  <si>
    <t>561-570</t>
  </si>
  <si>
    <t>Aristotle University of Thessaloniki</t>
  </si>
  <si>
    <t>Drexel University</t>
  </si>
  <si>
    <t>Abai Kazakh National Pedagogical University</t>
  </si>
  <si>
    <t>The New School</t>
  </si>
  <si>
    <t>Okayama University</t>
  </si>
  <si>
    <t>Université du Québec</t>
  </si>
  <si>
    <t>Saint Joseph University of Beirut (USJ)</t>
  </si>
  <si>
    <t>University of Cincinnati</t>
  </si>
  <si>
    <t>University of South Carolina</t>
  </si>
  <si>
    <t>571-580</t>
  </si>
  <si>
    <t>Dalian University of Technology</t>
  </si>
  <si>
    <t>Konkuk University</t>
  </si>
  <si>
    <t>Murdoch University</t>
  </si>
  <si>
    <t>University of Guelph</t>
  </si>
  <si>
    <t>University of Massachusetts Boston</t>
  </si>
  <si>
    <t>University of Oklahoma</t>
  </si>
  <si>
    <t>University of Vermont</t>
  </si>
  <si>
    <t>581-590</t>
  </si>
  <si>
    <t>Howard University</t>
  </si>
  <si>
    <t>Kanazawa University</t>
  </si>
  <si>
    <t>Lebanese American University</t>
  </si>
  <si>
    <t>Syracuse University</t>
  </si>
  <si>
    <t>Università degli Studi di Pavia</t>
  </si>
  <si>
    <t>Universitat de Valencia</t>
  </si>
  <si>
    <t>Université de Fribourg</t>
  </si>
  <si>
    <t>University of Balamand</t>
  </si>
  <si>
    <t>591-600</t>
  </si>
  <si>
    <t>Kingston University, London</t>
  </si>
  <si>
    <t>Lingnan University, Hong Kong</t>
  </si>
  <si>
    <t>Middle East Technical University</t>
  </si>
  <si>
    <t>Universidad Nacional de La Plata (UNLP)</t>
  </si>
  <si>
    <t>Universitat Ramon Llull</t>
  </si>
  <si>
    <t>Universiti Utara Malaysia (UUM)</t>
  </si>
  <si>
    <t>University of Ljubljana</t>
  </si>
  <si>
    <t>University of Milano-Bicocca</t>
  </si>
  <si>
    <t>University of Mons</t>
  </si>
  <si>
    <t>Vilnius Gediminas Technical University</t>
  </si>
  <si>
    <t>601-650</t>
  </si>
  <si>
    <t>Ajou University</t>
  </si>
  <si>
    <t>American University</t>
  </si>
  <si>
    <t>American University in Dubai</t>
  </si>
  <si>
    <t>Ateneo de Manila University</t>
  </si>
  <si>
    <t>Bogor Agricultural University</t>
  </si>
  <si>
    <t>Central Queensland University (CQUniversity Australia)</t>
  </si>
  <si>
    <t>Chiang Mai University</t>
  </si>
  <si>
    <t>City University of New York</t>
  </si>
  <si>
    <t>Clarkson University</t>
  </si>
  <si>
    <t>Gifu University</t>
  </si>
  <si>
    <t>Holy Spirit University of Kaslik</t>
  </si>
  <si>
    <t>Instituto Tecnológico de Buenos Aires (ITBA)</t>
  </si>
  <si>
    <t>Iran University of Science and Technology</t>
  </si>
  <si>
    <t>Keele University</t>
  </si>
  <si>
    <t>Kyungpook National University</t>
  </si>
  <si>
    <t>Lobachevsky University</t>
  </si>
  <si>
    <t>Michigan Technological University</t>
  </si>
  <si>
    <t>Niigata University</t>
  </si>
  <si>
    <t>Pontifícia Universidade Católica do Rio de Janeiro</t>
  </si>
  <si>
    <t>Sichuan University</t>
  </si>
  <si>
    <t>Smith College</t>
  </si>
  <si>
    <t>Tallinn University of Technology (TalTech)</t>
  </si>
  <si>
    <t>Thammasat University</t>
  </si>
  <si>
    <t>Tokyo Metropolitan University</t>
  </si>
  <si>
    <t>Tokyo University of Agriculture and Technology</t>
  </si>
  <si>
    <t>Ulster University</t>
  </si>
  <si>
    <t>Universidad de Concepción</t>
  </si>
  <si>
    <t>University of Salamanca</t>
  </si>
  <si>
    <t>Universidad de San Andrés - UdeSA</t>
  </si>
  <si>
    <t>Universidad de Sevilla</t>
  </si>
  <si>
    <t>Universidad Panamericana (UP)</t>
  </si>
  <si>
    <t>Universidad Torcuato Di Tella</t>
  </si>
  <si>
    <t>Universität Duisburg-Essen</t>
  </si>
  <si>
    <t>Universität Regensburg</t>
  </si>
  <si>
    <t>University of Bradford</t>
  </si>
  <si>
    <t>University of Debrecen</t>
  </si>
  <si>
    <t>University of Jordan</t>
  </si>
  <si>
    <t>University of Kentucky</t>
  </si>
  <si>
    <t>University of Klagenfurt</t>
  </si>
  <si>
    <t>University of Manitoba</t>
  </si>
  <si>
    <t>University of New Mexico</t>
  </si>
  <si>
    <t>University of Oregon</t>
  </si>
  <si>
    <t>University of Portsmouth</t>
  </si>
  <si>
    <t>University of South Florida</t>
  </si>
  <si>
    <t>University of Tehran</t>
  </si>
  <si>
    <t>Victoria University</t>
  </si>
  <si>
    <t>Virginia Commonwealth University</t>
  </si>
  <si>
    <t>Worcester Polytechnic Institute</t>
  </si>
  <si>
    <t>651-700</t>
  </si>
  <si>
    <t>Airlangga University</t>
  </si>
  <si>
    <t>Bogaziçi Üniversitesi</t>
  </si>
  <si>
    <t>Brno University of Technology</t>
  </si>
  <si>
    <t>Carleton University</t>
  </si>
  <si>
    <t>Charles Darwin University</t>
  </si>
  <si>
    <t>China Agricultural University</t>
  </si>
  <si>
    <t>Edith Cowan University</t>
  </si>
  <si>
    <t>Indiana University–Purdue University Indianapolis</t>
  </si>
  <si>
    <t>Instituto Politécnico Nacional (IPN)</t>
  </si>
  <si>
    <t>Instituto Tecnológico Autónomo de México (ITAM)</t>
  </si>
  <si>
    <t>International Islamic University Malaysia (IIUM)</t>
  </si>
  <si>
    <t>Istanbul Technical University</t>
  </si>
  <si>
    <t>Jadavpur University</t>
  </si>
  <si>
    <t>Jordan University of Science &amp; Technology</t>
  </si>
  <si>
    <t>Kagoshima University</t>
  </si>
  <si>
    <t>Kaohsiung Medical University</t>
  </si>
  <si>
    <t>Kazakh National Agrarian University KazNAU</t>
  </si>
  <si>
    <t>Louisiana State University</t>
  </si>
  <si>
    <t>Missouri University of Science and Technology</t>
  </si>
  <si>
    <t>National and Kapodistrian University of Athens</t>
  </si>
  <si>
    <t>National Chung Hsing University</t>
  </si>
  <si>
    <t>National Technical University "Kharkiv Polytechnic Institute"</t>
  </si>
  <si>
    <t>Osaka Prefecture University</t>
  </si>
  <si>
    <t>Philipps-Universität Marburg</t>
  </si>
  <si>
    <t>Pontifícia Universidade Católica de São Paulo</t>
  </si>
  <si>
    <t>Samara National Research University (Samara University)</t>
  </si>
  <si>
    <t>Sejong University</t>
  </si>
  <si>
    <t>Stevens Institute of Technology</t>
  </si>
  <si>
    <t>Temple University</t>
  </si>
  <si>
    <t>Universidad de Antioquia</t>
  </si>
  <si>
    <t>Universidad Iberoamericana IBERO</t>
  </si>
  <si>
    <t>Universidade de Santiago de Compostela</t>
  </si>
  <si>
    <t>Universidade Federal de Minas Gerais</t>
  </si>
  <si>
    <t>Universidade Federal do Rio Grande Do Sul</t>
  </si>
  <si>
    <t>University of Genoa</t>
  </si>
  <si>
    <t>University of Hohenheim</t>
  </si>
  <si>
    <t>Université Claude Bernard Lyon 1</t>
  </si>
  <si>
    <t>Université de Sherbrooke</t>
  </si>
  <si>
    <t>Universiti Teknologi MARA - UiTM</t>
  </si>
  <si>
    <t>University of Denver</t>
  </si>
  <si>
    <t>University of Haifa</t>
  </si>
  <si>
    <t>University of Houston</t>
  </si>
  <si>
    <t>University of Minho</t>
  </si>
  <si>
    <t>University of Seoul</t>
  </si>
  <si>
    <t>University of Sharjah</t>
  </si>
  <si>
    <t>University of Westminster</t>
  </si>
  <si>
    <t>University of Windsor</t>
  </si>
  <si>
    <t>Zayed University</t>
  </si>
  <si>
    <t>701-750</t>
  </si>
  <si>
    <t>Abu Dhabi University</t>
  </si>
  <si>
    <t>Beijing Jiaotong University</t>
  </si>
  <si>
    <t>Beijing University of Technology</t>
  </si>
  <si>
    <t>Bournemouth University</t>
  </si>
  <si>
    <t>Central South University</t>
  </si>
  <si>
    <t>Chonnam National University</t>
  </si>
  <si>
    <t>Chungnam National University</t>
  </si>
  <si>
    <t>Clemson University</t>
  </si>
  <si>
    <t>Dankook University</t>
  </si>
  <si>
    <t>Georgia State University</t>
  </si>
  <si>
    <t>Hunan University</t>
  </si>
  <si>
    <t>Kansas State University</t>
  </si>
  <si>
    <t>Lahore University of Management Sciences (LUMS)</t>
  </si>
  <si>
    <t>London South Bank University</t>
  </si>
  <si>
    <t>Maynooth University</t>
  </si>
  <si>
    <t>Memorial University of Newfoundland</t>
  </si>
  <si>
    <t>National Technical University of Ukraine "Igor Sikorsky Kyiv Polytechnic Institute"</t>
  </si>
  <si>
    <t>Northumbria University at Newcastle</t>
  </si>
  <si>
    <t>Nottingham Trent University</t>
  </si>
  <si>
    <t>Pontificia Universidad Católica de Valparaíso</t>
  </si>
  <si>
    <t>Riga Technical University</t>
  </si>
  <si>
    <t>Universitat Rovira i Virgili</t>
  </si>
  <si>
    <t>Shenzhen University</t>
  </si>
  <si>
    <t>Southern Methodist University</t>
  </si>
  <si>
    <t>Sumy State University</t>
  </si>
  <si>
    <t>Universidad Adolfo Ibàñez</t>
  </si>
  <si>
    <t>Universidad Central de Venezuela</t>
  </si>
  <si>
    <t>Universidad de Guadalajara (UDG)</t>
  </si>
  <si>
    <t>Universidad ICESI</t>
  </si>
  <si>
    <t>Universidade Federal de Santa Catarina</t>
  </si>
  <si>
    <t>University of Siena</t>
  </si>
  <si>
    <t>University of Trieste</t>
  </si>
  <si>
    <t>Universität Potsdam</t>
  </si>
  <si>
    <t>Université de Lille</t>
  </si>
  <si>
    <t>University at Albany SUNY</t>
  </si>
  <si>
    <t>Universiti Malaysia Perlis</t>
  </si>
  <si>
    <t>University of Baghdad</t>
  </si>
  <si>
    <t>University of Central Florida</t>
  </si>
  <si>
    <t>University of Greenwich</t>
  </si>
  <si>
    <t>University of Huddersfield</t>
  </si>
  <si>
    <t>University of Hull</t>
  </si>
  <si>
    <t>University of Patras</t>
  </si>
  <si>
    <t>University of Tulsa</t>
  </si>
  <si>
    <t>University of Wyoming</t>
  </si>
  <si>
    <t>Viet Nam National University Ho Chi Minh City (VNU-HCM)</t>
  </si>
  <si>
    <t>Yamaguchi University</t>
  </si>
  <si>
    <t>751-800</t>
  </si>
  <si>
    <t>Ajman University</t>
  </si>
  <si>
    <t>Anna University</t>
  </si>
  <si>
    <t>Brigham Young University</t>
  </si>
  <si>
    <t>Chongqing University</t>
  </si>
  <si>
    <t>Comenius University in Bratislava</t>
  </si>
  <si>
    <t>Florida International University</t>
  </si>
  <si>
    <t>Gunma University</t>
  </si>
  <si>
    <t>Jamia Millia Islamia</t>
  </si>
  <si>
    <t>Kaunas University of Technology</t>
  </si>
  <si>
    <t>Kazakh-British Technical University</t>
  </si>
  <si>
    <t>Lanzhou University</t>
  </si>
  <si>
    <t>London Metropolitan University</t>
  </si>
  <si>
    <t>Loyola University Chicago</t>
  </si>
  <si>
    <t>Lviv Polytechnic National University</t>
  </si>
  <si>
    <t>New Jersey Institute of Technology (NJIT)</t>
  </si>
  <si>
    <t>O.P. Jindal Global University</t>
  </si>
  <si>
    <t>Oklahoma State University</t>
  </si>
  <si>
    <t>Universitas Padjadjaran</t>
  </si>
  <si>
    <t>Paris Lodron University of Salzburg</t>
  </si>
  <si>
    <t>Plekhanov Russian University of Economics</t>
  </si>
  <si>
    <t>Shinshu University</t>
  </si>
  <si>
    <t>Slovak University of Technology in Bratislava</t>
  </si>
  <si>
    <t>Sofia University "St. Kliment Ohridski"</t>
  </si>
  <si>
    <t>Southern Cross University</t>
  </si>
  <si>
    <t>Sunway University</t>
  </si>
  <si>
    <t>Technical University of Liberec</t>
  </si>
  <si>
    <t>TU Dortmund University</t>
  </si>
  <si>
    <t>Universidad de La Sabana</t>
  </si>
  <si>
    <t>Universidad de las Américas Puebla (UDLAP)</t>
  </si>
  <si>
    <t>Universidad San Francisco de Quito (USFQ)</t>
  </si>
  <si>
    <t>Universidad del Rosario</t>
  </si>
  <si>
    <t>Ca' Foscari University of Venice</t>
  </si>
  <si>
    <t>University of Modena and Reggio Emilia</t>
  </si>
  <si>
    <t>Università degli Studi di Perugia</t>
  </si>
  <si>
    <t>Bielefeld University</t>
  </si>
  <si>
    <t>University Duesseldorf</t>
  </si>
  <si>
    <t>Universität Rostock</t>
  </si>
  <si>
    <t>Universiti Malaysia Pahang</t>
  </si>
  <si>
    <t>University of Brescia</t>
  </si>
  <si>
    <t>University of Crete</t>
  </si>
  <si>
    <t>University of East London</t>
  </si>
  <si>
    <t>University of Hertfordshire</t>
  </si>
  <si>
    <t>University of Maribor</t>
  </si>
  <si>
    <t>University of Southern Queensland</t>
  </si>
  <si>
    <t>University of the West of England</t>
  </si>
  <si>
    <t>University of Zagreb</t>
  </si>
  <si>
    <t>Yokohama National University</t>
  </si>
  <si>
    <t>801-1000</t>
  </si>
  <si>
    <t>Adam Mickiewicz University, Poznań</t>
  </si>
  <si>
    <t>AGH University of Science and Technology</t>
  </si>
  <si>
    <t>Ain Shams University</t>
  </si>
  <si>
    <t>Alexandria University</t>
  </si>
  <si>
    <t>Aligarh Muslim University</t>
  </si>
  <si>
    <t>Ankara Üniversitesi</t>
  </si>
  <si>
    <t>Assiut University</t>
  </si>
  <si>
    <t>Athens University of Economics and Business</t>
  </si>
  <si>
    <t>Auburn University</t>
  </si>
  <si>
    <t>Australian Catholic University</t>
  </si>
  <si>
    <t>Babes-Bolyai University</t>
  </si>
  <si>
    <t>Baku State University</t>
  </si>
  <si>
    <t>Banaras Hindu University</t>
  </si>
  <si>
    <t>Bangladesh University of Engineering and Technology</t>
  </si>
  <si>
    <t>Baylor University</t>
  </si>
  <si>
    <t>Beijing Foreign Studies University</t>
  </si>
  <si>
    <t>Beirut Arab University</t>
  </si>
  <si>
    <t>Belarusian National Technical University (BNTU)</t>
  </si>
  <si>
    <t>Bina Nusantara University (BINUS)</t>
  </si>
  <si>
    <t>Binghamton University SUNY</t>
  </si>
  <si>
    <t>Birla Institute of Technology and Science, Pilani</t>
  </si>
  <si>
    <t>Birmingham City University</t>
  </si>
  <si>
    <t>Budapest University of Technology and Economics</t>
  </si>
  <si>
    <t>Canterbury Christ Church University</t>
  </si>
  <si>
    <t>Corvinus University of Budapest</t>
  </si>
  <si>
    <t>Czech University of Life Sciences in Prague</t>
  </si>
  <si>
    <t>De La Salle University</t>
  </si>
  <si>
    <t>De Montfort University</t>
  </si>
  <si>
    <t>Diponegoro University</t>
  </si>
  <si>
    <t>Karaganda State University named after academician E.A.Buketov</t>
  </si>
  <si>
    <t>Edinburgh Napier University</t>
  </si>
  <si>
    <t>Escuela Politécnica Nacional</t>
  </si>
  <si>
    <t>Escuela Superior Politécnica del Litoral (ESPOL)</t>
  </si>
  <si>
    <t>Fordham University</t>
  </si>
  <si>
    <t>Gdansk University of Technology</t>
  </si>
  <si>
    <t>George Mason University</t>
  </si>
  <si>
    <t>German Jordanian University</t>
  </si>
  <si>
    <t>Glasgow Caledonian University</t>
  </si>
  <si>
    <t>Hacettepe University</t>
  </si>
  <si>
    <t>Istanbul University</t>
  </si>
  <si>
    <t>Karaganda State Technical University</t>
  </si>
  <si>
    <t>Kasetsart University</t>
  </si>
  <si>
    <t>Kazakh Ablai Khan University of International Relations and World Languages</t>
  </si>
  <si>
    <t>Kent State University</t>
  </si>
  <si>
    <t>Khon Kaen University</t>
  </si>
  <si>
    <t>King Faisal University</t>
  </si>
  <si>
    <t>King Mongkut's University of Technology Thonburi</t>
  </si>
  <si>
    <t>Kuwait University</t>
  </si>
  <si>
    <t>Kyoto Institute of Technology</t>
  </si>
  <si>
    <t>Kyushu Institute of Technology</t>
  </si>
  <si>
    <t>Liverpool John Moores University</t>
  </si>
  <si>
    <t>Lodz University of Technology</t>
  </si>
  <si>
    <t>Marquette University</t>
  </si>
  <si>
    <t>Miami University</t>
  </si>
  <si>
    <t>Middlesex University</t>
  </si>
  <si>
    <t>Multimedia University (MMU)</t>
  </si>
  <si>
    <t>Mustansiriyah University</t>
  </si>
  <si>
    <t>Nagoya Institute of Technology (NIT)</t>
  </si>
  <si>
    <t>National Chung Cheng University</t>
  </si>
  <si>
    <t>Nicolaus Copernicus University</t>
  </si>
  <si>
    <t>Notre Dame University-Louaize NDU</t>
  </si>
  <si>
    <t>Novosibirsk State Technical University</t>
  </si>
  <si>
    <t>Ohio University</t>
  </si>
  <si>
    <t>Politecnico di Bari</t>
  </si>
  <si>
    <t>Pontificia Universidad Católica del Ecuador (PUCE)</t>
  </si>
  <si>
    <t>Pontifícia Universidade Católica do Rio Grande do Sul (PUCRS)</t>
  </si>
  <si>
    <t>Poznań University of Technology</t>
  </si>
  <si>
    <t>Prince of Songkla University</t>
  </si>
  <si>
    <t>Princess Sumaya University for Technology</t>
  </si>
  <si>
    <t>Rhodes University</t>
  </si>
  <si>
    <t>Riga Stradins University</t>
  </si>
  <si>
    <t>Rikkyo University</t>
  </si>
  <si>
    <t>Ritsumeikan University</t>
  </si>
  <si>
    <t>Ryerson University</t>
  </si>
  <si>
    <t>Saitama University</t>
  </si>
  <si>
    <t>San Diego State University</t>
  </si>
  <si>
    <t>Savitribai Phule Pune University</t>
  </si>
  <si>
    <t>Seoul National University of Science and Technology</t>
  </si>
  <si>
    <t>Shahid Beheshti University (SBU)</t>
  </si>
  <si>
    <t>Shanghai International Studies University</t>
  </si>
  <si>
    <t>Sheffield Hallam University</t>
  </si>
  <si>
    <t>Shiraz University</t>
  </si>
  <si>
    <t>Sophia University</t>
  </si>
  <si>
    <t>South Ural State University (National Research University)</t>
  </si>
  <si>
    <t>Tallinn University</t>
  </si>
  <si>
    <t>Technical University of Kosice</t>
  </si>
  <si>
    <t>Tecnológico de Costa Rica -TEC</t>
  </si>
  <si>
    <t>Texas Tech University</t>
  </si>
  <si>
    <t>Thapar Institute of Engineering &amp; Technology</t>
  </si>
  <si>
    <t>Robert Gordon University</t>
  </si>
  <si>
    <t>Tokai University</t>
  </si>
  <si>
    <t>Tokyo University of Science</t>
  </si>
  <si>
    <t>Universidad Austral de Chile</t>
  </si>
  <si>
    <t>Universidad Autónoma de Nuevo León</t>
  </si>
  <si>
    <t>Universidad Autónoma del Estado de México (UAEMex)</t>
  </si>
  <si>
    <t>Universidad Autónoma Metropolitana (UAM)</t>
  </si>
  <si>
    <t>Universidad Católica Andres Bello</t>
  </si>
  <si>
    <t>Universidad de Castilla-La Mancha</t>
  </si>
  <si>
    <t>Universidad de Lima</t>
  </si>
  <si>
    <t>Universidad de los Andes - Chile</t>
  </si>
  <si>
    <t>Universidad de los Andes - (ULA) Mérida</t>
  </si>
  <si>
    <t>Universidad de Monterrey (UDEM)</t>
  </si>
  <si>
    <t>University of Murcia</t>
  </si>
  <si>
    <t>Universidad de Oviedo</t>
  </si>
  <si>
    <t>Universidad de Puerto Rico</t>
  </si>
  <si>
    <t>Universidad de Talca</t>
  </si>
  <si>
    <t>Universidad del Norte</t>
  </si>
  <si>
    <t>Universidad del Valle</t>
  </si>
  <si>
    <t>Universidad Diego Portales (UDP)</t>
  </si>
  <si>
    <t>Universidad EAFIT</t>
  </si>
  <si>
    <t>Universidad Nacional Costa Rica</t>
  </si>
  <si>
    <t>Universidad Nacional de la Asunción</t>
  </si>
  <si>
    <t>Universidad Nacional de Córdoba - UNC</t>
  </si>
  <si>
    <t>Universidad Nacional de Mar del Plata</t>
  </si>
  <si>
    <t>Universidad Nacional de Rosario (UNR)</t>
  </si>
  <si>
    <t>Universidad Peruana Cayetano Heredia (UPCH)</t>
  </si>
  <si>
    <t>Universidad Simón Bolívar (USB)</t>
  </si>
  <si>
    <t>Universidad Técnica Federico Santa María (USM)</t>
  </si>
  <si>
    <t>Universidad Tecnológica Nacional (UTN)</t>
  </si>
  <si>
    <t>Universidade Católica Portuguesa - UCP</t>
  </si>
  <si>
    <t>Universidade da Coruña</t>
  </si>
  <si>
    <t>Universidade de Brasília</t>
  </si>
  <si>
    <t>Universidade de Vigo</t>
  </si>
  <si>
    <t>Universidade do Estado do Rio de Janeiro (UERJ)</t>
  </si>
  <si>
    <t>Universidade Estadual de Londrina</t>
  </si>
  <si>
    <t>Universidade Federal de Viçosa (UFV)</t>
  </si>
  <si>
    <t>Universidade Federal do Paraná - UFPR</t>
  </si>
  <si>
    <t>Universidade Federal de Pernambuco (UFPE)</t>
  </si>
  <si>
    <t>Universidade Federal Fluminense</t>
  </si>
  <si>
    <t>Catania University</t>
  </si>
  <si>
    <t>Universita' degli Studi di Ferrara</t>
  </si>
  <si>
    <t>University of Salerno</t>
  </si>
  <si>
    <t>Università degli Studi di Udine</t>
  </si>
  <si>
    <t>Università degli studi Roma Tre</t>
  </si>
  <si>
    <t>University of Palermo</t>
  </si>
  <si>
    <t>Universität Siegen</t>
  </si>
  <si>
    <t>Université de Nantes</t>
  </si>
  <si>
    <t>Université de Poitiers</t>
  </si>
  <si>
    <t>Université de Rennes 1</t>
  </si>
  <si>
    <t>Université Lumière Lyon 2</t>
  </si>
  <si>
    <t>Université Toulouse 1 Capitole</t>
  </si>
  <si>
    <t>Universiti Malaysia Sarawak (UNIMAS)</t>
  </si>
  <si>
    <t>Universiti Tenaga Nasional (UNITEN)</t>
  </si>
  <si>
    <t>Universiti Tunku Abdul Rahman (UTAR)</t>
  </si>
  <si>
    <t>University of Arkansas Fayetteville</t>
  </si>
  <si>
    <t>University of Bahrain</t>
  </si>
  <si>
    <t>University of Bari</t>
  </si>
  <si>
    <t>University of Belgrade</t>
  </si>
  <si>
    <t>University of Brighton</t>
  </si>
  <si>
    <t>University of Bucharest</t>
  </si>
  <si>
    <t>University of Calcutta</t>
  </si>
  <si>
    <t>University of Central Lancashire</t>
  </si>
  <si>
    <t>University of Dhaka</t>
  </si>
  <si>
    <t>University of Engineering &amp; Technology (UET) Lahore</t>
  </si>
  <si>
    <t>UNIVERSITY OF GDANSK</t>
  </si>
  <si>
    <t>University of Kufa</t>
  </si>
  <si>
    <t>University of Kwazulu-Natal</t>
  </si>
  <si>
    <t>University of Latvia</t>
  </si>
  <si>
    <t>University of Lincoln</t>
  </si>
  <si>
    <t>University of Lodz</t>
  </si>
  <si>
    <t>Universiti Malaysia Sabah (UMS)</t>
  </si>
  <si>
    <t>University of Mississippi</t>
  </si>
  <si>
    <t>University of Montana Missoula</t>
  </si>
  <si>
    <t>University of Mumbai</t>
  </si>
  <si>
    <t>University of New England Australia</t>
  </si>
  <si>
    <t>University of New Hampshire</t>
  </si>
  <si>
    <t>University of Ostrava</t>
  </si>
  <si>
    <t>University of Parma</t>
  </si>
  <si>
    <t>University of Peradeniya</t>
  </si>
  <si>
    <t>University of Salford</t>
  </si>
  <si>
    <t>University of San Diego</t>
  </si>
  <si>
    <t>University of San Francisco</t>
  </si>
  <si>
    <t>University of Santo Tomas</t>
  </si>
  <si>
    <t>University of Silesia</t>
  </si>
  <si>
    <t>University of the Pacific</t>
  </si>
  <si>
    <t>University of the Punjab</t>
  </si>
  <si>
    <t>University of the Western Cape</t>
  </si>
  <si>
    <t>University of Wroclaw</t>
  </si>
  <si>
    <t>Université de Toulouse II-Le Mirail</t>
  </si>
  <si>
    <t>Utah State University</t>
  </si>
  <si>
    <t>Vellore Institute of Technology (VIT)</t>
  </si>
  <si>
    <t>Verona University</t>
  </si>
  <si>
    <t>Vietnam National University, Hanoi</t>
  </si>
  <si>
    <t>Voronezh State University</t>
  </si>
  <si>
    <t>Vytautas Magnus University</t>
  </si>
  <si>
    <t>Warsaw University of Life Sciences – SGGW (WULS-SGGW)</t>
  </si>
  <si>
    <t>Wroclaw University of Science and Technology (WRUST)</t>
  </si>
  <si>
    <t>Wuhan University of Technology</t>
  </si>
  <si>
    <t>Xi'an Jiaotong Liverpool University</t>
  </si>
  <si>
    <t>Yeungnam University</t>
  </si>
  <si>
    <t>Alexandru Ioan Cuza University</t>
  </si>
  <si>
    <t>Amity University</t>
  </si>
  <si>
    <t>Azerbaijan State University of Economics</t>
  </si>
  <si>
    <t>Baylor College of Medicine</t>
  </si>
  <si>
    <t>Benemérita Universidad Autónoma de Puebla</t>
  </si>
  <si>
    <t>BI Norwegian Business School</t>
  </si>
  <si>
    <t>Central European University</t>
  </si>
  <si>
    <t>Charles Sturt University</t>
  </si>
  <si>
    <t>Copenhagen Business School</t>
  </si>
  <si>
    <t>Cranfield University</t>
  </si>
  <si>
    <t>Doshisha University</t>
  </si>
  <si>
    <t>ESSEC Business School</t>
  </si>
  <si>
    <t>Feng Chia University</t>
  </si>
  <si>
    <t>Fu Jen Catholic University</t>
  </si>
  <si>
    <t>German university in Cairo</t>
  </si>
  <si>
    <t>Institut polytechnique de Grenoble - Grenoble Institute of Technology</t>
  </si>
  <si>
    <t>HEC Paris School of Management</t>
  </si>
  <si>
    <t>INSEAD</t>
  </si>
  <si>
    <t>Jawaharlal Nehru University</t>
  </si>
  <si>
    <t>Karolinska Institutet</t>
  </si>
  <si>
    <t>King Abdullah University of Science &amp; Technology (KAUST)</t>
  </si>
  <si>
    <t>King Mongkut's Institute of Technology Ladkrabang</t>
  </si>
  <si>
    <t>Leeds Beckett University</t>
  </si>
  <si>
    <t>London Business School</t>
  </si>
  <si>
    <t>Makerere University</t>
  </si>
  <si>
    <t>Meiji University</t>
  </si>
  <si>
    <t>National University of Kyiv-Mohyla Academy (NaUKMA)</t>
  </si>
  <si>
    <t>North-West University</t>
  </si>
  <si>
    <t>Northern Arizona University</t>
  </si>
  <si>
    <t>Princess Nourah bint Abdulrahman University</t>
  </si>
  <si>
    <t>Stockholm School of Economics</t>
  </si>
  <si>
    <t>Ton Duc Thang University</t>
  </si>
  <si>
    <t>Universidad Andrés Bello</t>
  </si>
  <si>
    <t>Universidad de La Frontera (UFRO)</t>
  </si>
  <si>
    <t>Universidad de Valparaíso (UV)</t>
  </si>
  <si>
    <t>Universidad Industrial de Santander - UIS</t>
  </si>
  <si>
    <t>Universidad Metropolitana</t>
  </si>
  <si>
    <t>Universidad Nacional de Cuyo</t>
  </si>
  <si>
    <t>Universidad Nacional de San Martín (UNSAM)</t>
  </si>
  <si>
    <t>Universidad Peruana de Ciencias Aplicadas</t>
  </si>
  <si>
    <t>Universidad Rey Juan Carlos</t>
  </si>
  <si>
    <t>Universidade Federal do Ceará (UFC)</t>
  </si>
  <si>
    <t>Bocconi University</t>
  </si>
  <si>
    <t>Université de Technologie de Compiègne (UTC)</t>
  </si>
  <si>
    <t>Université Jean Moulin Lyon 3</t>
  </si>
  <si>
    <t>Universiti Malaysia Terengganu (UMT)</t>
  </si>
  <si>
    <t>University of California, San Francisco</t>
  </si>
  <si>
    <t>University of Colombo</t>
  </si>
  <si>
    <t>University of Economics, Prague</t>
  </si>
  <si>
    <t>University of Hyderabad</t>
  </si>
  <si>
    <t>University of Karachi</t>
  </si>
  <si>
    <t>The University of Lahore</t>
  </si>
  <si>
    <t>University of Nairobi</t>
  </si>
  <si>
    <t>University POLITEHNICA of Bucharest</t>
  </si>
  <si>
    <t>Weizmann Institute of Science</t>
  </si>
  <si>
    <t>Universitatea de Vest din Timisoara / West University of Timisoara</t>
  </si>
  <si>
    <t>WHU - Otto Beisheim School of Management</t>
  </si>
  <si>
    <t>Overall score</t>
  </si>
  <si>
    <t>Overall rank</t>
  </si>
  <si>
    <t>Overall Score</t>
  </si>
  <si>
    <t>Weighted Score</t>
  </si>
  <si>
    <t>Rankings Year</t>
  </si>
  <si>
    <t>USYD</t>
  </si>
  <si>
    <t>EPFL</t>
  </si>
  <si>
    <t>University of Michigan-Ann Arbor</t>
  </si>
  <si>
    <t>The Australian National University</t>
  </si>
  <si>
    <t>The University of New South Wales (UNSW Sydney)</t>
  </si>
  <si>
    <t>Tokyo Institute of Technology (Tokyo Tech)</t>
  </si>
  <si>
    <t>Sungkyunkwan University(SKKU)</t>
  </si>
  <si>
    <t>University of Minnesota Twin Cities</t>
  </si>
  <si>
    <t>Université catholique de Louvain (UCLouvain)</t>
  </si>
  <si>
    <t>Western University</t>
  </si>
  <si>
    <t>Queen's University Belfast</t>
  </si>
  <si>
    <t>Khalifa University of Science and Technology</t>
  </si>
  <si>
    <t>Technical University of Darmstadt</t>
  </si>
  <si>
    <t>USI - Università della Svizzera italiana</t>
  </si>
  <si>
    <t>Université de Paris</t>
  </si>
  <si>
    <t>ENS Paris-Saclay</t>
  </si>
  <si>
    <t>HSE University (National Research University Higher School of Economics)</t>
  </si>
  <si>
    <t>Université Paris-Saclay</t>
  </si>
  <si>
    <t>Goethe-University Frankfurt am Main</t>
  </si>
  <si>
    <t>Southern University of Science and Technology</t>
  </si>
  <si>
    <t>University of Hawaiʻi at Mānoa</t>
  </si>
  <si>
    <t>Yeshiva University</t>
  </si>
  <si>
    <t>Université Grenoble Alpes</t>
  </si>
  <si>
    <t>University of Southern Denmark (SDU)</t>
  </si>
  <si>
    <t>University of Victoria (UVic)</t>
  </si>
  <si>
    <t>Università Vita-Salute San Raffaele</t>
  </si>
  <si>
    <t>Peter the Great St. Petersburg Polytechnic University</t>
  </si>
  <si>
    <t>Universiti Teknologi PETRONAS (UTP)</t>
  </si>
  <si>
    <t>Ben-Gurion University of The Negev</t>
  </si>
  <si>
    <t>Hasselt University</t>
  </si>
  <si>
    <t>Universidad ORT Uruguay</t>
  </si>
  <si>
    <t>University of Cyprus (UCY)</t>
  </si>
  <si>
    <t>Northwestern Polytechnical University</t>
  </si>
  <si>
    <t>Universidad Central "Marta Abreu" de Las Villas</t>
  </si>
  <si>
    <t>Satbayev University</t>
  </si>
  <si>
    <t>University of Nebraska - Lincoln</t>
  </si>
  <si>
    <t>Altai State University</t>
  </si>
  <si>
    <t>China University of Geosciences</t>
  </si>
  <si>
    <t>Jeonbuk National University</t>
  </si>
  <si>
    <t>Palacký University Olomouc</t>
  </si>
  <si>
    <t>Eötvös Loránd University</t>
  </si>
  <si>
    <t>Indian Institute of Technology Hyderabad</t>
  </si>
  <si>
    <t>Ivane Javakhishvili Tbilisi State University</t>
  </si>
  <si>
    <t>Jinan University (China)</t>
  </si>
  <si>
    <t>Free University of Bozen-Bolzano</t>
  </si>
  <si>
    <t>Tokushima University</t>
  </si>
  <si>
    <t>Université Côte d'Azur</t>
  </si>
  <si>
    <t>Applied Science University of Bahrain</t>
  </si>
  <si>
    <t>Leibniz University Hannover</t>
  </si>
  <si>
    <t>Pavol Jozef Šafárik University in Košice</t>
  </si>
  <si>
    <t>Soochow University</t>
  </si>
  <si>
    <t>Universidad Anáhuac México</t>
  </si>
  <si>
    <t>Universidad Pontificia Comillas</t>
  </si>
  <si>
    <t>University of Pecs</t>
  </si>
  <si>
    <t>University of Plymouth</t>
  </si>
  <si>
    <t>William &amp; Mary</t>
  </si>
  <si>
    <t>Lebanese University</t>
  </si>
  <si>
    <t>Macau University of Science and Technology</t>
  </si>
  <si>
    <t>Mendel University in Brno</t>
  </si>
  <si>
    <t>Nanjing University of Science and Technology</t>
  </si>
  <si>
    <t>Saint Petersburg Electrotechnical University ETU-LETI</t>
  </si>
  <si>
    <t>University of Electronic Science and Technology of China</t>
  </si>
  <si>
    <t>NJSC KIMEP University</t>
  </si>
  <si>
    <t>Manipal Academy of Higher Education, Manipal, Karnataka, India</t>
  </si>
  <si>
    <t>Northwest University (China)</t>
  </si>
  <si>
    <t>Prince Mohammad Bin Fahd university</t>
  </si>
  <si>
    <t>Rutgers University–Newark</t>
  </si>
  <si>
    <t>Institut Teknologi Sepuluh Nopember (ITS)</t>
  </si>
  <si>
    <t>University of the Basque Country</t>
  </si>
  <si>
    <t>Amrita Vishwa Vidyapeetham</t>
  </si>
  <si>
    <t>COMSATS University Islamabad</t>
  </si>
  <si>
    <t>Cracow University of Technology (Politechnika Krakowska)</t>
  </si>
  <si>
    <t>Gulf University for Science and Technology</t>
  </si>
  <si>
    <t>Harbin Engineering University</t>
  </si>
  <si>
    <t>Islamic University of Madinah</t>
  </si>
  <si>
    <t>Manchester Metropolitan University (MMU)</t>
  </si>
  <si>
    <t>Perm State National Research University</t>
  </si>
  <si>
    <t>Queen Margaret University , Edinburgh</t>
  </si>
  <si>
    <t>Silesian University of Technology</t>
  </si>
  <si>
    <t>Szent Istvan University</t>
  </si>
  <si>
    <t>Technological University Dublin</t>
  </si>
  <si>
    <t>Russian Presidential Academy of National Economy and Public Administration</t>
  </si>
  <si>
    <t>Universidad Autónoma de Chapingo</t>
  </si>
  <si>
    <t>Universidad Católica del Uruguay (UCU)</t>
  </si>
  <si>
    <t>University of Alicante</t>
  </si>
  <si>
    <t>Universidad de la República (Udelar)</t>
  </si>
  <si>
    <t>Universidad Nacional de San Luis</t>
  </si>
  <si>
    <t>Universidad Nacional Mayor de San Marcos</t>
  </si>
  <si>
    <t>Universidad Tecnológica de Panamá (UTP)</t>
  </si>
  <si>
    <t>Universidade Federal de São Carlos (UFSCar)</t>
  </si>
  <si>
    <t>University of Calabria</t>
  </si>
  <si>
    <t>Universita' Politecnica delle Marche</t>
  </si>
  <si>
    <t>Université de Lorraine</t>
  </si>
  <si>
    <t>Université de Versailles Saint-Quentin-en-Yvelines (UVSQ)</t>
  </si>
  <si>
    <t>Paul Valéry University Montpellier</t>
  </si>
  <si>
    <t>The University of Alabama</t>
  </si>
  <si>
    <t>University of Malta</t>
  </si>
  <si>
    <t>University of Miskolc</t>
  </si>
  <si>
    <t>University of Pardubice</t>
  </si>
  <si>
    <t>University of Rijeka</t>
  </si>
  <si>
    <t>Al-Azhar University</t>
  </si>
  <si>
    <t>Imam Mohammad Ibn Saud Islamic University</t>
  </si>
  <si>
    <t>An-Najah National University</t>
  </si>
  <si>
    <t>Aoyama Gakuin University</t>
  </si>
  <si>
    <t>Belarusian State University of Informatics and Radioelectronics</t>
  </si>
  <si>
    <t>Birzeit university</t>
  </si>
  <si>
    <t>Chung Yuan Christian University</t>
  </si>
  <si>
    <t>Damascus University</t>
  </si>
  <si>
    <t>Dokuz Eylül Üniversitesi</t>
  </si>
  <si>
    <t>EGE UNIVERSITY</t>
  </si>
  <si>
    <t>ESCP Business School - Paris</t>
  </si>
  <si>
    <t>Gazi Üniversitesi</t>
  </si>
  <si>
    <t>Hanoi University of Science and Technology</t>
  </si>
  <si>
    <t>Helwan University</t>
  </si>
  <si>
    <t>IMT Atlantique</t>
  </si>
  <si>
    <t>Izmir Institute of Technology (IZTECH)</t>
  </si>
  <si>
    <t>Jamia Hamdard</t>
  </si>
  <si>
    <t>Luiss University</t>
  </si>
  <si>
    <t>Mansoura University</t>
  </si>
  <si>
    <t>National Dong Hwa University</t>
  </si>
  <si>
    <t>National Taiwan Ocean University</t>
  </si>
  <si>
    <t>Panjab University</t>
  </si>
  <si>
    <t>S. Toraighyrov Pavlodar state university</t>
  </si>
  <si>
    <t>Russian State University for the Humanities</t>
  </si>
  <si>
    <t>Saken Seifullin Kazakh Agrotechnical University</t>
  </si>
  <si>
    <t>Scuola Normale Superiore</t>
  </si>
  <si>
    <t>Sant'Anna - Scuola Universitaria Superiore Pisa</t>
  </si>
  <si>
    <t>Siberian Federal University, SibFU</t>
  </si>
  <si>
    <t>St George's, University of London</t>
  </si>
  <si>
    <t>Saint-Petersburg Mining University</t>
  </si>
  <si>
    <t>Suranaree University of Technology</t>
  </si>
  <si>
    <t>Tamkang University</t>
  </si>
  <si>
    <t>Technical University of Cluj-Napoca</t>
  </si>
  <si>
    <t>VSB - Technical University of Ostrava</t>
  </si>
  <si>
    <t>TELECOM Paris</t>
  </si>
  <si>
    <t>The "Gheorghe Asachi" Technical University of Iasi</t>
  </si>
  <si>
    <t>The Hashemite University</t>
  </si>
  <si>
    <t>Tunghai University</t>
  </si>
  <si>
    <t>Universidad Autónoma de Baja California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</si>
  <si>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</si>
  <si>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</si>
  <si>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</si>
  <si>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</si>
  <si>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</si>
  <si>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Católica Boliviana</t>
  </si>
  <si>
    <t>Universidad Católica de Colombia</t>
  </si>
  <si>
    <t>Catholic University of Cordoba</t>
  </si>
  <si>
    <t>Universidad Católica del Norte</t>
  </si>
  <si>
    <t>Universidad Central del Ecuador</t>
  </si>
  <si>
    <t>Universidad de Guanajuato</t>
  </si>
  <si>
    <t>Universidad de La Salle</t>
  </si>
  <si>
    <t>Universidad de las Fuerzas Armadas ESPE (Ex - Escuela Politécnica del Ejército)</t>
  </si>
  <si>
    <t>Universidad de Medellín</t>
  </si>
  <si>
    <t>Universidad de Panamá - UP</t>
  </si>
  <si>
    <t>Universidad de Sonora</t>
  </si>
  <si>
    <t>Universidad del Bio-Bio</t>
  </si>
  <si>
    <t>Universidad del Desarrollo (UDD)</t>
  </si>
  <si>
    <t>Universidad del Pacífico</t>
  </si>
  <si>
    <t>Universidad Mayor de San Andrés (UMSA)</t>
  </si>
  <si>
    <t>Universidad Nacional Agraria la Molina</t>
  </si>
  <si>
    <t>Universidad Nacional de Quilmes</t>
  </si>
  <si>
    <t>Universidad Nacional de Tucumà¡n</t>
  </si>
  <si>
    <t>Universidad Nacional del Litoral</t>
  </si>
  <si>
    <t>Universidad Nacional del Sur</t>
  </si>
  <si>
    <t>Universidade Federal da Bahia</t>
  </si>
  <si>
    <t>Universidade Federal de Santa Maria</t>
  </si>
  <si>
    <t>Universitas Muhammadiyah Surakarta</t>
  </si>
  <si>
    <t>Université de Caen Basse-Normandie</t>
  </si>
  <si>
    <t>Université Mohammed V de Rabat</t>
  </si>
  <si>
    <t>Université Paris-Nanterre</t>
  </si>
  <si>
    <t>Università degli studi di Bergamo</t>
  </si>
  <si>
    <t>University of Agriculture, Faisalabad</t>
  </si>
  <si>
    <t>University of Babylon</t>
  </si>
  <si>
    <t>University of Basrah</t>
  </si>
  <si>
    <t>Universitas Brawijaya</t>
  </si>
  <si>
    <t>University of Ghana</t>
  </si>
  <si>
    <t>University of Niš</t>
  </si>
  <si>
    <t>University of Novi Sad</t>
  </si>
  <si>
    <t>University of Sarajevo</t>
  </si>
  <si>
    <t>University of Split</t>
  </si>
  <si>
    <t>University of the Arts London</t>
  </si>
  <si>
    <t>University of West Bohemia</t>
  </si>
  <si>
    <t>Yarmouk University</t>
  </si>
  <si>
    <t>Yildiz Technical University</t>
  </si>
  <si>
    <t>QS Overall Rank</t>
  </si>
  <si>
    <t>Staff FTE (000’s)</t>
  </si>
  <si>
    <t>Student EFTSL</t>
  </si>
  <si>
    <t>Total students</t>
  </si>
  <si>
    <t>Intl students</t>
  </si>
  <si>
    <t>Expected Rank</t>
  </si>
  <si>
    <t>Table AXX: QS International Student ratio (normalised citations n=530,068) and estimated international student decline and impact.</t>
  </si>
  <si>
    <t>20-70</t>
  </si>
  <si>
    <t>MELB</t>
  </si>
  <si>
    <t>Institution</t>
  </si>
  <si>
    <t>Country</t>
  </si>
  <si>
    <t>United States</t>
  </si>
  <si>
    <t>United Kingdom</t>
  </si>
  <si>
    <t>China</t>
  </si>
  <si>
    <t>Japan</t>
  </si>
  <si>
    <t>601+</t>
  </si>
  <si>
    <t>Hong Kong</t>
  </si>
  <si>
    <t>Australia</t>
  </si>
  <si>
    <t>Canada</t>
  </si>
  <si>
    <t>South Korea</t>
  </si>
  <si>
    <t>Netherlands</t>
  </si>
  <si>
    <t>France</t>
  </si>
  <si>
    <t>Germany</t>
  </si>
  <si>
    <t>Malaysia</t>
  </si>
  <si>
    <r>
      <t>Table AXX: Impact of international-student/staff decline on QS Overall Rank (</t>
    </r>
    <r>
      <rPr>
        <b/>
        <sz val="10"/>
        <color rgb="FFFF0000"/>
        <rFont val="Arial"/>
        <family val="2"/>
      </rPr>
      <t>blue=status quo</t>
    </r>
    <r>
      <rPr>
        <b/>
        <sz val="10"/>
        <color rgb="FF0070C0"/>
        <rFont val="Arial"/>
        <family val="2"/>
      </rPr>
      <t xml:space="preserve">, </t>
    </r>
    <r>
      <rPr>
        <b/>
        <sz val="10"/>
        <rFont val="Arial"/>
        <family val="2"/>
      </rPr>
      <t>Normalised Citations = 530,068</t>
    </r>
    <r>
      <rPr>
        <b/>
        <sz val="10"/>
        <color theme="1"/>
        <rFont val="Arial"/>
        <family val="2"/>
      </rPr>
      <t>)</t>
    </r>
  </si>
  <si>
    <r>
      <t>Table AXX: Impact of international-student/staff decline on QS Overall Rank (</t>
    </r>
    <r>
      <rPr>
        <b/>
        <sz val="10"/>
        <color rgb="FFFF0000"/>
        <rFont val="Arial"/>
        <family val="2"/>
      </rPr>
      <t>blue=status quo</t>
    </r>
    <r>
      <rPr>
        <b/>
        <sz val="10"/>
        <color rgb="FF0070C0"/>
        <rFont val="Arial"/>
        <family val="2"/>
      </rPr>
      <t xml:space="preserve">, </t>
    </r>
    <r>
      <rPr>
        <b/>
        <sz val="10"/>
        <rFont val="Arial"/>
        <family val="2"/>
      </rPr>
      <t>Citations per Faculty = 168.0</t>
    </r>
    <r>
      <rPr>
        <b/>
        <sz val="10"/>
        <color theme="1"/>
        <rFont val="Arial"/>
        <family val="2"/>
      </rPr>
      <t>)</t>
    </r>
  </si>
  <si>
    <t>+10%</t>
  </si>
  <si>
    <t>+20%</t>
  </si>
  <si>
    <t>% Intl students</t>
  </si>
  <si>
    <t>SSR (20%)</t>
  </si>
  <si>
    <t>ISR (5%)</t>
  </si>
  <si>
    <t>Intl students change</t>
  </si>
  <si>
    <t>Total Staff</t>
  </si>
  <si>
    <t>Intl Students</t>
  </si>
  <si>
    <t>Intl Staff</t>
  </si>
  <si>
    <t>SSR rank</t>
  </si>
  <si>
    <t>ISR Rank</t>
  </si>
  <si>
    <t>% Intl Students</t>
  </si>
  <si>
    <t>% Intl Staff</t>
  </si>
  <si>
    <t>2020 Rank</t>
  </si>
  <si>
    <t>% Intl Student</t>
  </si>
  <si>
    <t>Intl student loss</t>
  </si>
  <si>
    <t>Peer</t>
  </si>
  <si>
    <t>Type</t>
  </si>
  <si>
    <t>New rank</t>
  </si>
  <si>
    <t>New score</t>
  </si>
  <si>
    <t>Parameter</t>
  </si>
  <si>
    <t>% int.</t>
  </si>
  <si>
    <t>ISR (Mean)</t>
  </si>
  <si>
    <t>ISR (DEV)</t>
  </si>
  <si>
    <t>FSR (Mean)</t>
  </si>
  <si>
    <t>FSR (DEV)</t>
  </si>
  <si>
    <t>staff</t>
  </si>
  <si>
    <t>intl students</t>
  </si>
  <si>
    <t>all students</t>
  </si>
  <si>
    <t>New FSR metric</t>
  </si>
  <si>
    <t>New ISR metric</t>
  </si>
  <si>
    <t>New scenario</t>
  </si>
  <si>
    <t>2019 (reference)</t>
  </si>
  <si>
    <t>New intl students</t>
  </si>
  <si>
    <t>New all student</t>
  </si>
  <si>
    <t>New FSR score</t>
  </si>
  <si>
    <t>New ISR score</t>
  </si>
  <si>
    <t>New weighted score</t>
  </si>
  <si>
    <t>New scores and ranks</t>
  </si>
  <si>
    <t>New*</t>
  </si>
  <si>
    <t>* New population Mean for FSR and ISR assumes the variation in the ratios for individual universities would average out.</t>
  </si>
  <si>
    <t>Response Year</t>
  </si>
  <si>
    <t>QS Subjects</t>
  </si>
  <si>
    <t>Response Origin</t>
  </si>
  <si>
    <t>Domestic</t>
  </si>
  <si>
    <t>International</t>
  </si>
  <si>
    <t>Not Available</t>
  </si>
  <si>
    <t>Overall</t>
  </si>
  <si>
    <t>Academic Reputation</t>
  </si>
  <si>
    <t>Employer Reputation</t>
  </si>
  <si>
    <t>Vote Count</t>
  </si>
  <si>
    <t>Measure Names</t>
  </si>
  <si>
    <t>Measure Values</t>
  </si>
  <si>
    <t>Citations</t>
  </si>
  <si>
    <t>Citations per Faculty Staff - Ratio</t>
  </si>
  <si>
    <t>Faculty Staff (FTE)</t>
  </si>
  <si>
    <t>Faculty per 100 Students - Ratio</t>
  </si>
  <si>
    <t>International Faculty Staff (FTE)</t>
  </si>
  <si>
    <t>International Faculty per 100 Faculty Staff - Ratio</t>
  </si>
  <si>
    <t>International Students (FTE)</t>
  </si>
  <si>
    <t>International Students per 100 Students - Ratio</t>
  </si>
  <si>
    <t>Students (FTE)</t>
  </si>
  <si>
    <t>Uni 1</t>
  </si>
  <si>
    <t>Uni 2</t>
  </si>
  <si>
    <t>Uni 3</t>
  </si>
  <si>
    <t>Uni 4</t>
  </si>
  <si>
    <t>Uni 5</t>
  </si>
  <si>
    <t>Uni 6</t>
  </si>
  <si>
    <t>Uni 7</t>
  </si>
  <si>
    <t>Uni 8</t>
  </si>
  <si>
    <t>Uni 9</t>
  </si>
  <si>
    <t>Uni 10</t>
  </si>
  <si>
    <t>Uni 11</t>
  </si>
  <si>
    <t>Uni 12</t>
  </si>
  <si>
    <t>Uni 13</t>
  </si>
  <si>
    <t>Uni 14</t>
  </si>
  <si>
    <t>Uni 15</t>
  </si>
  <si>
    <t>Uni 16</t>
  </si>
  <si>
    <t>Uni 17</t>
  </si>
  <si>
    <t>Uni 18</t>
  </si>
  <si>
    <t>Uni 19</t>
  </si>
  <si>
    <t>Uni 20</t>
  </si>
  <si>
    <t>Uni 21</t>
  </si>
  <si>
    <t>Uni 22</t>
  </si>
  <si>
    <t>Uni 23</t>
  </si>
  <si>
    <t>Uni 24</t>
  </si>
  <si>
    <t>Uni 25</t>
  </si>
  <si>
    <t>Uni 26</t>
  </si>
  <si>
    <t>Uni 27</t>
  </si>
  <si>
    <t>Uni 28</t>
  </si>
  <si>
    <t>Uni 29</t>
  </si>
  <si>
    <t>Uni 30</t>
  </si>
  <si>
    <t>Uni 31</t>
  </si>
  <si>
    <t>Uni 32</t>
  </si>
  <si>
    <t>Uni 33</t>
  </si>
  <si>
    <t>Uni 34</t>
  </si>
  <si>
    <t>Uni 35</t>
  </si>
  <si>
    <t>Uni 36</t>
  </si>
  <si>
    <t>Uni 37</t>
  </si>
  <si>
    <t>Uni 38</t>
  </si>
  <si>
    <t>Uni 39</t>
  </si>
  <si>
    <t>Uni 40</t>
  </si>
  <si>
    <t>Uni 41</t>
  </si>
  <si>
    <t>Uni 42</t>
  </si>
  <si>
    <t>Uni 43</t>
  </si>
  <si>
    <t>Uni 44</t>
  </si>
  <si>
    <t>Uni 45</t>
  </si>
  <si>
    <t>Uni 46</t>
  </si>
  <si>
    <t>Uni 47</t>
  </si>
  <si>
    <t>Uni 48</t>
  </si>
  <si>
    <t>Uni 49</t>
  </si>
  <si>
    <t>Uni 50</t>
  </si>
  <si>
    <t>Uni 51</t>
  </si>
  <si>
    <t>Uni 52</t>
  </si>
  <si>
    <t>Uni 53</t>
  </si>
  <si>
    <t>Uni 54</t>
  </si>
  <si>
    <t>Uni 55</t>
  </si>
  <si>
    <t>Uni 56</t>
  </si>
  <si>
    <t>Uni 57</t>
  </si>
  <si>
    <t>Uni 58</t>
  </si>
  <si>
    <t>Uni 59</t>
  </si>
  <si>
    <t>Uni 60</t>
  </si>
  <si>
    <t>Uni 61</t>
  </si>
  <si>
    <t>Uni 62</t>
  </si>
  <si>
    <t>Uni 63</t>
  </si>
  <si>
    <t>Uni 64</t>
  </si>
  <si>
    <t>Uni 65</t>
  </si>
  <si>
    <t>Uni 66</t>
  </si>
  <si>
    <t>Uni 67</t>
  </si>
  <si>
    <t>Uni 68</t>
  </si>
  <si>
    <t>Uni 69</t>
  </si>
  <si>
    <t>Uni 70</t>
  </si>
  <si>
    <t>Uni 71</t>
  </si>
  <si>
    <t>Uni 72</t>
  </si>
  <si>
    <t>Uni 73</t>
  </si>
  <si>
    <t>Uni 74</t>
  </si>
  <si>
    <t>Uni 75</t>
  </si>
  <si>
    <t>Uni 76</t>
  </si>
  <si>
    <t>Uni 77</t>
  </si>
  <si>
    <t>Uni 78</t>
  </si>
  <si>
    <t>Uni 79</t>
  </si>
  <si>
    <t>Uni 80</t>
  </si>
  <si>
    <t>Uni 81</t>
  </si>
  <si>
    <t>Uni 82</t>
  </si>
  <si>
    <t>Uni 83</t>
  </si>
  <si>
    <t>Uni 84</t>
  </si>
  <si>
    <t>Uni 85</t>
  </si>
  <si>
    <t>Uni 86</t>
  </si>
  <si>
    <t>Uni 87</t>
  </si>
  <si>
    <t>Uni 88</t>
  </si>
  <si>
    <t>Uni 89</t>
  </si>
  <si>
    <t>Uni 90</t>
  </si>
  <si>
    <t>Uni 91</t>
  </si>
  <si>
    <t>Uni 92</t>
  </si>
  <si>
    <t>Uni 93</t>
  </si>
  <si>
    <t>Uni 94</t>
  </si>
  <si>
    <t>Uni 95</t>
  </si>
  <si>
    <t>Uni 96</t>
  </si>
  <si>
    <t>Uni 97</t>
  </si>
  <si>
    <t>Uni 98</t>
  </si>
  <si>
    <t>Uni 99</t>
  </si>
  <si>
    <t>Uni 100</t>
  </si>
  <si>
    <t>Uni 101</t>
  </si>
  <si>
    <t>Uni 102</t>
  </si>
  <si>
    <t>Uni 103</t>
  </si>
  <si>
    <t>Uni 104</t>
  </si>
  <si>
    <t>Uni 105</t>
  </si>
  <si>
    <t>Uni 106</t>
  </si>
  <si>
    <t>Uni 107</t>
  </si>
  <si>
    <t>Uni 108</t>
  </si>
  <si>
    <t>Uni 109</t>
  </si>
  <si>
    <t>Uni 110</t>
  </si>
  <si>
    <t>Uni 111</t>
  </si>
  <si>
    <t>Uni 112</t>
  </si>
  <si>
    <t>Uni 113</t>
  </si>
  <si>
    <t>Uni 114</t>
  </si>
  <si>
    <t>Uni 115</t>
  </si>
  <si>
    <t>Uni 116</t>
  </si>
  <si>
    <t>Uni 117</t>
  </si>
  <si>
    <t>Uni 118</t>
  </si>
  <si>
    <t>Uni 119</t>
  </si>
  <si>
    <t>Uni 120</t>
  </si>
  <si>
    <t>Uni 121</t>
  </si>
  <si>
    <t>Uni 122</t>
  </si>
  <si>
    <t>Uni 123</t>
  </si>
  <si>
    <t>Uni 124</t>
  </si>
  <si>
    <t>Uni 125</t>
  </si>
  <si>
    <t>Uni 126</t>
  </si>
  <si>
    <t>Uni 127</t>
  </si>
  <si>
    <t>Uni 128</t>
  </si>
  <si>
    <t>Uni 129</t>
  </si>
  <si>
    <t>Uni 130</t>
  </si>
  <si>
    <t>Uni 131</t>
  </si>
  <si>
    <t>Uni 132</t>
  </si>
  <si>
    <t>Uni 133</t>
  </si>
  <si>
    <t>Uni 134</t>
  </si>
  <si>
    <t>Uni 135</t>
  </si>
  <si>
    <t>Uni 136</t>
  </si>
  <si>
    <t>Uni 137</t>
  </si>
  <si>
    <t>Uni 138</t>
  </si>
  <si>
    <t>Uni 139</t>
  </si>
  <si>
    <t>Uni 140</t>
  </si>
  <si>
    <t>Uni 141</t>
  </si>
  <si>
    <t>Uni 142</t>
  </si>
  <si>
    <t>Uni 143</t>
  </si>
  <si>
    <t>Uni 144</t>
  </si>
  <si>
    <t>Uni 145</t>
  </si>
  <si>
    <t>Uni 146</t>
  </si>
  <si>
    <t>Uni 147</t>
  </si>
  <si>
    <t>Uni 148</t>
  </si>
  <si>
    <t>Uni 149</t>
  </si>
  <si>
    <t>Uni 150</t>
  </si>
  <si>
    <t>Uni 151</t>
  </si>
  <si>
    <t>Uni 152</t>
  </si>
  <si>
    <t>Uni 153</t>
  </si>
  <si>
    <t>Uni 154</t>
  </si>
  <si>
    <t>Uni 155</t>
  </si>
  <si>
    <t>Uni 156</t>
  </si>
  <si>
    <t>Uni 157</t>
  </si>
  <si>
    <t>Uni 158</t>
  </si>
  <si>
    <t>Uni 159</t>
  </si>
  <si>
    <t>Uni 160</t>
  </si>
  <si>
    <t>Uni 161</t>
  </si>
  <si>
    <t>Uni 162</t>
  </si>
  <si>
    <t>Uni 163</t>
  </si>
  <si>
    <t>Uni 164</t>
  </si>
  <si>
    <t>Uni 165</t>
  </si>
  <si>
    <t>Uni 166</t>
  </si>
  <si>
    <t>Uni 167</t>
  </si>
  <si>
    <t>Uni 168</t>
  </si>
  <si>
    <t>Uni 169</t>
  </si>
  <si>
    <t>Uni 170</t>
  </si>
  <si>
    <t>Uni 171</t>
  </si>
  <si>
    <t>Uni 172</t>
  </si>
  <si>
    <t>Uni 173</t>
  </si>
  <si>
    <t>Uni 174</t>
  </si>
  <si>
    <t>Uni 175</t>
  </si>
  <si>
    <t>Uni 176</t>
  </si>
  <si>
    <t>Uni 177</t>
  </si>
  <si>
    <t>Uni 178</t>
  </si>
  <si>
    <t>Uni 179</t>
  </si>
  <si>
    <t>Uni 180</t>
  </si>
  <si>
    <t>Uni 181</t>
  </si>
  <si>
    <t>Uni 182</t>
  </si>
  <si>
    <t>Uni 183</t>
  </si>
  <si>
    <t>Uni 184</t>
  </si>
  <si>
    <t>Uni 185</t>
  </si>
  <si>
    <t>Uni 186</t>
  </si>
  <si>
    <t>Uni 187</t>
  </si>
  <si>
    <t>Uni 188</t>
  </si>
  <si>
    <t>Uni 189</t>
  </si>
  <si>
    <t>Uni 190</t>
  </si>
  <si>
    <t>Uni 191</t>
  </si>
  <si>
    <t>Uni 192</t>
  </si>
  <si>
    <t>Uni 193</t>
  </si>
  <si>
    <t>Uni 194</t>
  </si>
  <si>
    <t>Uni 195</t>
  </si>
  <si>
    <t>Uni 196</t>
  </si>
  <si>
    <t>Uni 197</t>
  </si>
  <si>
    <t>Uni 198</t>
  </si>
  <si>
    <t>Uni 199</t>
  </si>
  <si>
    <t>Uni 200</t>
  </si>
  <si>
    <t>Uni 201</t>
  </si>
  <si>
    <t>Uni 202</t>
  </si>
  <si>
    <t>Uni 203</t>
  </si>
  <si>
    <t>Uni 204</t>
  </si>
  <si>
    <t>Uni 205</t>
  </si>
  <si>
    <t>Uni 206</t>
  </si>
  <si>
    <t>Uni 207</t>
  </si>
  <si>
    <t>Uni 208</t>
  </si>
  <si>
    <t>Uni 209</t>
  </si>
  <si>
    <t>Uni 210</t>
  </si>
  <si>
    <t>Uni 211</t>
  </si>
  <si>
    <t>Uni 212</t>
  </si>
  <si>
    <t>Uni 213</t>
  </si>
  <si>
    <t>Uni 214</t>
  </si>
  <si>
    <t>Uni 215</t>
  </si>
  <si>
    <t>Uni 216</t>
  </si>
  <si>
    <t>Uni 217</t>
  </si>
  <si>
    <t>Uni 218</t>
  </si>
  <si>
    <t>Uni 219</t>
  </si>
  <si>
    <t>Uni 220</t>
  </si>
  <si>
    <t>Uni 221</t>
  </si>
  <si>
    <t>Uni 222</t>
  </si>
  <si>
    <t>Uni 223</t>
  </si>
  <si>
    <t>Uni 224</t>
  </si>
  <si>
    <t>Uni 225</t>
  </si>
  <si>
    <t>Uni 226</t>
  </si>
  <si>
    <t>Uni 227</t>
  </si>
  <si>
    <t>Uni 228</t>
  </si>
  <si>
    <t>Uni 229</t>
  </si>
  <si>
    <t>Uni 230</t>
  </si>
  <si>
    <t>Uni 231</t>
  </si>
  <si>
    <t>Uni 232</t>
  </si>
  <si>
    <t>Uni 233</t>
  </si>
  <si>
    <t>Uni 234</t>
  </si>
  <si>
    <t>Uni 235</t>
  </si>
  <si>
    <t>Uni 236</t>
  </si>
  <si>
    <t>Uni 237</t>
  </si>
  <si>
    <t>Uni 238</t>
  </si>
  <si>
    <t>Uni 239</t>
  </si>
  <si>
    <t>Uni 240</t>
  </si>
  <si>
    <t>Uni 241</t>
  </si>
  <si>
    <t>Uni 242</t>
  </si>
  <si>
    <t>Uni 243</t>
  </si>
  <si>
    <t>Uni 244</t>
  </si>
  <si>
    <t>Uni 245</t>
  </si>
  <si>
    <t>Uni 246</t>
  </si>
  <si>
    <t>Uni 247</t>
  </si>
  <si>
    <t>Uni 248</t>
  </si>
  <si>
    <t>Uni 249</t>
  </si>
  <si>
    <t>Uni 250</t>
  </si>
  <si>
    <t>Uni 251</t>
  </si>
  <si>
    <t>Uni 252</t>
  </si>
  <si>
    <t>Uni 253</t>
  </si>
  <si>
    <t>Uni 254</t>
  </si>
  <si>
    <t>Uni 255</t>
  </si>
  <si>
    <t>Uni 256</t>
  </si>
  <si>
    <t>Uni 257</t>
  </si>
  <si>
    <t>Uni 258</t>
  </si>
  <si>
    <t>Uni 259</t>
  </si>
  <si>
    <t>Uni 260</t>
  </si>
  <si>
    <t>Uni 261</t>
  </si>
  <si>
    <t>Uni 262</t>
  </si>
  <si>
    <t>Uni 263</t>
  </si>
  <si>
    <t>Uni 264</t>
  </si>
  <si>
    <t>Uni 265</t>
  </si>
  <si>
    <t>Uni 266</t>
  </si>
  <si>
    <t>Uni 267</t>
  </si>
  <si>
    <t>Uni 268</t>
  </si>
  <si>
    <t>Uni 269</t>
  </si>
  <si>
    <t>Uni 270</t>
  </si>
  <si>
    <t>Uni 271</t>
  </si>
  <si>
    <t>Uni 272</t>
  </si>
  <si>
    <t>Uni 273</t>
  </si>
  <si>
    <t>Uni 274</t>
  </si>
  <si>
    <t>Uni 275</t>
  </si>
  <si>
    <t>Uni 276</t>
  </si>
  <si>
    <t>Uni 277</t>
  </si>
  <si>
    <t>Uni 278</t>
  </si>
  <si>
    <t>Uni 279</t>
  </si>
  <si>
    <t>Uni 280</t>
  </si>
  <si>
    <t>Uni 281</t>
  </si>
  <si>
    <t>Uni 282</t>
  </si>
  <si>
    <t>Uni 283</t>
  </si>
  <si>
    <t>Uni 284</t>
  </si>
  <si>
    <t>Uni 285</t>
  </si>
  <si>
    <t>Uni 286</t>
  </si>
  <si>
    <t>Uni 287</t>
  </si>
  <si>
    <t>Uni 288</t>
  </si>
  <si>
    <t>Uni 289</t>
  </si>
  <si>
    <t>Uni 290</t>
  </si>
  <si>
    <t>Uni 291</t>
  </si>
  <si>
    <t>Uni 292</t>
  </si>
  <si>
    <t>Uni 293</t>
  </si>
  <si>
    <t>Uni 294</t>
  </si>
  <si>
    <t>Uni 295</t>
  </si>
  <si>
    <t>Uni 296</t>
  </si>
  <si>
    <t>Uni 297</t>
  </si>
  <si>
    <t>Uni 298</t>
  </si>
  <si>
    <t>Uni 299</t>
  </si>
  <si>
    <t>Uni 300</t>
  </si>
  <si>
    <t>Uni 301</t>
  </si>
  <si>
    <t>Uni 302</t>
  </si>
  <si>
    <t>Uni 303</t>
  </si>
  <si>
    <t>Uni 304</t>
  </si>
  <si>
    <t>Uni 305</t>
  </si>
  <si>
    <t>Uni 306</t>
  </si>
  <si>
    <t>Uni 307</t>
  </si>
  <si>
    <t>Uni 308</t>
  </si>
  <si>
    <t>Uni 309</t>
  </si>
  <si>
    <t>Uni 310</t>
  </si>
  <si>
    <t>Uni 311</t>
  </si>
  <si>
    <t>Uni 312</t>
  </si>
  <si>
    <t>Uni 313</t>
  </si>
  <si>
    <t>Uni 314</t>
  </si>
  <si>
    <t>Uni 315</t>
  </si>
  <si>
    <t>Uni 316</t>
  </si>
  <si>
    <t>Uni 317</t>
  </si>
  <si>
    <t>Uni 318</t>
  </si>
  <si>
    <t>Uni 319</t>
  </si>
  <si>
    <t>Uni 320</t>
  </si>
  <si>
    <t>Uni 321</t>
  </si>
  <si>
    <t>Uni 322</t>
  </si>
  <si>
    <t>Uni 323</t>
  </si>
  <si>
    <t>Uni 324</t>
  </si>
  <si>
    <t>Uni 325</t>
  </si>
  <si>
    <t>Uni 326</t>
  </si>
  <si>
    <t>Uni 327</t>
  </si>
  <si>
    <t>Uni 328</t>
  </si>
  <si>
    <t>Uni 329</t>
  </si>
  <si>
    <t>Uni 330</t>
  </si>
  <si>
    <t>Uni 331</t>
  </si>
  <si>
    <t>Uni 332</t>
  </si>
  <si>
    <t>Uni 333</t>
  </si>
  <si>
    <t>Uni 334</t>
  </si>
  <si>
    <t>Uni 335</t>
  </si>
  <si>
    <t>Uni 336</t>
  </si>
  <si>
    <t>Uni 337</t>
  </si>
  <si>
    <t>Uni 338</t>
  </si>
  <si>
    <t>Uni 339</t>
  </si>
  <si>
    <t>Uni 340</t>
  </si>
  <si>
    <t>Uni 341</t>
  </si>
  <si>
    <t>Uni 342</t>
  </si>
  <si>
    <t>Uni 343</t>
  </si>
  <si>
    <t>Uni 344</t>
  </si>
  <si>
    <t>Uni 345</t>
  </si>
  <si>
    <t>Uni 346</t>
  </si>
  <si>
    <t>Uni 347</t>
  </si>
  <si>
    <t>Uni 348</t>
  </si>
  <si>
    <t>Uni 349</t>
  </si>
  <si>
    <t>Uni 350</t>
  </si>
  <si>
    <t>Uni 351</t>
  </si>
  <si>
    <t>Uni 352</t>
  </si>
  <si>
    <t>Uni 353</t>
  </si>
  <si>
    <t>Uni 354</t>
  </si>
  <si>
    <t>Uni 355</t>
  </si>
  <si>
    <t>Uni 356</t>
  </si>
  <si>
    <t>Uni 357</t>
  </si>
  <si>
    <t>Uni 358</t>
  </si>
  <si>
    <t>Uni 359</t>
  </si>
  <si>
    <t>Uni 360</t>
  </si>
  <si>
    <t>Uni 361</t>
  </si>
  <si>
    <t>Uni 362</t>
  </si>
  <si>
    <t>Uni 363</t>
  </si>
  <si>
    <t>Uni 364</t>
  </si>
  <si>
    <t>Uni 365</t>
  </si>
  <si>
    <t>Uni 366</t>
  </si>
  <si>
    <t>Uni 367</t>
  </si>
  <si>
    <t>Uni 368</t>
  </si>
  <si>
    <t>Uni 369</t>
  </si>
  <si>
    <t>Uni 370</t>
  </si>
  <si>
    <t>Uni 371</t>
  </si>
  <si>
    <t>Uni 372</t>
  </si>
  <si>
    <t>Uni 373</t>
  </si>
  <si>
    <t>Uni 374</t>
  </si>
  <si>
    <t>Uni 375</t>
  </si>
  <si>
    <t>Uni 376</t>
  </si>
  <si>
    <t>Uni 377</t>
  </si>
  <si>
    <t>Uni 378</t>
  </si>
  <si>
    <t>Uni 379</t>
  </si>
  <si>
    <t>Uni 380</t>
  </si>
  <si>
    <t>Uni 381</t>
  </si>
  <si>
    <t>Uni 382</t>
  </si>
  <si>
    <t>Uni 383</t>
  </si>
  <si>
    <t>Uni 384</t>
  </si>
  <si>
    <t>Uni 385</t>
  </si>
  <si>
    <t>Uni 386</t>
  </si>
  <si>
    <t>Uni 387</t>
  </si>
  <si>
    <t>Uni 388</t>
  </si>
  <si>
    <t>Uni 389</t>
  </si>
  <si>
    <t>Uni 390</t>
  </si>
  <si>
    <t>Uni 391</t>
  </si>
  <si>
    <t>Uni 392</t>
  </si>
  <si>
    <t>Uni 393</t>
  </si>
  <si>
    <t>Uni 394</t>
  </si>
  <si>
    <t>Uni 395</t>
  </si>
  <si>
    <t>Uni 396</t>
  </si>
  <si>
    <t>Uni 397</t>
  </si>
  <si>
    <t>Uni 398</t>
  </si>
  <si>
    <t>Uni 399</t>
  </si>
  <si>
    <t>Uni 400</t>
  </si>
  <si>
    <t>Uni 401</t>
  </si>
  <si>
    <t>Uni 402</t>
  </si>
  <si>
    <t>Uni 403</t>
  </si>
  <si>
    <t>Uni 404</t>
  </si>
  <si>
    <t>Uni 405</t>
  </si>
  <si>
    <t>Uni 406</t>
  </si>
  <si>
    <t>Uni 407</t>
  </si>
  <si>
    <t>Uni 408</t>
  </si>
  <si>
    <t>Uni 409</t>
  </si>
  <si>
    <t>Uni 410</t>
  </si>
  <si>
    <t>Uni 411</t>
  </si>
  <si>
    <t>Uni 412</t>
  </si>
  <si>
    <t>Uni 413</t>
  </si>
  <si>
    <t>Uni 414</t>
  </si>
  <si>
    <t>Uni 415</t>
  </si>
  <si>
    <t>Uni 416</t>
  </si>
  <si>
    <t>Uni 417</t>
  </si>
  <si>
    <t>Uni 418</t>
  </si>
  <si>
    <t>Uni 419</t>
  </si>
  <si>
    <t>Uni 420</t>
  </si>
  <si>
    <t>Uni 421</t>
  </si>
  <si>
    <t>Uni 422</t>
  </si>
  <si>
    <t>Uni 423</t>
  </si>
  <si>
    <t>Uni 424</t>
  </si>
  <si>
    <t>Uni 425</t>
  </si>
  <si>
    <t>Uni 426</t>
  </si>
  <si>
    <t>Uni 427</t>
  </si>
  <si>
    <t>Uni 428</t>
  </si>
  <si>
    <t>Uni 429</t>
  </si>
  <si>
    <t>Uni 430</t>
  </si>
  <si>
    <t>Uni 431</t>
  </si>
  <si>
    <t>Uni 432</t>
  </si>
  <si>
    <t>Uni 433</t>
  </si>
  <si>
    <t>Uni 434</t>
  </si>
  <si>
    <t>Uni 435</t>
  </si>
  <si>
    <t>Uni 436</t>
  </si>
  <si>
    <t>Uni 437</t>
  </si>
  <si>
    <t>Uni 438</t>
  </si>
  <si>
    <t>Uni 439</t>
  </si>
  <si>
    <t>Uni 440</t>
  </si>
  <si>
    <t>Uni 441</t>
  </si>
  <si>
    <t>Uni 442</t>
  </si>
  <si>
    <t>Uni 443</t>
  </si>
  <si>
    <t>Uni 444</t>
  </si>
  <si>
    <t>Uni 445</t>
  </si>
  <si>
    <t>Uni 446</t>
  </si>
  <si>
    <t>Uni 447</t>
  </si>
  <si>
    <t>Uni 448</t>
  </si>
  <si>
    <t>Uni 449</t>
  </si>
  <si>
    <t>Uni 450</t>
  </si>
  <si>
    <t>Uni 451</t>
  </si>
  <si>
    <t>Uni 452</t>
  </si>
  <si>
    <t>Uni 453</t>
  </si>
  <si>
    <t>Uni 454</t>
  </si>
  <si>
    <t>Uni 455</t>
  </si>
  <si>
    <t>Uni 456</t>
  </si>
  <si>
    <t>Uni 457</t>
  </si>
  <si>
    <t>Uni 458</t>
  </si>
  <si>
    <t>Uni 459</t>
  </si>
  <si>
    <t>Uni 460</t>
  </si>
  <si>
    <t>Uni 461</t>
  </si>
  <si>
    <t>Uni 462</t>
  </si>
  <si>
    <t>Uni 463</t>
  </si>
  <si>
    <t>Uni 464</t>
  </si>
  <si>
    <t>Uni 465</t>
  </si>
  <si>
    <t>Uni 466</t>
  </si>
  <si>
    <t>Uni 467</t>
  </si>
  <si>
    <t>Uni 468</t>
  </si>
  <si>
    <t>Uni 469</t>
  </si>
  <si>
    <t>Uni 470</t>
  </si>
  <si>
    <t>Uni 471</t>
  </si>
  <si>
    <t>Uni 472</t>
  </si>
  <si>
    <t>Uni 473</t>
  </si>
  <si>
    <t>Uni 474</t>
  </si>
  <si>
    <t>Uni 475</t>
  </si>
  <si>
    <t>Uni 476</t>
  </si>
  <si>
    <t>Uni 477</t>
  </si>
  <si>
    <t>Uni 478</t>
  </si>
  <si>
    <t>Uni 479</t>
  </si>
  <si>
    <t>Uni 480</t>
  </si>
  <si>
    <t>Uni 481</t>
  </si>
  <si>
    <t>Uni 482</t>
  </si>
  <si>
    <t>Uni 483</t>
  </si>
  <si>
    <t>Uni 484</t>
  </si>
  <si>
    <t>Uni 485</t>
  </si>
  <si>
    <t>Uni 486</t>
  </si>
  <si>
    <t>Uni 487</t>
  </si>
  <si>
    <t>Uni 488</t>
  </si>
  <si>
    <t>Uni 489</t>
  </si>
  <si>
    <t>Uni 490</t>
  </si>
  <si>
    <t>Uni 491</t>
  </si>
  <si>
    <t>Uni 492</t>
  </si>
  <si>
    <t>Uni 493</t>
  </si>
  <si>
    <t>Uni 494</t>
  </si>
  <si>
    <t>Uni 495</t>
  </si>
  <si>
    <t>Uni 496</t>
  </si>
  <si>
    <t>Uni 497</t>
  </si>
  <si>
    <t>Uni 498</t>
  </si>
  <si>
    <t>Uni 499</t>
  </si>
  <si>
    <t>Uni 500</t>
  </si>
  <si>
    <t>Uni 501</t>
  </si>
  <si>
    <t>Uni 502</t>
  </si>
  <si>
    <t>Uni 503</t>
  </si>
  <si>
    <t>Uni 504</t>
  </si>
  <si>
    <t>Uni 505</t>
  </si>
  <si>
    <t>Uni 506</t>
  </si>
  <si>
    <t>Uni 507</t>
  </si>
  <si>
    <t>Uni 508</t>
  </si>
  <si>
    <t>Uni 509</t>
  </si>
  <si>
    <t>Uni 510</t>
  </si>
  <si>
    <t>Uni 511</t>
  </si>
  <si>
    <t>Uni 512</t>
  </si>
  <si>
    <t>Uni 513</t>
  </si>
  <si>
    <t>Uni 514</t>
  </si>
  <si>
    <t>Uni 515</t>
  </si>
  <si>
    <t>Uni 516</t>
  </si>
  <si>
    <t>Uni 517</t>
  </si>
  <si>
    <t>Uni 518</t>
  </si>
  <si>
    <t>Uni 519</t>
  </si>
  <si>
    <t>Uni 520</t>
  </si>
  <si>
    <t>Uni 521</t>
  </si>
  <si>
    <t>Uni 522</t>
  </si>
  <si>
    <t>Uni 523</t>
  </si>
  <si>
    <t>Uni 524</t>
  </si>
  <si>
    <t>Uni 525</t>
  </si>
  <si>
    <t>Uni 526</t>
  </si>
  <si>
    <t>Uni 527</t>
  </si>
  <si>
    <t>Uni 528</t>
  </si>
  <si>
    <t>Uni 529</t>
  </si>
  <si>
    <t>Uni 530</t>
  </si>
  <si>
    <t>Uni 531</t>
  </si>
  <si>
    <t>Uni 532</t>
  </si>
  <si>
    <t>Uni 533</t>
  </si>
  <si>
    <t>Uni 534</t>
  </si>
  <si>
    <t>Uni 535</t>
  </si>
  <si>
    <t>Uni 536</t>
  </si>
  <si>
    <t>Uni 537</t>
  </si>
  <si>
    <t>Uni 538</t>
  </si>
  <si>
    <t>Uni 539</t>
  </si>
  <si>
    <t>Uni 540</t>
  </si>
  <si>
    <t>Uni 541</t>
  </si>
  <si>
    <t>Uni 542</t>
  </si>
  <si>
    <t>Uni 543</t>
  </si>
  <si>
    <t>Uni 544</t>
  </si>
  <si>
    <t>Uni 545</t>
  </si>
  <si>
    <t>Uni 546</t>
  </si>
  <si>
    <t>Uni 547</t>
  </si>
  <si>
    <t>Uni 548</t>
  </si>
  <si>
    <t>Uni 549</t>
  </si>
  <si>
    <t>Uni 550</t>
  </si>
  <si>
    <t>Uni 551</t>
  </si>
  <si>
    <t>Uni 552</t>
  </si>
  <si>
    <t>Uni 553</t>
  </si>
  <si>
    <t>Uni 554</t>
  </si>
  <si>
    <t>Uni 555</t>
  </si>
  <si>
    <t>Uni 556</t>
  </si>
  <si>
    <t>Uni 557</t>
  </si>
  <si>
    <t>Uni 558</t>
  </si>
  <si>
    <t>Uni 559</t>
  </si>
  <si>
    <t>Uni 560</t>
  </si>
  <si>
    <t>Uni 561</t>
  </si>
  <si>
    <t>Uni 562</t>
  </si>
  <si>
    <t>Uni 563</t>
  </si>
  <si>
    <t>Uni 564</t>
  </si>
  <si>
    <t>Uni 565</t>
  </si>
  <si>
    <t>Uni 566</t>
  </si>
  <si>
    <t>Uni 567</t>
  </si>
  <si>
    <t>Uni 568</t>
  </si>
  <si>
    <t>Uni 569</t>
  </si>
  <si>
    <t>Uni 570</t>
  </si>
  <si>
    <t>Uni 571</t>
  </si>
  <si>
    <t>Uni 572</t>
  </si>
  <si>
    <t>Uni 573</t>
  </si>
  <si>
    <t>Uni 574</t>
  </si>
  <si>
    <t>Uni 575</t>
  </si>
  <si>
    <t>Uni 576</t>
  </si>
  <si>
    <t>Uni 577</t>
  </si>
  <si>
    <t>Uni 578</t>
  </si>
  <si>
    <t>Uni 579</t>
  </si>
  <si>
    <t>Uni 580</t>
  </si>
  <si>
    <t>Uni 581</t>
  </si>
  <si>
    <t>Uni 582</t>
  </si>
  <si>
    <t>Uni 583</t>
  </si>
  <si>
    <t>Uni 584</t>
  </si>
  <si>
    <t>Uni 585</t>
  </si>
  <si>
    <t>Uni 586</t>
  </si>
  <si>
    <t>Uni 587</t>
  </si>
  <si>
    <t>Uni 588</t>
  </si>
  <si>
    <t>Uni 589</t>
  </si>
  <si>
    <t>Uni 590</t>
  </si>
  <si>
    <t>Uni 591</t>
  </si>
  <si>
    <t>Uni 592</t>
  </si>
  <si>
    <t>Uni 593</t>
  </si>
  <si>
    <t>Uni 594</t>
  </si>
  <si>
    <t>Uni 595</t>
  </si>
  <si>
    <t>Uni 596</t>
  </si>
  <si>
    <t>Uni 597</t>
  </si>
  <si>
    <t>Uni 598</t>
  </si>
  <si>
    <t>Uni 599</t>
  </si>
  <si>
    <t>Uni 600</t>
  </si>
  <si>
    <t>Uni 601</t>
  </si>
  <si>
    <t>Uni 602</t>
  </si>
  <si>
    <t>Uni 603</t>
  </si>
  <si>
    <t>Uni 604</t>
  </si>
  <si>
    <t>Uni 605</t>
  </si>
  <si>
    <t>Uni 606</t>
  </si>
  <si>
    <t>Uni 607</t>
  </si>
  <si>
    <t>Uni 608</t>
  </si>
  <si>
    <t>Uni 609</t>
  </si>
  <si>
    <t>Uni 610</t>
  </si>
  <si>
    <t>Uni 611</t>
  </si>
  <si>
    <t>Uni 612</t>
  </si>
  <si>
    <t>Uni 613</t>
  </si>
  <si>
    <t>Uni 614</t>
  </si>
  <si>
    <t>Uni 615</t>
  </si>
  <si>
    <t>Uni 616</t>
  </si>
  <si>
    <t>Uni 617</t>
  </si>
  <si>
    <t>Uni 618</t>
  </si>
  <si>
    <t>Uni 619</t>
  </si>
  <si>
    <t>Uni 620</t>
  </si>
  <si>
    <t>Uni 621</t>
  </si>
  <si>
    <t>Uni 622</t>
  </si>
  <si>
    <t>Uni 623</t>
  </si>
  <si>
    <t>Uni 624</t>
  </si>
  <si>
    <t>Uni 625</t>
  </si>
  <si>
    <t>Uni 626</t>
  </si>
  <si>
    <t>Uni 627</t>
  </si>
  <si>
    <t>Uni 628</t>
  </si>
  <si>
    <t>Uni 629</t>
  </si>
  <si>
    <t>Uni 630</t>
  </si>
  <si>
    <t>Uni 631</t>
  </si>
  <si>
    <t>Uni 632</t>
  </si>
  <si>
    <t>Uni 633</t>
  </si>
  <si>
    <t>Uni 634</t>
  </si>
  <si>
    <t>Uni 635</t>
  </si>
  <si>
    <t>Uni 636</t>
  </si>
  <si>
    <t>Uni 637</t>
  </si>
  <si>
    <t>Uni 638</t>
  </si>
  <si>
    <t>Uni 639</t>
  </si>
  <si>
    <t>Uni 640</t>
  </si>
  <si>
    <t>Uni 641</t>
  </si>
  <si>
    <t>Uni 642</t>
  </si>
  <si>
    <t>Uni 643</t>
  </si>
  <si>
    <t>Uni 644</t>
  </si>
  <si>
    <t>Uni 645</t>
  </si>
  <si>
    <t>Uni 646</t>
  </si>
  <si>
    <t>Uni 647</t>
  </si>
  <si>
    <t>Uni 648</t>
  </si>
  <si>
    <t>Uni 649</t>
  </si>
  <si>
    <t>Uni 650</t>
  </si>
  <si>
    <t>Uni 651</t>
  </si>
  <si>
    <t>Uni 652</t>
  </si>
  <si>
    <t>Uni 653</t>
  </si>
  <si>
    <t>Uni 654</t>
  </si>
  <si>
    <t>Uni 655</t>
  </si>
  <si>
    <t>Uni 656</t>
  </si>
  <si>
    <t>Uni 657</t>
  </si>
  <si>
    <t>Uni 658</t>
  </si>
  <si>
    <t>Uni 659</t>
  </si>
  <si>
    <t>Uni 660</t>
  </si>
  <si>
    <t>Uni 661</t>
  </si>
  <si>
    <t>Uni 662</t>
  </si>
  <si>
    <t>Uni 663</t>
  </si>
  <si>
    <t>Uni 664</t>
  </si>
  <si>
    <t>Uni 665</t>
  </si>
  <si>
    <t>Uni 666</t>
  </si>
  <si>
    <t>Uni 667</t>
  </si>
  <si>
    <t>Uni 668</t>
  </si>
  <si>
    <t>Uni 669</t>
  </si>
  <si>
    <t>Uni 670</t>
  </si>
  <si>
    <t>Uni 671</t>
  </si>
  <si>
    <t>Uni 672</t>
  </si>
  <si>
    <t>Uni 673</t>
  </si>
  <si>
    <t>Uni 674</t>
  </si>
  <si>
    <t>Uni 675</t>
  </si>
  <si>
    <t>Uni 676</t>
  </si>
  <si>
    <t>Uni 677</t>
  </si>
  <si>
    <t>Uni 678</t>
  </si>
  <si>
    <t>Uni 679</t>
  </si>
  <si>
    <t>Uni 680</t>
  </si>
  <si>
    <t>Uni 681</t>
  </si>
  <si>
    <t>Uni 682</t>
  </si>
  <si>
    <t>Uni 683</t>
  </si>
  <si>
    <t>Uni 684</t>
  </si>
  <si>
    <t>Uni 685</t>
  </si>
  <si>
    <t>Uni 686</t>
  </si>
  <si>
    <t>Uni 687</t>
  </si>
  <si>
    <t>Uni 688</t>
  </si>
  <si>
    <t>Uni 689</t>
  </si>
  <si>
    <t>Uni 690</t>
  </si>
  <si>
    <t>Uni 691</t>
  </si>
  <si>
    <t>Uni 692</t>
  </si>
  <si>
    <t>Uni 693</t>
  </si>
  <si>
    <t>Uni 694</t>
  </si>
  <si>
    <t>Uni 695</t>
  </si>
  <si>
    <t>Uni 696</t>
  </si>
  <si>
    <t>Uni 697</t>
  </si>
  <si>
    <t>Uni 698</t>
  </si>
  <si>
    <t>Uni 699</t>
  </si>
  <si>
    <t>Uni 700</t>
  </si>
  <si>
    <t>Uni 701</t>
  </si>
  <si>
    <t>Uni 702</t>
  </si>
  <si>
    <t>Uni 703</t>
  </si>
  <si>
    <t>Uni 704</t>
  </si>
  <si>
    <t>Uni 705</t>
  </si>
  <si>
    <t>Uni 706</t>
  </si>
  <si>
    <t>Uni 707</t>
  </si>
  <si>
    <t>Uni 708</t>
  </si>
  <si>
    <t>Uni 709</t>
  </si>
  <si>
    <t>Uni 710</t>
  </si>
  <si>
    <t>Uni 711</t>
  </si>
  <si>
    <t>Uni 712</t>
  </si>
  <si>
    <t>Uni 713</t>
  </si>
  <si>
    <t>Uni 714</t>
  </si>
  <si>
    <t>Uni 715</t>
  </si>
  <si>
    <t>Uni 716</t>
  </si>
  <si>
    <t>Uni 717</t>
  </si>
  <si>
    <t>Uni 718</t>
  </si>
  <si>
    <t>Uni 719</t>
  </si>
  <si>
    <t>Uni 720</t>
  </si>
  <si>
    <t>Uni 721</t>
  </si>
  <si>
    <t>Uni 722</t>
  </si>
  <si>
    <t>Uni 723</t>
  </si>
  <si>
    <t>Uni 724</t>
  </si>
  <si>
    <t>Uni 725</t>
  </si>
  <si>
    <t>Uni 726</t>
  </si>
  <si>
    <t>Uni 727</t>
  </si>
  <si>
    <t>Uni 728</t>
  </si>
  <si>
    <t>Uni 729</t>
  </si>
  <si>
    <t>Uni 730</t>
  </si>
  <si>
    <t>Uni 731</t>
  </si>
  <si>
    <t>Uni 732</t>
  </si>
  <si>
    <t>Uni 733</t>
  </si>
  <si>
    <t>Uni 734</t>
  </si>
  <si>
    <t>Uni 735</t>
  </si>
  <si>
    <t>Uni 736</t>
  </si>
  <si>
    <t>Uni 737</t>
  </si>
  <si>
    <t>Uni 738</t>
  </si>
  <si>
    <t>Uni 739</t>
  </si>
  <si>
    <t>Uni 740</t>
  </si>
  <si>
    <t>Uni 741</t>
  </si>
  <si>
    <t>Uni 742</t>
  </si>
  <si>
    <t>Uni 743</t>
  </si>
  <si>
    <t>Uni 744</t>
  </si>
  <si>
    <t>Uni 745</t>
  </si>
  <si>
    <t>Uni 746</t>
  </si>
  <si>
    <t>Uni 747</t>
  </si>
  <si>
    <t>Uni 748</t>
  </si>
  <si>
    <t>Uni 749</t>
  </si>
  <si>
    <t>Uni 750</t>
  </si>
  <si>
    <t>Uni 751</t>
  </si>
  <si>
    <t>Uni 752</t>
  </si>
  <si>
    <t>Uni 753</t>
  </si>
  <si>
    <t>Uni 754</t>
  </si>
  <si>
    <t>Uni 755</t>
  </si>
  <si>
    <t>Uni 756</t>
  </si>
  <si>
    <t>Uni 757</t>
  </si>
  <si>
    <t>Uni 758</t>
  </si>
  <si>
    <t>Uni 759</t>
  </si>
  <si>
    <t>Uni 760</t>
  </si>
  <si>
    <t>Uni 761</t>
  </si>
  <si>
    <t>Uni 762</t>
  </si>
  <si>
    <t>Uni 763</t>
  </si>
  <si>
    <t>Uni 764</t>
  </si>
  <si>
    <t>Uni 765</t>
  </si>
  <si>
    <t>Uni 766</t>
  </si>
  <si>
    <t>Uni 767</t>
  </si>
  <si>
    <t>Uni 768</t>
  </si>
  <si>
    <t>Uni 769</t>
  </si>
  <si>
    <t>Uni 770</t>
  </si>
  <si>
    <t>Uni 771</t>
  </si>
  <si>
    <t>Uni 772</t>
  </si>
  <si>
    <t>Uni 773</t>
  </si>
  <si>
    <t>Uni 774</t>
  </si>
  <si>
    <t>Uni 775</t>
  </si>
  <si>
    <t>Uni 776</t>
  </si>
  <si>
    <t>Uni 777</t>
  </si>
  <si>
    <t>Uni 778</t>
  </si>
  <si>
    <t>Uni 779</t>
  </si>
  <si>
    <t>Uni 780</t>
  </si>
  <si>
    <t>Uni 781</t>
  </si>
  <si>
    <t>Uni 782</t>
  </si>
  <si>
    <t>Uni 783</t>
  </si>
  <si>
    <t>Uni 784</t>
  </si>
  <si>
    <t>Uni 785</t>
  </si>
  <si>
    <t>Uni 786</t>
  </si>
  <si>
    <t>Uni 787</t>
  </si>
  <si>
    <t>Uni 788</t>
  </si>
  <si>
    <t>Uni 789</t>
  </si>
  <si>
    <t>Uni 790</t>
  </si>
  <si>
    <t>Uni 791</t>
  </si>
  <si>
    <t>Uni 792</t>
  </si>
  <si>
    <t>Uni 793</t>
  </si>
  <si>
    <t>Uni 794</t>
  </si>
  <si>
    <t>Uni 795</t>
  </si>
  <si>
    <t>Uni 796</t>
  </si>
  <si>
    <t>Uni 797</t>
  </si>
  <si>
    <t>Uni 798</t>
  </si>
  <si>
    <t>Uni 799</t>
  </si>
  <si>
    <t>Uni 800</t>
  </si>
  <si>
    <t>Uni 801</t>
  </si>
  <si>
    <t>Uni 802</t>
  </si>
  <si>
    <t>Uni 803</t>
  </si>
  <si>
    <t>Uni 804</t>
  </si>
  <si>
    <t>Uni 805</t>
  </si>
  <si>
    <t>Uni 806</t>
  </si>
  <si>
    <t>Uni 807</t>
  </si>
  <si>
    <t>Uni 808</t>
  </si>
  <si>
    <t>Uni 809</t>
  </si>
  <si>
    <t>Uni 810</t>
  </si>
  <si>
    <t>Uni 811</t>
  </si>
  <si>
    <t>Uni 812</t>
  </si>
  <si>
    <t>Uni 813</t>
  </si>
  <si>
    <t>Uni 814</t>
  </si>
  <si>
    <t>Uni 815</t>
  </si>
  <si>
    <t>Uni 816</t>
  </si>
  <si>
    <t>Uni 817</t>
  </si>
  <si>
    <t>Uni 818</t>
  </si>
  <si>
    <t>Uni 819</t>
  </si>
  <si>
    <t>Uni 820</t>
  </si>
  <si>
    <t>Uni 821</t>
  </si>
  <si>
    <t>Uni 822</t>
  </si>
  <si>
    <t>Uni 823</t>
  </si>
  <si>
    <t>Uni 824</t>
  </si>
  <si>
    <t>Uni 825</t>
  </si>
  <si>
    <t>Uni 826</t>
  </si>
  <si>
    <t>Uni 827</t>
  </si>
  <si>
    <t>Uni 828</t>
  </si>
  <si>
    <t>Uni 829</t>
  </si>
  <si>
    <t>Uni 830</t>
  </si>
  <si>
    <t>Uni 831</t>
  </si>
  <si>
    <t>Uni 832</t>
  </si>
  <si>
    <t>Uni 833</t>
  </si>
  <si>
    <t>Uni 834</t>
  </si>
  <si>
    <t>Uni 835</t>
  </si>
  <si>
    <t>Uni 836</t>
  </si>
  <si>
    <t>Uni 837</t>
  </si>
  <si>
    <t>Uni 838</t>
  </si>
  <si>
    <t>Uni 839</t>
  </si>
  <si>
    <t>Uni 840</t>
  </si>
  <si>
    <t>Uni 841</t>
  </si>
  <si>
    <t>Uni 842</t>
  </si>
  <si>
    <t>Uni 843</t>
  </si>
  <si>
    <t>Uni 844</t>
  </si>
  <si>
    <t>Uni 845</t>
  </si>
  <si>
    <t>Uni 846</t>
  </si>
  <si>
    <t>Uni 847</t>
  </si>
  <si>
    <t>Uni 848</t>
  </si>
  <si>
    <t>Uni 849</t>
  </si>
  <si>
    <t>Uni 850</t>
  </si>
  <si>
    <t>Uni 851</t>
  </si>
  <si>
    <t>Uni 852</t>
  </si>
  <si>
    <t>Uni 853</t>
  </si>
  <si>
    <t>Uni 854</t>
  </si>
  <si>
    <t>Uni 855</t>
  </si>
  <si>
    <t>Uni 856</t>
  </si>
  <si>
    <t>Uni 857</t>
  </si>
  <si>
    <t>Uni 858</t>
  </si>
  <si>
    <t>Uni 859</t>
  </si>
  <si>
    <t>Uni 860</t>
  </si>
  <si>
    <t>Uni 861</t>
  </si>
  <si>
    <t>Uni 862</t>
  </si>
  <si>
    <t>Uni 863</t>
  </si>
  <si>
    <t>Uni 864</t>
  </si>
  <si>
    <t>Uni 865</t>
  </si>
  <si>
    <t>Uni 866</t>
  </si>
  <si>
    <t>Uni 867</t>
  </si>
  <si>
    <t>Uni 868</t>
  </si>
  <si>
    <t>Uni 869</t>
  </si>
  <si>
    <t>Uni 870</t>
  </si>
  <si>
    <t>Uni 871</t>
  </si>
  <si>
    <t>Uni 872</t>
  </si>
  <si>
    <t>Uni 873</t>
  </si>
  <si>
    <t>Uni 874</t>
  </si>
  <si>
    <t>Uni 875</t>
  </si>
  <si>
    <t>Uni 876</t>
  </si>
  <si>
    <t>Uni 877</t>
  </si>
  <si>
    <t>Uni 878</t>
  </si>
  <si>
    <t>Uni 879</t>
  </si>
  <si>
    <t>Uni 880</t>
  </si>
  <si>
    <t>Uni 881</t>
  </si>
  <si>
    <t>Uni 882</t>
  </si>
  <si>
    <t>Uni 883</t>
  </si>
  <si>
    <t>Uni 884</t>
  </si>
  <si>
    <t>Uni 885</t>
  </si>
  <si>
    <t>Uni 886</t>
  </si>
  <si>
    <t>Uni 887</t>
  </si>
  <si>
    <t>Uni 888</t>
  </si>
  <si>
    <t>Uni 889</t>
  </si>
  <si>
    <t>Uni 890</t>
  </si>
  <si>
    <t>Uni 891</t>
  </si>
  <si>
    <t>Uni 892</t>
  </si>
  <si>
    <t>Uni 893</t>
  </si>
  <si>
    <t>Uni 894</t>
  </si>
  <si>
    <t>Uni 895</t>
  </si>
  <si>
    <t>Uni 896</t>
  </si>
  <si>
    <t>Uni 897</t>
  </si>
  <si>
    <t>Uni 898</t>
  </si>
  <si>
    <t>Uni 899</t>
  </si>
  <si>
    <t>Uni 900</t>
  </si>
  <si>
    <t>Uni 901</t>
  </si>
  <si>
    <t>Uni 902</t>
  </si>
  <si>
    <t>Uni 903</t>
  </si>
  <si>
    <t>Uni 904</t>
  </si>
  <si>
    <t>Uni 905</t>
  </si>
  <si>
    <t>Uni 906</t>
  </si>
  <si>
    <t>Uni 907</t>
  </si>
  <si>
    <t>Uni 908</t>
  </si>
  <si>
    <t>Uni 909</t>
  </si>
  <si>
    <t>Uni 910</t>
  </si>
  <si>
    <t>Uni 911</t>
  </si>
  <si>
    <t>Uni 912</t>
  </si>
  <si>
    <t>Uni 913</t>
  </si>
  <si>
    <t>Uni 914</t>
  </si>
  <si>
    <t>Uni 915</t>
  </si>
  <si>
    <t>Uni 916</t>
  </si>
  <si>
    <t>Uni 917</t>
  </si>
  <si>
    <t>Uni 918</t>
  </si>
  <si>
    <t>Uni 919</t>
  </si>
  <si>
    <t>Uni 920</t>
  </si>
  <si>
    <t>Uni 921</t>
  </si>
  <si>
    <t>Uni 922</t>
  </si>
  <si>
    <t>Uni 923</t>
  </si>
  <si>
    <t>Uni 924</t>
  </si>
  <si>
    <t>Uni 925</t>
  </si>
  <si>
    <t>Uni 926</t>
  </si>
  <si>
    <t>Uni 927</t>
  </si>
  <si>
    <t>Uni 928</t>
  </si>
  <si>
    <t>Uni 929</t>
  </si>
  <si>
    <t>Uni 930</t>
  </si>
  <si>
    <t>Uni 931</t>
  </si>
  <si>
    <t>Uni 932</t>
  </si>
  <si>
    <t>Uni 933</t>
  </si>
  <si>
    <t>Uni 934</t>
  </si>
  <si>
    <t>Uni 935</t>
  </si>
  <si>
    <t>Uni 936</t>
  </si>
  <si>
    <t>Uni 937</t>
  </si>
  <si>
    <t>Uni 938</t>
  </si>
  <si>
    <t>Uni 939</t>
  </si>
  <si>
    <t>Uni 940</t>
  </si>
  <si>
    <t>Uni 941</t>
  </si>
  <si>
    <t>Uni 942</t>
  </si>
  <si>
    <t>Uni 943</t>
  </si>
  <si>
    <t>Uni 944</t>
  </si>
  <si>
    <t>Uni 945</t>
  </si>
  <si>
    <t>Uni 946</t>
  </si>
  <si>
    <t>Uni 947</t>
  </si>
  <si>
    <t>Uni 948</t>
  </si>
  <si>
    <t>Uni 949</t>
  </si>
  <si>
    <t>Uni 950</t>
  </si>
  <si>
    <t>Uni 951</t>
  </si>
  <si>
    <t>Uni 952</t>
  </si>
  <si>
    <t>Uni 953</t>
  </si>
  <si>
    <t>Uni 954</t>
  </si>
  <si>
    <t>Uni 955</t>
  </si>
  <si>
    <t>Uni 956</t>
  </si>
  <si>
    <t>Uni 957</t>
  </si>
  <si>
    <t>Uni 958</t>
  </si>
  <si>
    <t>Uni 959</t>
  </si>
  <si>
    <t>Uni 960</t>
  </si>
  <si>
    <t>Uni 961</t>
  </si>
  <si>
    <t>Uni 962</t>
  </si>
  <si>
    <t>Uni 963</t>
  </si>
  <si>
    <t>Uni 964</t>
  </si>
  <si>
    <t>Uni 965</t>
  </si>
  <si>
    <t>Uni 966</t>
  </si>
  <si>
    <t>Uni 967</t>
  </si>
  <si>
    <t>Uni 968</t>
  </si>
  <si>
    <t>Uni 969</t>
  </si>
  <si>
    <t>Uni 970</t>
  </si>
  <si>
    <t>Uni 971</t>
  </si>
  <si>
    <t>Uni 972</t>
  </si>
  <si>
    <t>Uni 973</t>
  </si>
  <si>
    <t>Uni 974</t>
  </si>
  <si>
    <t>Uni 975</t>
  </si>
  <si>
    <t>Uni 976</t>
  </si>
  <si>
    <t>Uni 977</t>
  </si>
  <si>
    <t>Uni 978</t>
  </si>
  <si>
    <t>Uni 979</t>
  </si>
  <si>
    <t>Uni 980</t>
  </si>
  <si>
    <t>Uni 981</t>
  </si>
  <si>
    <t>Uni 982</t>
  </si>
  <si>
    <t>Uni 983</t>
  </si>
  <si>
    <t>Uni 984</t>
  </si>
  <si>
    <t>Uni 985</t>
  </si>
  <si>
    <t>Uni 986</t>
  </si>
  <si>
    <t>Uni 987</t>
  </si>
  <si>
    <t>Uni 988</t>
  </si>
  <si>
    <t>Uni 989</t>
  </si>
  <si>
    <t>Uni 990</t>
  </si>
  <si>
    <t>Uni 991</t>
  </si>
  <si>
    <t>Uni 992</t>
  </si>
  <si>
    <t>Uni 993</t>
  </si>
  <si>
    <t>Uni 994</t>
  </si>
  <si>
    <t>Uni 995</t>
  </si>
  <si>
    <t>Uni 996</t>
  </si>
  <si>
    <t>Uni 997</t>
  </si>
  <si>
    <t>Uni 998</t>
  </si>
  <si>
    <t>Uni 999</t>
  </si>
  <si>
    <t>Uni 1000</t>
  </si>
  <si>
    <t>Uni 1001</t>
  </si>
  <si>
    <t>Uni 1002</t>
  </si>
  <si>
    <t>Uni 1003</t>
  </si>
  <si>
    <t>Uni 1004</t>
  </si>
  <si>
    <t>Uni 1005</t>
  </si>
  <si>
    <t>Uni 1006</t>
  </si>
  <si>
    <t>Uni 1007</t>
  </si>
  <si>
    <t>Uni 1008</t>
  </si>
  <si>
    <t>Uni 1009</t>
  </si>
  <si>
    <t>Uni 1010</t>
  </si>
  <si>
    <t>Uni 1011</t>
  </si>
  <si>
    <t>Uni 1012</t>
  </si>
  <si>
    <t>Uni 1013</t>
  </si>
  <si>
    <t>Uni 1014</t>
  </si>
  <si>
    <t>Uni 1015</t>
  </si>
  <si>
    <t>Uni 1016</t>
  </si>
  <si>
    <t>Uni 1017</t>
  </si>
  <si>
    <t>Uni 1018</t>
  </si>
  <si>
    <t>Uni 1019</t>
  </si>
  <si>
    <t>Uni 1020</t>
  </si>
  <si>
    <t>Uni 1021</t>
  </si>
  <si>
    <t>Uni 1022</t>
  </si>
  <si>
    <t>Uni 1023</t>
  </si>
  <si>
    <t>Uni 1024</t>
  </si>
  <si>
    <t>Uni 1025</t>
  </si>
  <si>
    <t>Uni 1026</t>
  </si>
  <si>
    <t>Uni 1027</t>
  </si>
  <si>
    <t>Uni 1028</t>
  </si>
  <si>
    <t>Uni 1029</t>
  </si>
  <si>
    <t>Uni 1030</t>
  </si>
  <si>
    <t>Uni 1031</t>
  </si>
  <si>
    <t>Uni 1032</t>
  </si>
  <si>
    <t>Uni 1033</t>
  </si>
  <si>
    <t>Uni 1034</t>
  </si>
  <si>
    <t>Uni 1035</t>
  </si>
  <si>
    <t>Uni 1036</t>
  </si>
  <si>
    <t>Uni 1037</t>
  </si>
  <si>
    <t>Uni 1038</t>
  </si>
  <si>
    <t>Uni 1039</t>
  </si>
  <si>
    <t>Uni 1040</t>
  </si>
  <si>
    <t>Uni 1041</t>
  </si>
  <si>
    <t>Uni 1042</t>
  </si>
  <si>
    <t>Uni 1043</t>
  </si>
  <si>
    <t>Uni 1044</t>
  </si>
  <si>
    <t>Uni 1045</t>
  </si>
  <si>
    <t>Uni 1046</t>
  </si>
  <si>
    <t>Uni 1047</t>
  </si>
  <si>
    <t>Uni 1048</t>
  </si>
  <si>
    <t>Uni 1049</t>
  </si>
  <si>
    <t>Uni 1050</t>
  </si>
  <si>
    <t>Uni 1051</t>
  </si>
  <si>
    <t>Uni 1052</t>
  </si>
  <si>
    <t>Uni 1053</t>
  </si>
  <si>
    <t>Uni 1054</t>
  </si>
  <si>
    <t>Uni 1055</t>
  </si>
  <si>
    <t>Uni 1056</t>
  </si>
  <si>
    <t>Uni 1057</t>
  </si>
  <si>
    <t>Uni 1058</t>
  </si>
  <si>
    <t>Uni 1059</t>
  </si>
  <si>
    <t>Uni 1060</t>
  </si>
  <si>
    <t>Uni 1061</t>
  </si>
  <si>
    <t>Uni 1062</t>
  </si>
  <si>
    <t>Uni 1063</t>
  </si>
  <si>
    <t>Uni 1064</t>
  </si>
  <si>
    <t>Uni 1065</t>
  </si>
  <si>
    <t>Uni 1066</t>
  </si>
  <si>
    <t>Uni 1067</t>
  </si>
  <si>
    <t>Uni 1068</t>
  </si>
  <si>
    <t>Uni 1069</t>
  </si>
  <si>
    <t>Uni 1070</t>
  </si>
  <si>
    <t>Uni 1071</t>
  </si>
  <si>
    <t>Uni 1072</t>
  </si>
  <si>
    <t>Uni 1073</t>
  </si>
  <si>
    <t>Uni 1074</t>
  </si>
  <si>
    <t>Uni 1075</t>
  </si>
  <si>
    <t>Uni 1076</t>
  </si>
  <si>
    <t>Uni 1077</t>
  </si>
  <si>
    <t>Uni 1078</t>
  </si>
  <si>
    <t>Uni 1079</t>
  </si>
  <si>
    <t>Uni 1080</t>
  </si>
  <si>
    <t>Uni 1081</t>
  </si>
  <si>
    <t>Uni 1082</t>
  </si>
  <si>
    <t>Uni 1083</t>
  </si>
  <si>
    <t>Uni 1084</t>
  </si>
  <si>
    <t>Uni 1085</t>
  </si>
  <si>
    <t>Uni 1086</t>
  </si>
  <si>
    <t>Uni 1087</t>
  </si>
  <si>
    <t>Uni 1088</t>
  </si>
  <si>
    <t>Uni 1089</t>
  </si>
  <si>
    <t>Uni 1090</t>
  </si>
  <si>
    <t>Uni 1091</t>
  </si>
  <si>
    <t>Uni 1092</t>
  </si>
  <si>
    <t>Uni 1093</t>
  </si>
  <si>
    <t>Uni 1094</t>
  </si>
  <si>
    <t>Uni 1095</t>
  </si>
  <si>
    <t>Uni 1096</t>
  </si>
  <si>
    <t>Uni 1097</t>
  </si>
  <si>
    <t>Uni 1098</t>
  </si>
  <si>
    <t>Uni 1099</t>
  </si>
  <si>
    <t>Uni 1100</t>
  </si>
  <si>
    <t>Uni 1101</t>
  </si>
  <si>
    <t>Uni 1102</t>
  </si>
  <si>
    <t>Uni 1103</t>
  </si>
  <si>
    <t>Uni 1104</t>
  </si>
  <si>
    <t>Uni 1105</t>
  </si>
  <si>
    <t>Uni 1106</t>
  </si>
  <si>
    <t>Uni 1107</t>
  </si>
  <si>
    <t>Uni 1108</t>
  </si>
  <si>
    <t>Uni 1109</t>
  </si>
  <si>
    <t>Uni 1110</t>
  </si>
  <si>
    <t>Uni 1111</t>
  </si>
  <si>
    <t>Uni 1112</t>
  </si>
  <si>
    <t>Uni 1113</t>
  </si>
  <si>
    <t>Uni 1114</t>
  </si>
  <si>
    <t>Uni 1115</t>
  </si>
  <si>
    <t>Uni 1116</t>
  </si>
  <si>
    <t>Uni 1117</t>
  </si>
  <si>
    <t>Uni 1118</t>
  </si>
  <si>
    <t>Uni 1119</t>
  </si>
  <si>
    <t>Uni 1120</t>
  </si>
  <si>
    <t>Uni 1121</t>
  </si>
  <si>
    <t>Uni 1122</t>
  </si>
  <si>
    <t>Uni 1123</t>
  </si>
  <si>
    <t>Uni 1124</t>
  </si>
  <si>
    <t>Uni 1125</t>
  </si>
  <si>
    <t>Uni 1126</t>
  </si>
  <si>
    <t>Uni 1127</t>
  </si>
  <si>
    <t>Uni 1128</t>
  </si>
  <si>
    <t>Uni 1129</t>
  </si>
  <si>
    <t>Uni 1130</t>
  </si>
  <si>
    <t>Uni 1131</t>
  </si>
  <si>
    <t>Uni 1132</t>
  </si>
  <si>
    <t>Uni 1133</t>
  </si>
  <si>
    <t>Uni 1134</t>
  </si>
  <si>
    <t>Uni 1135</t>
  </si>
  <si>
    <t>Uni 1136</t>
  </si>
  <si>
    <t>Uni 1137</t>
  </si>
  <si>
    <t>Uni 1138</t>
  </si>
  <si>
    <t>Uni 1139</t>
  </si>
  <si>
    <t>Uni 1140</t>
  </si>
  <si>
    <t>Uni 1141</t>
  </si>
  <si>
    <t>Uni 1142</t>
  </si>
  <si>
    <t>Uni 1143</t>
  </si>
  <si>
    <t>Uni 1144</t>
  </si>
  <si>
    <t>Uni 1145</t>
  </si>
  <si>
    <t>Uni 1146</t>
  </si>
  <si>
    <t>Uni 1147</t>
  </si>
  <si>
    <t>Uni 1148</t>
  </si>
  <si>
    <t>Uni 1149</t>
  </si>
  <si>
    <t>Uni 1150</t>
  </si>
  <si>
    <t>Uni 1151</t>
  </si>
  <si>
    <t>Uni 1152</t>
  </si>
  <si>
    <t>Uni 1153</t>
  </si>
  <si>
    <t>Uni 1154</t>
  </si>
  <si>
    <t>Uni 1155</t>
  </si>
  <si>
    <t>Uni 1156</t>
  </si>
  <si>
    <t>Uni 1157</t>
  </si>
  <si>
    <t>Uni 1158</t>
  </si>
  <si>
    <t>Uni 1159</t>
  </si>
  <si>
    <t>Uni 1160</t>
  </si>
  <si>
    <t>Uni 1161</t>
  </si>
  <si>
    <t>Uni 1162</t>
  </si>
  <si>
    <t>Uni 1163</t>
  </si>
  <si>
    <t>Uni 1164</t>
  </si>
  <si>
    <t>Uni 1165</t>
  </si>
  <si>
    <t>Uni 1166</t>
  </si>
  <si>
    <t>Uni 1167</t>
  </si>
  <si>
    <t>Uni 1168</t>
  </si>
  <si>
    <t>Uni 1169</t>
  </si>
  <si>
    <t>Uni 1170</t>
  </si>
  <si>
    <t>Uni 1171</t>
  </si>
  <si>
    <t>Uni 1172</t>
  </si>
  <si>
    <t>Uni 1173</t>
  </si>
  <si>
    <t>Uni 1174</t>
  </si>
  <si>
    <t>Uni 1175</t>
  </si>
  <si>
    <t>Uni 1176</t>
  </si>
  <si>
    <t>Uni 1177</t>
  </si>
  <si>
    <t>Uni 1178</t>
  </si>
  <si>
    <t>Uni 1179</t>
  </si>
  <si>
    <t>Uni 1180</t>
  </si>
  <si>
    <t>Uni 1181</t>
  </si>
  <si>
    <t>Uni 1182</t>
  </si>
  <si>
    <t>Uni 1183</t>
  </si>
  <si>
    <t>Uni 1184</t>
  </si>
  <si>
    <t>Uni 1185</t>
  </si>
  <si>
    <t>Uni 1186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</si>
</sst>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70C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9"/>
      <color rgb="FFC00000"/>
      <name val="Arial"/>
      <family val="2"/>
    </font>
    <font>
      <sz val="9"/>
      <color theme="1"/>
      <name val="Arial"/>
      <family val="2"/>
    </font>
    <font>
      <b/>
      <sz val="9"/>
      <color rgb="FFFF0000"/>
      <name val="Arial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C00000"/>
      </left>
      <right style="medium">
        <color rgb="FFBFBFBF"/>
      </right>
      <top style="medium">
        <color rgb="FFC00000"/>
      </top>
      <bottom style="medium">
        <color rgb="FFC00000"/>
      </bottom>
      <diagonal/>
    </border>
    <border>
      <left/>
      <right style="medium">
        <color rgb="FFBFBFBF"/>
      </right>
      <top style="medium">
        <color rgb="FFC00000"/>
      </top>
      <bottom style="medium">
        <color rgb="FFC00000"/>
      </bottom>
      <diagonal/>
    </border>
    <border>
      <left/>
      <right/>
      <top/>
      <bottom style="medium">
        <color rgb="FFBFBFBF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BFBFBF"/>
      </top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BFBFBF"/>
      </bottom>
      <diagonal/>
    </border>
    <border>
      <left style="medium">
        <color rgb="FFC00000"/>
      </left>
      <right style="medium">
        <color rgb="FFC00000"/>
      </right>
      <top/>
      <bottom style="medium">
        <color rgb="FFBFBFBF"/>
      </bottom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rgb="FFC00000"/>
      </left>
      <right style="medium">
        <color theme="0" tint="-0.24994659260841701"/>
      </right>
      <top style="medium">
        <color rgb="FFC00000"/>
      </top>
      <bottom style="medium">
        <color rgb="FFC00000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theme="0" tint="-0.2499465926084170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164" fontId="2" fillId="0" borderId="0" xfId="0" applyNumberFormat="1" applyFont="1"/>
    <xf numFmtId="3" fontId="0" fillId="0" borderId="0" xfId="0" applyNumberFormat="1"/>
    <xf numFmtId="0" fontId="5" fillId="0" borderId="0" xfId="0" applyFont="1" applyAlignment="1">
      <alignment vertical="center"/>
    </xf>
    <xf numFmtId="0" fontId="11" fillId="7" borderId="9" xfId="0" applyFont="1" applyFill="1" applyBorder="1" applyAlignment="1">
      <alignment horizontal="right" vertical="center"/>
    </xf>
    <xf numFmtId="0" fontId="11" fillId="3" borderId="9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22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horizontal="right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13" fillId="7" borderId="20" xfId="0" applyFont="1" applyFill="1" applyBorder="1" applyAlignment="1">
      <alignment horizontal="right" vertical="center"/>
    </xf>
    <xf numFmtId="0" fontId="12" fillId="3" borderId="21" xfId="0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/>
    </xf>
    <xf numFmtId="0" fontId="13" fillId="7" borderId="33" xfId="0" applyFont="1" applyFill="1" applyBorder="1" applyAlignment="1">
      <alignment horizontal="center" vertical="center"/>
    </xf>
    <xf numFmtId="0" fontId="11" fillId="7" borderId="32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right" vertical="center"/>
    </xf>
    <xf numFmtId="0" fontId="11" fillId="7" borderId="29" xfId="0" applyFont="1" applyFill="1" applyBorder="1" applyAlignment="1">
      <alignment horizontal="right" vertical="center"/>
    </xf>
    <xf numFmtId="0" fontId="13" fillId="7" borderId="31" xfId="0" applyFont="1" applyFill="1" applyBorder="1" applyAlignment="1">
      <alignment horizontal="right" vertical="center"/>
    </xf>
    <xf numFmtId="0" fontId="11" fillId="7" borderId="30" xfId="0" applyFont="1" applyFill="1" applyBorder="1" applyAlignment="1">
      <alignment horizontal="right" vertical="center"/>
    </xf>
    <xf numFmtId="0" fontId="14" fillId="0" borderId="3" xfId="0" applyFont="1" applyBorder="1"/>
    <xf numFmtId="0" fontId="14" fillId="0" borderId="2" xfId="0" applyFont="1" applyBorder="1"/>
    <xf numFmtId="167" fontId="14" fillId="0" borderId="2" xfId="1" applyNumberFormat="1" applyFont="1" applyBorder="1"/>
    <xf numFmtId="164" fontId="14" fillId="0" borderId="2" xfId="0" applyNumberFormat="1" applyFont="1" applyBorder="1"/>
    <xf numFmtId="0" fontId="14" fillId="0" borderId="2" xfId="0" applyNumberFormat="1" applyFont="1" applyBorder="1"/>
    <xf numFmtId="0" fontId="15" fillId="0" borderId="2" xfId="0" applyFont="1" applyBorder="1"/>
    <xf numFmtId="0" fontId="11" fillId="0" borderId="2" xfId="0" applyFont="1" applyBorder="1"/>
    <xf numFmtId="167" fontId="11" fillId="0" borderId="2" xfId="1" applyNumberFormat="1" applyFont="1" applyBorder="1"/>
    <xf numFmtId="0" fontId="11" fillId="0" borderId="2" xfId="0" applyNumberFormat="1" applyFont="1" applyBorder="1"/>
    <xf numFmtId="164" fontId="15" fillId="0" borderId="2" xfId="0" applyNumberFormat="1" applyFont="1" applyBorder="1"/>
    <xf numFmtId="164" fontId="14" fillId="0" borderId="2" xfId="1" applyNumberFormat="1" applyFont="1" applyBorder="1"/>
    <xf numFmtId="164" fontId="11" fillId="0" borderId="2" xfId="1" applyNumberFormat="1" applyFont="1" applyBorder="1"/>
    <xf numFmtId="0" fontId="9" fillId="0" borderId="5" xfId="0" applyFont="1" applyBorder="1"/>
    <xf numFmtId="0" fontId="14" fillId="0" borderId="4" xfId="0" applyFont="1" applyBorder="1"/>
    <xf numFmtId="0" fontId="14" fillId="0" borderId="5" xfId="0" applyFont="1" applyBorder="1"/>
    <xf numFmtId="0" fontId="13" fillId="0" borderId="2" xfId="0" applyFont="1" applyBorder="1"/>
    <xf numFmtId="167" fontId="13" fillId="0" borderId="2" xfId="1" applyNumberFormat="1" applyFont="1" applyBorder="1"/>
    <xf numFmtId="164" fontId="13" fillId="0" borderId="2" xfId="1" applyNumberFormat="1" applyFont="1" applyBorder="1"/>
    <xf numFmtId="164" fontId="13" fillId="0" borderId="2" xfId="0" applyNumberFormat="1" applyFont="1" applyBorder="1"/>
    <xf numFmtId="0" fontId="13" fillId="0" borderId="2" xfId="0" applyNumberFormat="1" applyFont="1" applyBorder="1"/>
    <xf numFmtId="0" fontId="9" fillId="2" borderId="2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9" fontId="14" fillId="0" borderId="2" xfId="0" applyNumberFormat="1" applyFont="1" applyBorder="1" applyAlignment="1">
      <alignment horizontal="center" vertical="center"/>
    </xf>
    <xf numFmtId="164" fontId="11" fillId="0" borderId="2" xfId="0" applyNumberFormat="1" applyFont="1" applyBorder="1"/>
    <xf numFmtId="9" fontId="13" fillId="0" borderId="2" xfId="0" applyNumberFormat="1" applyFont="1" applyBorder="1" applyAlignment="1">
      <alignment horizontal="center" vertical="center"/>
    </xf>
    <xf numFmtId="9" fontId="14" fillId="0" borderId="2" xfId="0" quotePrefix="1" applyNumberFormat="1" applyFont="1" applyBorder="1" applyAlignment="1">
      <alignment horizontal="center" vertical="center"/>
    </xf>
    <xf numFmtId="0" fontId="9" fillId="2" borderId="2" xfId="0" applyFont="1" applyFill="1" applyBorder="1"/>
    <xf numFmtId="0" fontId="14" fillId="0" borderId="2" xfId="0" applyFont="1" applyBorder="1" applyAlignment="1">
      <alignment horizontal="right"/>
    </xf>
    <xf numFmtId="0" fontId="9" fillId="2" borderId="2" xfId="0" applyFont="1" applyFill="1" applyBorder="1" applyAlignment="1">
      <alignment horizontal="center" vertical="center"/>
    </xf>
    <xf numFmtId="0" fontId="14" fillId="0" borderId="2" xfId="0" quotePrefix="1" applyFont="1" applyBorder="1"/>
    <xf numFmtId="0" fontId="9" fillId="0" borderId="2" xfId="0" applyFont="1" applyBorder="1"/>
    <xf numFmtId="0" fontId="9" fillId="0" borderId="2" xfId="0" applyFont="1" applyBorder="1" applyAlignment="1">
      <alignment horizontal="right"/>
    </xf>
    <xf numFmtId="167" fontId="9" fillId="0" borderId="2" xfId="1" applyNumberFormat="1" applyFont="1" applyBorder="1"/>
    <xf numFmtId="0" fontId="13" fillId="0" borderId="2" xfId="0" applyFont="1" applyBorder="1" applyAlignment="1">
      <alignment horizontal="right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167" fontId="14" fillId="0" borderId="2" xfId="1" applyNumberFormat="1" applyFont="1" applyBorder="1" applyAlignment="1">
      <alignment horizontal="center" vertical="center"/>
    </xf>
    <xf numFmtId="9" fontId="9" fillId="2" borderId="2" xfId="1" applyFont="1" applyFill="1" applyBorder="1" applyAlignment="1">
      <alignment horizontal="center" vertical="center"/>
    </xf>
    <xf numFmtId="0" fontId="14" fillId="0" borderId="2" xfId="0" applyFont="1" applyBorder="1" applyAlignment="1"/>
    <xf numFmtId="0" fontId="9" fillId="0" borderId="2" xfId="0" applyFont="1" applyBorder="1" applyAlignment="1">
      <alignment horizontal="left" vertical="center"/>
    </xf>
    <xf numFmtId="1" fontId="14" fillId="0" borderId="2" xfId="0" applyNumberFormat="1" applyFont="1" applyBorder="1"/>
    <xf numFmtId="1" fontId="11" fillId="0" borderId="2" xfId="0" applyNumberFormat="1" applyFont="1" applyBorder="1"/>
    <xf numFmtId="164" fontId="11" fillId="7" borderId="9" xfId="0" applyNumberFormat="1" applyFont="1" applyFill="1" applyBorder="1" applyAlignment="1">
      <alignment horizontal="center" vertical="center"/>
    </xf>
    <xf numFmtId="164" fontId="12" fillId="7" borderId="9" xfId="0" applyNumberFormat="1" applyFont="1" applyFill="1" applyBorder="1" applyAlignment="1">
      <alignment horizontal="center" vertical="center"/>
    </xf>
    <xf numFmtId="164" fontId="11" fillId="7" borderId="22" xfId="0" applyNumberFormat="1" applyFont="1" applyFill="1" applyBorder="1" applyAlignment="1">
      <alignment horizontal="center" vertical="center"/>
    </xf>
    <xf numFmtId="164" fontId="13" fillId="7" borderId="25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9" borderId="0" xfId="0" applyFill="1"/>
    <xf numFmtId="0" fontId="0" fillId="6" borderId="0" xfId="0" applyFill="1"/>
    <xf numFmtId="0" fontId="0" fillId="4" borderId="0" xfId="0" applyFill="1"/>
    <xf numFmtId="9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0" fontId="0" fillId="10" borderId="0" xfId="0" applyFill="1"/>
    <xf numFmtId="164" fontId="0" fillId="9" borderId="0" xfId="0" applyNumberFormat="1" applyFill="1"/>
    <xf numFmtId="0" fontId="3" fillId="0" borderId="0" xfId="0" applyFont="1"/>
    <xf numFmtId="0" fontId="1" fillId="2" borderId="1" xfId="0" applyFont="1" applyFill="1" applyBorder="1" applyAlignment="1">
      <alignment horizontal="center" vertical="top"/>
    </xf>
    <xf numFmtId="4" fontId="0" fillId="0" borderId="0" xfId="0" applyNumberFormat="1"/>
    <xf numFmtId="0" fontId="1" fillId="2" borderId="1" xfId="0" applyFont="1" applyFill="1" applyBorder="1"/>
    <xf numFmtId="164" fontId="9" fillId="2" borderId="2" xfId="0" applyNumberFormat="1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0" fillId="7" borderId="16" xfId="0" applyFont="1" applyFill="1" applyBorder="1" applyAlignment="1">
      <alignment horizontal="center" vertical="center" textRotation="90"/>
    </xf>
    <xf numFmtId="0" fontId="10" fillId="7" borderId="28" xfId="0" applyFont="1" applyFill="1" applyBorder="1" applyAlignment="1">
      <alignment horizontal="center" vertical="center" textRotation="90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24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 textRotation="90"/>
    </xf>
    <xf numFmtId="0" fontId="10" fillId="7" borderId="13" xfId="0" applyFont="1" applyFill="1" applyBorder="1" applyAlignment="1">
      <alignment horizontal="center" vertical="center" textRotation="90"/>
    </xf>
    <xf numFmtId="0" fontId="10" fillId="7" borderId="18" xfId="0" applyFont="1" applyFill="1" applyBorder="1" applyAlignment="1">
      <alignment horizontal="center" vertical="center" textRotation="90"/>
    </xf>
    <xf numFmtId="0" fontId="10" fillId="7" borderId="12" xfId="0" applyFont="1" applyFill="1" applyBorder="1" applyAlignment="1">
      <alignment horizontal="center" vertical="center" textRotation="90"/>
    </xf>
    <xf numFmtId="0" fontId="9" fillId="7" borderId="16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AD26F-4971-4D35-A0E3-FB0117C55730}">
  <sheetPr>
    <tabColor rgb="FFC00000"/>
  </sheetPr>
  <dimension ref="A1:N101"/>
  <sheetViews>
    <sheetView workbookViewId="0">
      <selection activeCell="B5" sqref="B5"/>
    </sheetView>
  </sheetViews>
  <sheetFormatPr defaultColWidth="8.6640625" defaultRowHeight="11.4" x14ac:dyDescent="0.2"/>
  <cols>
    <col min="1" max="1" width="17.5546875" style="32" bestFit="1" customWidth="1"/>
    <col min="2" max="2" width="47" style="32" customWidth="1"/>
    <col min="3" max="3" width="13.109375" style="32" customWidth="1"/>
    <col min="4" max="4" width="11.5546875" style="32" bestFit="1" customWidth="1"/>
    <col min="5" max="5" width="15.109375" style="32" bestFit="1" customWidth="1"/>
    <col min="6" max="6" width="12.109375" style="32" bestFit="1" customWidth="1"/>
    <col min="7" max="8" width="12.5546875" style="34" customWidth="1"/>
    <col min="9" max="9" width="8.44140625" style="34" bestFit="1" customWidth="1"/>
    <col min="10" max="16384" width="8.6640625" style="32"/>
  </cols>
  <sheetData>
    <row r="1" spans="1:14" ht="12" x14ac:dyDescent="0.2">
      <c r="A1" s="60" t="s">
        <v>1257</v>
      </c>
      <c r="B1" s="60" t="s">
        <v>1227</v>
      </c>
      <c r="C1" s="60" t="s">
        <v>1228</v>
      </c>
      <c r="D1" s="60" t="s">
        <v>1253</v>
      </c>
      <c r="E1" s="60" t="s">
        <v>1254</v>
      </c>
      <c r="F1" s="60" t="s">
        <v>1221</v>
      </c>
      <c r="G1" s="60" t="s">
        <v>1251</v>
      </c>
      <c r="H1" s="60" t="s">
        <v>1255</v>
      </c>
      <c r="I1" s="60" t="s">
        <v>1250</v>
      </c>
      <c r="J1" s="60" t="s">
        <v>1252</v>
      </c>
      <c r="K1" s="60" t="s">
        <v>1256</v>
      </c>
    </row>
    <row r="2" spans="1:14" ht="12" x14ac:dyDescent="0.2">
      <c r="A2" s="32">
        <v>30</v>
      </c>
      <c r="B2" s="32" t="s">
        <v>36</v>
      </c>
      <c r="C2" s="32" t="s">
        <v>1229</v>
      </c>
      <c r="D2" s="59" t="s">
        <v>1233</v>
      </c>
      <c r="E2" s="59">
        <v>358</v>
      </c>
      <c r="F2" s="32">
        <v>39932</v>
      </c>
      <c r="G2" s="32">
        <v>6457</v>
      </c>
      <c r="H2" s="33">
        <f>G2/F2</f>
        <v>0.16169988981268155</v>
      </c>
      <c r="I2" s="32">
        <v>3359</v>
      </c>
      <c r="J2" s="32">
        <v>698</v>
      </c>
      <c r="K2" s="33">
        <f>J2/I2</f>
        <v>0.20779994045846978</v>
      </c>
      <c r="N2" s="61"/>
    </row>
    <row r="3" spans="1:14" ht="12" x14ac:dyDescent="0.25">
      <c r="A3" s="62">
        <v>31</v>
      </c>
      <c r="B3" s="62" t="s">
        <v>2</v>
      </c>
      <c r="C3" s="62" t="s">
        <v>1235</v>
      </c>
      <c r="D3" s="63">
        <v>398</v>
      </c>
      <c r="E3" s="63">
        <v>31</v>
      </c>
      <c r="F3" s="62">
        <v>18097</v>
      </c>
      <c r="G3" s="62">
        <v>8440</v>
      </c>
      <c r="H3" s="64">
        <f t="shared" ref="H3:H32" si="0">G3/F3</f>
        <v>0.46637564237166379</v>
      </c>
      <c r="I3" s="62">
        <v>1651</v>
      </c>
      <c r="J3" s="62">
        <v>940</v>
      </c>
      <c r="K3" s="64">
        <f t="shared" ref="K3:K32" si="1">J3/I3</f>
        <v>0.56935190793458512</v>
      </c>
      <c r="N3" s="61"/>
    </row>
    <row r="4" spans="1:14" ht="12" x14ac:dyDescent="0.2">
      <c r="A4" s="32">
        <v>31</v>
      </c>
      <c r="B4" s="32" t="s">
        <v>40</v>
      </c>
      <c r="C4" s="32" t="s">
        <v>1230</v>
      </c>
      <c r="D4" s="59">
        <v>126</v>
      </c>
      <c r="E4" s="59">
        <v>26</v>
      </c>
      <c r="F4" s="32">
        <v>27427</v>
      </c>
      <c r="G4" s="32">
        <v>12476</v>
      </c>
      <c r="H4" s="33">
        <f t="shared" si="0"/>
        <v>0.45488022751303459</v>
      </c>
      <c r="I4" s="32">
        <v>3874</v>
      </c>
      <c r="J4" s="32">
        <v>1701</v>
      </c>
      <c r="K4" s="33">
        <f t="shared" si="1"/>
        <v>0.43908105317501289</v>
      </c>
      <c r="N4" s="61"/>
    </row>
    <row r="5" spans="1:14" ht="12" x14ac:dyDescent="0.2">
      <c r="A5" s="32">
        <v>31</v>
      </c>
      <c r="B5" s="32" t="s">
        <v>42</v>
      </c>
      <c r="C5" s="32" t="s">
        <v>1236</v>
      </c>
      <c r="D5" s="59">
        <v>212</v>
      </c>
      <c r="E5" s="59">
        <v>73</v>
      </c>
      <c r="F5" s="32">
        <v>29404</v>
      </c>
      <c r="G5" s="32">
        <v>10420</v>
      </c>
      <c r="H5" s="33">
        <f t="shared" si="0"/>
        <v>0.35437355461841924</v>
      </c>
      <c r="I5" s="32">
        <v>3461</v>
      </c>
      <c r="J5" s="32">
        <v>1317</v>
      </c>
      <c r="K5" s="33">
        <f t="shared" si="1"/>
        <v>0.3805258595781566</v>
      </c>
      <c r="N5" s="61"/>
    </row>
    <row r="6" spans="1:14" ht="12" x14ac:dyDescent="0.2">
      <c r="A6" s="32">
        <v>34</v>
      </c>
      <c r="B6" s="32" t="s">
        <v>47</v>
      </c>
      <c r="C6" s="32" t="s">
        <v>1231</v>
      </c>
      <c r="D6" s="59">
        <v>82</v>
      </c>
      <c r="E6" s="59">
        <v>316</v>
      </c>
      <c r="F6" s="32">
        <v>30504</v>
      </c>
      <c r="G6" s="32">
        <v>5163</v>
      </c>
      <c r="H6" s="33">
        <f t="shared" si="0"/>
        <v>0.16925649095200629</v>
      </c>
      <c r="I6" s="32">
        <v>4525</v>
      </c>
      <c r="J6" s="32">
        <v>1671</v>
      </c>
      <c r="K6" s="33">
        <f t="shared" si="1"/>
        <v>0.36928176795580109</v>
      </c>
      <c r="N6" s="61"/>
    </row>
    <row r="7" spans="1:14" ht="12" x14ac:dyDescent="0.2">
      <c r="A7" s="32">
        <v>35</v>
      </c>
      <c r="B7" s="32" t="s">
        <v>46</v>
      </c>
      <c r="C7" s="32" t="s">
        <v>1229</v>
      </c>
      <c r="D7" s="59">
        <v>60</v>
      </c>
      <c r="E7" s="59">
        <v>97</v>
      </c>
      <c r="F7" s="32">
        <v>44466</v>
      </c>
      <c r="G7" s="32">
        <v>14647</v>
      </c>
      <c r="H7" s="33">
        <f t="shared" si="0"/>
        <v>0.32939774209508388</v>
      </c>
      <c r="I7" s="32">
        <v>8143</v>
      </c>
      <c r="J7" s="32">
        <v>1160</v>
      </c>
      <c r="K7" s="33">
        <f t="shared" si="1"/>
        <v>0.1424536411641901</v>
      </c>
      <c r="N7" s="61"/>
    </row>
    <row r="8" spans="1:14" ht="12" x14ac:dyDescent="0.2">
      <c r="A8" s="32">
        <v>36</v>
      </c>
      <c r="B8" s="32" t="s">
        <v>43</v>
      </c>
      <c r="C8" s="32" t="s">
        <v>1229</v>
      </c>
      <c r="D8" s="59">
        <v>374</v>
      </c>
      <c r="E8" s="59">
        <v>402</v>
      </c>
      <c r="F8" s="32">
        <v>44288</v>
      </c>
      <c r="G8" s="32">
        <v>6992</v>
      </c>
      <c r="H8" s="33">
        <f t="shared" si="0"/>
        <v>0.15787572254335261</v>
      </c>
      <c r="I8" s="32">
        <v>4188</v>
      </c>
      <c r="J8" s="32">
        <v>805</v>
      </c>
      <c r="K8" s="33">
        <f t="shared" si="1"/>
        <v>0.19221585482330469</v>
      </c>
      <c r="N8" s="61"/>
    </row>
    <row r="9" spans="1:14" ht="12" x14ac:dyDescent="0.2">
      <c r="A9" s="32">
        <v>37</v>
      </c>
      <c r="B9" s="32" t="s">
        <v>44</v>
      </c>
      <c r="C9" s="32" t="s">
        <v>1237</v>
      </c>
      <c r="D9" s="59">
        <v>98</v>
      </c>
      <c r="E9" s="59" t="s">
        <v>1233</v>
      </c>
      <c r="F9" s="32">
        <v>28192</v>
      </c>
      <c r="G9" s="32">
        <v>2198</v>
      </c>
      <c r="H9" s="33">
        <f t="shared" si="0"/>
        <v>7.7965380249716235E-2</v>
      </c>
      <c r="I9" s="32">
        <v>4261</v>
      </c>
      <c r="J9" s="32">
        <v>405</v>
      </c>
      <c r="K9" s="33">
        <f t="shared" si="1"/>
        <v>9.5048110772119221E-2</v>
      </c>
      <c r="N9" s="61"/>
    </row>
    <row r="10" spans="1:14" ht="12" x14ac:dyDescent="0.2">
      <c r="A10" s="32">
        <v>38</v>
      </c>
      <c r="B10" s="32" t="s">
        <v>41</v>
      </c>
      <c r="C10" s="32" t="s">
        <v>1232</v>
      </c>
      <c r="D10" s="59">
        <v>67</v>
      </c>
      <c r="E10" s="59">
        <v>541</v>
      </c>
      <c r="F10" s="32">
        <v>22762</v>
      </c>
      <c r="G10" s="32">
        <v>2269</v>
      </c>
      <c r="H10" s="33">
        <f t="shared" si="0"/>
        <v>9.9683683331868903E-2</v>
      </c>
      <c r="I10" s="32">
        <v>3998</v>
      </c>
      <c r="J10" s="32">
        <v>321</v>
      </c>
      <c r="K10" s="33">
        <f t="shared" si="1"/>
        <v>8.0290145072536262E-2</v>
      </c>
      <c r="N10" s="61"/>
    </row>
    <row r="11" spans="1:14" ht="12" x14ac:dyDescent="0.2">
      <c r="A11" s="32">
        <v>39</v>
      </c>
      <c r="B11" s="32" t="s">
        <v>48</v>
      </c>
      <c r="C11" s="32" t="s">
        <v>1237</v>
      </c>
      <c r="D11" s="59">
        <v>193</v>
      </c>
      <c r="E11" s="59" t="s">
        <v>1233</v>
      </c>
      <c r="F11" s="32">
        <v>9786</v>
      </c>
      <c r="G11" s="32">
        <v>685</v>
      </c>
      <c r="H11" s="33">
        <f t="shared" si="0"/>
        <v>6.9997956264050684E-2</v>
      </c>
      <c r="I11" s="32">
        <v>1269</v>
      </c>
      <c r="J11" s="32">
        <v>150</v>
      </c>
      <c r="K11" s="33">
        <f t="shared" si="1"/>
        <v>0.1182033096926714</v>
      </c>
      <c r="N11" s="61"/>
    </row>
    <row r="12" spans="1:14" ht="12" x14ac:dyDescent="0.25">
      <c r="A12" s="62">
        <v>40</v>
      </c>
      <c r="B12" s="62" t="s">
        <v>1034</v>
      </c>
      <c r="C12" s="62" t="s">
        <v>1235</v>
      </c>
      <c r="D12" s="63" t="s">
        <v>1233</v>
      </c>
      <c r="E12" s="63">
        <v>13</v>
      </c>
      <c r="F12" s="62">
        <v>46145</v>
      </c>
      <c r="G12" s="62">
        <v>25358</v>
      </c>
      <c r="H12" s="64">
        <f t="shared" si="0"/>
        <v>0.54952865965976816</v>
      </c>
      <c r="I12" s="62">
        <v>3472</v>
      </c>
      <c r="J12" s="62">
        <v>1974</v>
      </c>
      <c r="K12" s="64">
        <f t="shared" si="1"/>
        <v>0.56854838709677424</v>
      </c>
      <c r="N12" s="61"/>
    </row>
    <row r="13" spans="1:14" ht="12" x14ac:dyDescent="0.25">
      <c r="A13" s="62">
        <v>41</v>
      </c>
      <c r="B13" s="62" t="s">
        <v>1226</v>
      </c>
      <c r="C13" s="62" t="s">
        <v>1235</v>
      </c>
      <c r="D13" s="63" t="s">
        <v>1233</v>
      </c>
      <c r="E13" s="63">
        <v>24</v>
      </c>
      <c r="F13" s="62">
        <v>46647</v>
      </c>
      <c r="G13" s="62">
        <v>22545</v>
      </c>
      <c r="H13" s="64">
        <f t="shared" si="0"/>
        <v>0.48331082384719276</v>
      </c>
      <c r="I13" s="62">
        <v>3540</v>
      </c>
      <c r="J13" s="62">
        <v>1487</v>
      </c>
      <c r="K13" s="64">
        <f t="shared" si="1"/>
        <v>0.42005649717514126</v>
      </c>
    </row>
    <row r="14" spans="1:14" ht="12" x14ac:dyDescent="0.2">
      <c r="A14" s="32">
        <v>42</v>
      </c>
      <c r="B14" s="32" t="s">
        <v>33</v>
      </c>
      <c r="C14" s="32" t="s">
        <v>1229</v>
      </c>
      <c r="D14" s="59">
        <v>18</v>
      </c>
      <c r="E14" s="59">
        <v>248</v>
      </c>
      <c r="F14" s="32">
        <v>15459</v>
      </c>
      <c r="G14" s="32">
        <v>3223</v>
      </c>
      <c r="H14" s="33">
        <f t="shared" si="0"/>
        <v>0.20848696552170257</v>
      </c>
      <c r="I14" s="32">
        <v>3153</v>
      </c>
      <c r="J14" s="32">
        <v>214</v>
      </c>
      <c r="K14" s="33">
        <f t="shared" si="1"/>
        <v>6.7871868062163013E-2</v>
      </c>
    </row>
    <row r="15" spans="1:14" ht="12" x14ac:dyDescent="0.2">
      <c r="A15" s="32">
        <v>43</v>
      </c>
      <c r="B15" s="32" t="s">
        <v>52</v>
      </c>
      <c r="C15" s="32" t="s">
        <v>1234</v>
      </c>
      <c r="D15" s="59">
        <v>252</v>
      </c>
      <c r="E15" s="59">
        <v>103</v>
      </c>
      <c r="F15" s="32">
        <v>18158</v>
      </c>
      <c r="G15" s="32">
        <v>5769</v>
      </c>
      <c r="H15" s="33">
        <f t="shared" si="0"/>
        <v>0.3177112016741932</v>
      </c>
      <c r="I15" s="32">
        <v>2224</v>
      </c>
      <c r="J15" s="32">
        <v>1176</v>
      </c>
      <c r="K15" s="33">
        <f t="shared" si="1"/>
        <v>0.52877697841726623</v>
      </c>
    </row>
    <row r="16" spans="1:14" ht="12" x14ac:dyDescent="0.25">
      <c r="A16" s="46">
        <v>44</v>
      </c>
      <c r="B16" s="46" t="s">
        <v>3</v>
      </c>
      <c r="C16" s="46" t="s">
        <v>1235</v>
      </c>
      <c r="D16" s="65" t="s">
        <v>1233</v>
      </c>
      <c r="E16" s="65">
        <v>41</v>
      </c>
      <c r="F16" s="46">
        <v>43275</v>
      </c>
      <c r="G16" s="46">
        <v>17404</v>
      </c>
      <c r="H16" s="47">
        <f t="shared" si="0"/>
        <v>0.40217215482380125</v>
      </c>
      <c r="I16" s="46">
        <v>3035</v>
      </c>
      <c r="J16" s="46">
        <v>1655</v>
      </c>
      <c r="K16" s="47">
        <f t="shared" si="1"/>
        <v>0.54530477759472817</v>
      </c>
    </row>
    <row r="17" spans="1:11" ht="12" x14ac:dyDescent="0.2">
      <c r="A17" s="32">
        <v>45</v>
      </c>
      <c r="B17" s="32" t="s">
        <v>57</v>
      </c>
      <c r="C17" s="32" t="s">
        <v>1236</v>
      </c>
      <c r="D17" s="59">
        <v>294</v>
      </c>
      <c r="E17" s="59">
        <v>166</v>
      </c>
      <c r="F17" s="32">
        <v>55184</v>
      </c>
      <c r="G17" s="32">
        <v>14553</v>
      </c>
      <c r="H17" s="33">
        <f t="shared" si="0"/>
        <v>0.26371774427370254</v>
      </c>
      <c r="I17" s="32">
        <v>6038</v>
      </c>
      <c r="J17" s="32">
        <v>2097</v>
      </c>
      <c r="K17" s="33">
        <f t="shared" si="1"/>
        <v>0.347300430606161</v>
      </c>
    </row>
    <row r="18" spans="1:11" ht="12" x14ac:dyDescent="0.2">
      <c r="A18" s="32">
        <v>46</v>
      </c>
      <c r="B18" s="32" t="s">
        <v>53</v>
      </c>
      <c r="C18" s="32" t="s">
        <v>1235</v>
      </c>
      <c r="D18" s="59">
        <v>600</v>
      </c>
      <c r="E18" s="59">
        <v>27</v>
      </c>
      <c r="F18" s="32">
        <v>40658</v>
      </c>
      <c r="G18" s="32">
        <v>20443</v>
      </c>
      <c r="H18" s="33">
        <f t="shared" si="0"/>
        <v>0.50280387623591916</v>
      </c>
      <c r="I18" s="32">
        <v>3265</v>
      </c>
      <c r="J18" s="32">
        <v>1931</v>
      </c>
      <c r="K18" s="33">
        <f t="shared" si="1"/>
        <v>0.5914241960183767</v>
      </c>
    </row>
    <row r="19" spans="1:11" ht="12" x14ac:dyDescent="0.2">
      <c r="A19" s="32">
        <v>47</v>
      </c>
      <c r="B19" s="32" t="s">
        <v>66</v>
      </c>
      <c r="C19" s="32" t="s">
        <v>1231</v>
      </c>
      <c r="D19" s="59">
        <v>245</v>
      </c>
      <c r="E19" s="59">
        <v>423</v>
      </c>
      <c r="F19" s="32">
        <v>40664</v>
      </c>
      <c r="G19" s="32">
        <v>4410</v>
      </c>
      <c r="H19" s="33">
        <f t="shared" si="0"/>
        <v>0.1084497344088137</v>
      </c>
      <c r="I19" s="32">
        <v>5691</v>
      </c>
      <c r="J19" s="32">
        <v>1844</v>
      </c>
      <c r="K19" s="33">
        <f t="shared" si="1"/>
        <v>0.32402038306097347</v>
      </c>
    </row>
    <row r="20" spans="1:11" ht="12" x14ac:dyDescent="0.2">
      <c r="A20" s="32">
        <v>48</v>
      </c>
      <c r="B20" s="32" t="s">
        <v>58</v>
      </c>
      <c r="C20" s="32" t="s">
        <v>1234</v>
      </c>
      <c r="D20" s="59">
        <v>94</v>
      </c>
      <c r="E20" s="59">
        <v>49</v>
      </c>
      <c r="F20" s="32">
        <v>9652</v>
      </c>
      <c r="G20" s="32">
        <v>3333</v>
      </c>
      <c r="H20" s="33">
        <f t="shared" si="0"/>
        <v>0.34531703273932862</v>
      </c>
      <c r="I20" s="32">
        <v>1495</v>
      </c>
      <c r="J20" s="32">
        <v>1102</v>
      </c>
      <c r="K20" s="33">
        <f t="shared" si="1"/>
        <v>0.73712374581939799</v>
      </c>
    </row>
    <row r="21" spans="1:11" ht="12" x14ac:dyDescent="0.2">
      <c r="A21" s="32">
        <v>49</v>
      </c>
      <c r="B21" s="32" t="s">
        <v>50</v>
      </c>
      <c r="C21" s="32" t="s">
        <v>1230</v>
      </c>
      <c r="D21" s="59">
        <v>376</v>
      </c>
      <c r="E21" s="59">
        <v>7</v>
      </c>
      <c r="F21" s="32">
        <v>10751</v>
      </c>
      <c r="G21" s="32">
        <v>7703</v>
      </c>
      <c r="H21" s="33">
        <f t="shared" si="0"/>
        <v>0.71649148916379868</v>
      </c>
      <c r="I21" s="32">
        <v>937</v>
      </c>
      <c r="J21" s="32">
        <v>586</v>
      </c>
      <c r="K21" s="33">
        <f t="shared" si="1"/>
        <v>0.62540021344717178</v>
      </c>
    </row>
    <row r="22" spans="1:11" ht="12" x14ac:dyDescent="0.2">
      <c r="A22" s="32">
        <v>50</v>
      </c>
      <c r="B22" s="32" t="s">
        <v>61</v>
      </c>
      <c r="C22" s="32" t="s">
        <v>1240</v>
      </c>
      <c r="D22" s="59">
        <v>88</v>
      </c>
      <c r="E22" s="59">
        <v>141</v>
      </c>
      <c r="F22" s="32">
        <v>39759</v>
      </c>
      <c r="G22" s="32">
        <v>11364</v>
      </c>
      <c r="H22" s="33">
        <f t="shared" si="0"/>
        <v>0.28582207802007092</v>
      </c>
      <c r="I22" s="32">
        <v>6105</v>
      </c>
      <c r="J22" s="32">
        <v>1356</v>
      </c>
      <c r="K22" s="33">
        <f t="shared" si="1"/>
        <v>0.22211302211302211</v>
      </c>
    </row>
    <row r="23" spans="1:11" ht="12" x14ac:dyDescent="0.2">
      <c r="A23" s="32">
        <v>51</v>
      </c>
      <c r="B23" s="32" t="s">
        <v>54</v>
      </c>
      <c r="C23" s="32" t="s">
        <v>1229</v>
      </c>
      <c r="D23" s="59">
        <v>308</v>
      </c>
      <c r="E23" s="59">
        <v>38</v>
      </c>
      <c r="F23" s="32">
        <v>14083</v>
      </c>
      <c r="G23" s="32">
        <v>6654</v>
      </c>
      <c r="H23" s="33">
        <f t="shared" si="0"/>
        <v>0.47248455584747567</v>
      </c>
      <c r="I23" s="32">
        <v>1372</v>
      </c>
      <c r="J23" s="32">
        <v>425</v>
      </c>
      <c r="K23" s="33">
        <f t="shared" si="1"/>
        <v>0.30976676384839652</v>
      </c>
    </row>
    <row r="24" spans="1:11" ht="12" x14ac:dyDescent="0.2">
      <c r="A24" s="32">
        <v>52</v>
      </c>
      <c r="B24" s="32" t="s">
        <v>59</v>
      </c>
      <c r="C24" s="32" t="s">
        <v>1239</v>
      </c>
      <c r="D24" s="59">
        <v>20</v>
      </c>
      <c r="E24" s="59">
        <v>202</v>
      </c>
      <c r="F24" s="32">
        <v>19450</v>
      </c>
      <c r="G24" s="32">
        <v>4702</v>
      </c>
      <c r="H24" s="33">
        <f t="shared" si="0"/>
        <v>0.24174807197943446</v>
      </c>
      <c r="I24" s="32">
        <v>4729</v>
      </c>
      <c r="J24" s="32">
        <v>1148</v>
      </c>
      <c r="K24" s="33">
        <f t="shared" si="1"/>
        <v>0.24275745400718968</v>
      </c>
    </row>
    <row r="25" spans="1:11" ht="12" x14ac:dyDescent="0.2">
      <c r="A25" s="32">
        <v>53</v>
      </c>
      <c r="B25" s="32" t="s">
        <v>60</v>
      </c>
      <c r="C25" s="32" t="s">
        <v>1231</v>
      </c>
      <c r="D25" s="59">
        <v>86</v>
      </c>
      <c r="E25" s="59">
        <v>180</v>
      </c>
      <c r="F25" s="32">
        <v>32751</v>
      </c>
      <c r="G25" s="32">
        <v>8510</v>
      </c>
      <c r="H25" s="33">
        <f t="shared" si="0"/>
        <v>0.2598393942169705</v>
      </c>
      <c r="I25" s="32">
        <v>6014</v>
      </c>
      <c r="J25" s="32">
        <v>2855</v>
      </c>
      <c r="K25" s="33">
        <f t="shared" si="1"/>
        <v>0.47472564017292984</v>
      </c>
    </row>
    <row r="26" spans="1:11" ht="12" x14ac:dyDescent="0.2">
      <c r="A26" s="32">
        <v>54</v>
      </c>
      <c r="B26" s="32" t="s">
        <v>51</v>
      </c>
      <c r="C26" s="32" t="s">
        <v>1229</v>
      </c>
      <c r="D26" s="59">
        <v>242</v>
      </c>
      <c r="E26" s="59">
        <v>216</v>
      </c>
      <c r="F26" s="32">
        <v>34964</v>
      </c>
      <c r="G26" s="32">
        <v>8270</v>
      </c>
      <c r="H26" s="33">
        <f t="shared" si="0"/>
        <v>0.23652900125843726</v>
      </c>
      <c r="I26" s="32">
        <v>4003</v>
      </c>
      <c r="J26" s="32">
        <v>892</v>
      </c>
      <c r="K26" s="33">
        <f t="shared" si="1"/>
        <v>0.22283287534349239</v>
      </c>
    </row>
    <row r="27" spans="1:11" ht="12" x14ac:dyDescent="0.2">
      <c r="A27" s="32">
        <v>55</v>
      </c>
      <c r="B27" s="32" t="s">
        <v>64</v>
      </c>
      <c r="C27" s="32" t="s">
        <v>1235</v>
      </c>
      <c r="D27" s="59" t="s">
        <v>1233</v>
      </c>
      <c r="E27" s="59">
        <v>16</v>
      </c>
      <c r="F27" s="32">
        <v>56144</v>
      </c>
      <c r="G27" s="32">
        <v>30841</v>
      </c>
      <c r="H27" s="33">
        <f t="shared" si="0"/>
        <v>0.54931960672556279</v>
      </c>
      <c r="I27" s="32">
        <v>3725</v>
      </c>
      <c r="J27" s="32">
        <v>2079</v>
      </c>
      <c r="K27" s="33">
        <f t="shared" si="1"/>
        <v>0.55812080536912756</v>
      </c>
    </row>
    <row r="28" spans="1:11" ht="12" x14ac:dyDescent="0.2">
      <c r="A28" s="32">
        <v>56</v>
      </c>
      <c r="B28" s="32" t="s">
        <v>1039</v>
      </c>
      <c r="C28" s="32" t="s">
        <v>1232</v>
      </c>
      <c r="D28" s="59">
        <v>123</v>
      </c>
      <c r="E28" s="59">
        <v>443</v>
      </c>
      <c r="F28" s="32">
        <v>10187</v>
      </c>
      <c r="G28" s="32">
        <v>1433</v>
      </c>
      <c r="H28" s="33">
        <f t="shared" si="0"/>
        <v>0.14066948071070973</v>
      </c>
      <c r="I28" s="32">
        <v>1505</v>
      </c>
      <c r="J28" s="32">
        <v>201</v>
      </c>
      <c r="K28" s="33">
        <f t="shared" si="1"/>
        <v>0.1335548172757475</v>
      </c>
    </row>
    <row r="29" spans="1:11" ht="12" x14ac:dyDescent="0.2">
      <c r="A29" s="32">
        <v>57</v>
      </c>
      <c r="B29" s="32" t="s">
        <v>56</v>
      </c>
      <c r="C29" s="32" t="s">
        <v>1238</v>
      </c>
      <c r="D29" s="59">
        <v>355</v>
      </c>
      <c r="E29" s="59">
        <v>137</v>
      </c>
      <c r="F29" s="32">
        <v>18429</v>
      </c>
      <c r="G29" s="32">
        <v>5470</v>
      </c>
      <c r="H29" s="33">
        <f t="shared" si="0"/>
        <v>0.29681480275652505</v>
      </c>
      <c r="I29" s="32">
        <v>1851</v>
      </c>
      <c r="J29" s="32">
        <v>855</v>
      </c>
      <c r="K29" s="33">
        <f t="shared" si="1"/>
        <v>0.46191247974068073</v>
      </c>
    </row>
    <row r="30" spans="1:11" x14ac:dyDescent="0.2">
      <c r="A30" s="32">
        <v>58</v>
      </c>
      <c r="B30" s="32" t="s">
        <v>55</v>
      </c>
      <c r="C30" s="32" t="s">
        <v>1230</v>
      </c>
      <c r="D30" s="59">
        <v>187</v>
      </c>
      <c r="E30" s="59">
        <v>157</v>
      </c>
      <c r="F30" s="32">
        <v>23139</v>
      </c>
      <c r="G30" s="32">
        <v>6081</v>
      </c>
      <c r="H30" s="33">
        <f t="shared" si="0"/>
        <v>0.2628030597692208</v>
      </c>
      <c r="I30" s="32">
        <v>2970</v>
      </c>
      <c r="J30" s="32">
        <v>1043</v>
      </c>
      <c r="K30" s="33">
        <f t="shared" si="1"/>
        <v>0.3511784511784512</v>
      </c>
    </row>
    <row r="31" spans="1:11" x14ac:dyDescent="0.2">
      <c r="A31" s="32">
        <v>59</v>
      </c>
      <c r="B31" s="32" t="s">
        <v>75</v>
      </c>
      <c r="C31" s="32" t="s">
        <v>1241</v>
      </c>
      <c r="D31" s="59">
        <v>132</v>
      </c>
      <c r="E31" s="59">
        <v>327</v>
      </c>
      <c r="F31" s="32">
        <v>15796</v>
      </c>
      <c r="G31" s="32">
        <v>3213</v>
      </c>
      <c r="H31" s="33">
        <f t="shared" si="0"/>
        <v>0.20340592555077236</v>
      </c>
      <c r="I31" s="32">
        <v>2481</v>
      </c>
      <c r="J31" s="32">
        <v>568</v>
      </c>
      <c r="K31" s="33">
        <f t="shared" si="1"/>
        <v>0.22893994357114067</v>
      </c>
    </row>
    <row r="32" spans="1:11" x14ac:dyDescent="0.2">
      <c r="A32" s="32">
        <v>60</v>
      </c>
      <c r="B32" s="32" t="s">
        <v>63</v>
      </c>
      <c r="C32" s="32" t="s">
        <v>1229</v>
      </c>
      <c r="D32" s="59">
        <v>133</v>
      </c>
      <c r="E32" s="59">
        <v>270</v>
      </c>
      <c r="F32" s="32">
        <v>9733</v>
      </c>
      <c r="G32" s="32">
        <v>1951</v>
      </c>
      <c r="H32" s="33">
        <f t="shared" si="0"/>
        <v>0.20045207027637932</v>
      </c>
      <c r="I32" s="32">
        <v>1357</v>
      </c>
      <c r="J32" s="32">
        <v>432</v>
      </c>
      <c r="K32" s="33">
        <f t="shared" si="1"/>
        <v>0.318349299926308</v>
      </c>
    </row>
    <row r="33" spans="1:8" x14ac:dyDescent="0.2">
      <c r="B33" s="66"/>
      <c r="E33" s="67"/>
      <c r="F33" s="67"/>
    </row>
    <row r="34" spans="1:8" x14ac:dyDescent="0.2">
      <c r="B34" s="66"/>
      <c r="E34" s="67"/>
      <c r="F34" s="67"/>
    </row>
    <row r="35" spans="1:8" x14ac:dyDescent="0.2">
      <c r="B35" s="66"/>
      <c r="E35" s="67"/>
      <c r="F35" s="67"/>
    </row>
    <row r="36" spans="1:8" x14ac:dyDescent="0.2">
      <c r="B36" s="66"/>
      <c r="E36" s="67"/>
      <c r="F36" s="67"/>
    </row>
    <row r="37" spans="1:8" x14ac:dyDescent="0.2">
      <c r="B37" s="66"/>
      <c r="E37" s="67"/>
      <c r="F37" s="67"/>
    </row>
    <row r="38" spans="1:8" x14ac:dyDescent="0.2">
      <c r="B38" s="66"/>
      <c r="E38" s="67"/>
      <c r="F38" s="67"/>
    </row>
    <row r="39" spans="1:8" ht="12" x14ac:dyDescent="0.25">
      <c r="A39" s="72"/>
      <c r="B39" s="96">
        <v>2019</v>
      </c>
      <c r="C39" s="96"/>
      <c r="D39" s="96"/>
      <c r="E39" s="96"/>
      <c r="F39" s="95" t="s">
        <v>1259</v>
      </c>
      <c r="G39" s="95"/>
      <c r="H39" s="95"/>
    </row>
    <row r="40" spans="1:8" ht="12" x14ac:dyDescent="0.25">
      <c r="A40" s="60" t="s">
        <v>1030</v>
      </c>
      <c r="B40" s="60" t="s">
        <v>1</v>
      </c>
      <c r="C40" s="58" t="s">
        <v>9</v>
      </c>
      <c r="D40" s="58" t="s">
        <v>1222</v>
      </c>
      <c r="E40" s="60" t="s">
        <v>1258</v>
      </c>
      <c r="F40" s="71">
        <v>0.25</v>
      </c>
      <c r="G40" s="71">
        <v>0.5</v>
      </c>
      <c r="H40" s="71">
        <v>0.7</v>
      </c>
    </row>
    <row r="41" spans="1:8" x14ac:dyDescent="0.2">
      <c r="A41" s="32">
        <v>30</v>
      </c>
      <c r="B41" s="66" t="s">
        <v>36</v>
      </c>
      <c r="C41" s="67">
        <v>39.700000000000003</v>
      </c>
      <c r="D41" s="32">
        <v>6457</v>
      </c>
      <c r="E41" s="70">
        <v>0.16169988981268155</v>
      </c>
      <c r="F41" s="34"/>
      <c r="G41" s="74">
        <v>29</v>
      </c>
    </row>
    <row r="42" spans="1:8" x14ac:dyDescent="0.2">
      <c r="A42" s="32">
        <v>31</v>
      </c>
      <c r="B42" s="66" t="s">
        <v>42</v>
      </c>
      <c r="C42" s="67">
        <v>96.2</v>
      </c>
      <c r="D42" s="32">
        <v>10420</v>
      </c>
      <c r="E42" s="70">
        <v>0.35437355461841924</v>
      </c>
      <c r="F42" s="34"/>
      <c r="G42" s="74">
        <v>35</v>
      </c>
    </row>
    <row r="43" spans="1:8" x14ac:dyDescent="0.2">
      <c r="A43" s="32">
        <v>31</v>
      </c>
      <c r="B43" s="66" t="s">
        <v>40</v>
      </c>
      <c r="C43" s="67">
        <v>99.8</v>
      </c>
      <c r="D43" s="32">
        <v>12476</v>
      </c>
      <c r="E43" s="70">
        <v>0.45488022751303459</v>
      </c>
      <c r="F43" s="34"/>
      <c r="G43" s="74">
        <v>31</v>
      </c>
    </row>
    <row r="44" spans="1:8" x14ac:dyDescent="0.2">
      <c r="A44" s="32">
        <v>31</v>
      </c>
      <c r="B44" s="66" t="s">
        <v>1037</v>
      </c>
      <c r="C44" s="67">
        <v>99.8</v>
      </c>
      <c r="D44" s="32">
        <v>8440</v>
      </c>
      <c r="E44" s="70">
        <v>0.46637564237166379</v>
      </c>
      <c r="F44" s="34"/>
      <c r="G44" s="74">
        <v>24</v>
      </c>
    </row>
    <row r="45" spans="1:8" ht="12" x14ac:dyDescent="0.25">
      <c r="A45" s="32">
        <v>34</v>
      </c>
      <c r="B45" s="66" t="s">
        <v>47</v>
      </c>
      <c r="C45" s="67">
        <v>42.9</v>
      </c>
      <c r="D45" s="32">
        <v>5163</v>
      </c>
      <c r="E45" s="70">
        <v>0.16925649095200629</v>
      </c>
      <c r="F45" s="40"/>
      <c r="G45" s="75">
        <v>43</v>
      </c>
      <c r="H45" s="40"/>
    </row>
    <row r="46" spans="1:8" x14ac:dyDescent="0.2">
      <c r="A46" s="32">
        <v>35</v>
      </c>
      <c r="B46" s="66" t="s">
        <v>46</v>
      </c>
      <c r="C46" s="67">
        <v>93.4</v>
      </c>
      <c r="D46" s="32">
        <v>14647</v>
      </c>
      <c r="E46" s="70">
        <v>0.32939774209508388</v>
      </c>
      <c r="F46" s="34"/>
      <c r="G46" s="74">
        <v>46</v>
      </c>
    </row>
    <row r="47" spans="1:8" x14ac:dyDescent="0.2">
      <c r="A47" s="32">
        <v>36</v>
      </c>
      <c r="B47" s="66" t="s">
        <v>43</v>
      </c>
      <c r="C47" s="67">
        <v>38.200000000000003</v>
      </c>
      <c r="D47" s="32">
        <v>6992</v>
      </c>
      <c r="E47" s="70">
        <v>0.15787572254335261</v>
      </c>
      <c r="F47" s="34"/>
      <c r="G47" s="74">
        <v>40</v>
      </c>
    </row>
    <row r="48" spans="1:8" x14ac:dyDescent="0.2">
      <c r="A48" s="32">
        <v>37</v>
      </c>
      <c r="B48" s="66" t="s">
        <v>44</v>
      </c>
      <c r="C48" s="67">
        <v>11.9</v>
      </c>
      <c r="D48" s="32">
        <v>2198</v>
      </c>
      <c r="E48" s="70">
        <v>7.7965380249716235E-2</v>
      </c>
      <c r="F48" s="34"/>
      <c r="G48" s="74">
        <v>40</v>
      </c>
    </row>
    <row r="49" spans="1:7" x14ac:dyDescent="0.2">
      <c r="A49" s="32">
        <v>38</v>
      </c>
      <c r="B49" s="66" t="s">
        <v>41</v>
      </c>
      <c r="C49" s="67">
        <v>17.5</v>
      </c>
      <c r="D49" s="32">
        <v>2269</v>
      </c>
      <c r="E49" s="70">
        <v>9.9683683331868903E-2</v>
      </c>
      <c r="F49" s="34"/>
      <c r="G49" s="74">
        <v>42</v>
      </c>
    </row>
    <row r="50" spans="1:7" x14ac:dyDescent="0.2">
      <c r="A50" s="32">
        <v>39</v>
      </c>
      <c r="B50" s="66" t="s">
        <v>48</v>
      </c>
      <c r="C50" s="67">
        <v>10.1</v>
      </c>
      <c r="D50" s="32">
        <v>685</v>
      </c>
      <c r="E50" s="70">
        <v>6.9997956264050684E-2</v>
      </c>
      <c r="F50" s="34"/>
      <c r="G50" s="74">
        <v>36</v>
      </c>
    </row>
    <row r="51" spans="1:7" ht="12" x14ac:dyDescent="0.25">
      <c r="A51" s="62">
        <v>40</v>
      </c>
      <c r="B51" s="73" t="s">
        <v>1034</v>
      </c>
      <c r="C51" s="67">
        <v>100</v>
      </c>
      <c r="D51" s="32">
        <v>25358</v>
      </c>
      <c r="E51" s="70">
        <v>0.54952865965976816</v>
      </c>
      <c r="F51" s="34"/>
      <c r="G51" s="74">
        <v>29</v>
      </c>
    </row>
    <row r="52" spans="1:7" ht="12" x14ac:dyDescent="0.25">
      <c r="A52" s="62">
        <v>41</v>
      </c>
      <c r="B52" s="73" t="s">
        <v>1226</v>
      </c>
      <c r="C52" s="67">
        <v>100</v>
      </c>
      <c r="D52" s="32">
        <v>22545</v>
      </c>
      <c r="E52" s="70">
        <v>0.48331082384719276</v>
      </c>
      <c r="F52" s="34"/>
      <c r="G52" s="74">
        <v>33</v>
      </c>
    </row>
    <row r="53" spans="1:7" x14ac:dyDescent="0.2">
      <c r="A53" s="32">
        <v>42</v>
      </c>
      <c r="B53" s="66" t="s">
        <v>33</v>
      </c>
      <c r="C53" s="67">
        <v>59.3</v>
      </c>
      <c r="D53" s="32">
        <v>3223</v>
      </c>
      <c r="E53" s="70">
        <v>0.20848696552170257</v>
      </c>
      <c r="F53" s="34"/>
      <c r="G53" s="74">
        <v>51</v>
      </c>
    </row>
    <row r="54" spans="1:7" x14ac:dyDescent="0.2">
      <c r="A54" s="32">
        <v>43</v>
      </c>
      <c r="B54" s="66" t="s">
        <v>52</v>
      </c>
      <c r="C54" s="67">
        <v>91.7</v>
      </c>
      <c r="D54" s="32">
        <v>5769</v>
      </c>
      <c r="E54" s="70">
        <v>0.3177112016741932</v>
      </c>
      <c r="F54" s="34"/>
      <c r="G54" s="74">
        <v>45</v>
      </c>
    </row>
    <row r="55" spans="1:7" ht="12" x14ac:dyDescent="0.25">
      <c r="A55" s="36">
        <v>44</v>
      </c>
      <c r="B55" s="68" t="s">
        <v>3</v>
      </c>
      <c r="C55" s="69">
        <v>98.5</v>
      </c>
      <c r="D55" s="32">
        <v>17404</v>
      </c>
      <c r="E55" s="70">
        <v>0.40217215482380125</v>
      </c>
      <c r="F55" s="34"/>
      <c r="G55" s="74">
        <v>47</v>
      </c>
    </row>
    <row r="56" spans="1:7" x14ac:dyDescent="0.2">
      <c r="A56" s="32">
        <v>45</v>
      </c>
      <c r="B56" s="66" t="s">
        <v>57</v>
      </c>
      <c r="C56" s="67">
        <v>79.3</v>
      </c>
      <c r="D56" s="32">
        <v>14553</v>
      </c>
      <c r="E56" s="70">
        <v>0.26371774427370254</v>
      </c>
      <c r="F56" s="34"/>
      <c r="G56" s="74">
        <v>49</v>
      </c>
    </row>
    <row r="57" spans="1:7" x14ac:dyDescent="0.2">
      <c r="A57" s="32">
        <v>46</v>
      </c>
      <c r="B57" s="66" t="s">
        <v>53</v>
      </c>
      <c r="C57" s="67">
        <v>99.5</v>
      </c>
      <c r="D57" s="32">
        <v>20443</v>
      </c>
      <c r="E57" s="70">
        <v>0.50280387623591916</v>
      </c>
      <c r="F57" s="34"/>
      <c r="G57" s="74">
        <v>36</v>
      </c>
    </row>
    <row r="58" spans="1:7" x14ac:dyDescent="0.2">
      <c r="A58" s="32">
        <v>47</v>
      </c>
      <c r="B58" s="66" t="s">
        <v>66</v>
      </c>
      <c r="C58" s="67">
        <v>20.100000000000001</v>
      </c>
      <c r="D58" s="32">
        <v>4410</v>
      </c>
      <c r="E58" s="70">
        <v>0.1084497344088137</v>
      </c>
      <c r="F58" s="34"/>
      <c r="G58" s="74">
        <v>43</v>
      </c>
    </row>
    <row r="59" spans="1:7" x14ac:dyDescent="0.2">
      <c r="A59" s="32">
        <v>48</v>
      </c>
      <c r="B59" s="66" t="s">
        <v>58</v>
      </c>
      <c r="C59" s="67">
        <v>95.3</v>
      </c>
      <c r="D59" s="32">
        <v>3333</v>
      </c>
      <c r="E59" s="70">
        <v>0.34531703273932862</v>
      </c>
      <c r="F59" s="34"/>
      <c r="G59" s="74">
        <v>53</v>
      </c>
    </row>
    <row r="60" spans="1:7" x14ac:dyDescent="0.2">
      <c r="A60" s="32">
        <v>49</v>
      </c>
      <c r="B60" s="66" t="s">
        <v>50</v>
      </c>
      <c r="C60" s="67">
        <v>100</v>
      </c>
      <c r="D60" s="32">
        <v>7703</v>
      </c>
      <c r="E60" s="70">
        <v>0.71649148916379868</v>
      </c>
      <c r="F60" s="34"/>
      <c r="G60" s="74">
        <v>32</v>
      </c>
    </row>
    <row r="61" spans="1:7" x14ac:dyDescent="0.2">
      <c r="A61" s="32">
        <v>50</v>
      </c>
      <c r="B61" s="66" t="s">
        <v>61</v>
      </c>
      <c r="C61" s="67">
        <v>76.8</v>
      </c>
      <c r="D61" s="32">
        <v>11364</v>
      </c>
      <c r="E61" s="70">
        <v>0.28582207802007092</v>
      </c>
      <c r="F61" s="34"/>
      <c r="G61" s="74">
        <v>54</v>
      </c>
    </row>
    <row r="62" spans="1:7" x14ac:dyDescent="0.2">
      <c r="A62" s="32">
        <v>51</v>
      </c>
      <c r="B62" s="66" t="s">
        <v>54</v>
      </c>
      <c r="C62" s="67">
        <v>99.9</v>
      </c>
      <c r="D62" s="32">
        <v>6654</v>
      </c>
      <c r="E62" s="70">
        <v>0.47248455584747567</v>
      </c>
      <c r="F62" s="34"/>
      <c r="G62" s="74">
        <v>48</v>
      </c>
    </row>
    <row r="63" spans="1:7" x14ac:dyDescent="0.2">
      <c r="A63" s="32">
        <v>52</v>
      </c>
      <c r="B63" s="66" t="s">
        <v>59</v>
      </c>
      <c r="C63" s="67">
        <v>72.099999999999994</v>
      </c>
      <c r="D63" s="32">
        <v>4702</v>
      </c>
      <c r="E63" s="70">
        <v>0.24174807197943446</v>
      </c>
      <c r="F63" s="34"/>
      <c r="G63" s="74">
        <v>60</v>
      </c>
    </row>
    <row r="64" spans="1:7" x14ac:dyDescent="0.2">
      <c r="A64" s="32">
        <v>53</v>
      </c>
      <c r="B64" s="66" t="s">
        <v>60</v>
      </c>
      <c r="C64" s="67">
        <v>62.9</v>
      </c>
      <c r="D64" s="32">
        <v>8510</v>
      </c>
      <c r="E64" s="70">
        <v>0.2598393942169705</v>
      </c>
      <c r="F64" s="34"/>
      <c r="G64" s="74">
        <v>59</v>
      </c>
    </row>
    <row r="65" spans="1:7" x14ac:dyDescent="0.2">
      <c r="A65" s="32">
        <v>54</v>
      </c>
      <c r="B65" s="66" t="s">
        <v>51</v>
      </c>
      <c r="C65" s="67">
        <v>70.3</v>
      </c>
      <c r="D65" s="32">
        <v>8270</v>
      </c>
      <c r="E65" s="70">
        <v>0.23652900125843726</v>
      </c>
      <c r="F65" s="34"/>
      <c r="G65" s="74">
        <v>56</v>
      </c>
    </row>
    <row r="66" spans="1:7" x14ac:dyDescent="0.2">
      <c r="A66" s="32">
        <v>55</v>
      </c>
      <c r="B66" s="66" t="s">
        <v>64</v>
      </c>
      <c r="C66" s="67">
        <v>99.9</v>
      </c>
      <c r="D66" s="32">
        <v>30841</v>
      </c>
      <c r="E66" s="70">
        <v>0.54931960672556279</v>
      </c>
      <c r="F66" s="34"/>
      <c r="G66" s="74">
        <v>49</v>
      </c>
    </row>
    <row r="67" spans="1:7" x14ac:dyDescent="0.2">
      <c r="A67" s="32">
        <v>56</v>
      </c>
      <c r="B67" s="66" t="s">
        <v>1039</v>
      </c>
      <c r="C67" s="67">
        <v>31.3</v>
      </c>
      <c r="D67" s="32">
        <v>1433</v>
      </c>
      <c r="E67" s="70">
        <v>0.14066948071070973</v>
      </c>
      <c r="F67" s="34"/>
      <c r="G67" s="74">
        <v>58</v>
      </c>
    </row>
    <row r="68" spans="1:7" x14ac:dyDescent="0.2">
      <c r="A68" s="32">
        <v>57</v>
      </c>
      <c r="B68" s="66" t="s">
        <v>56</v>
      </c>
      <c r="C68" s="67">
        <v>87.8</v>
      </c>
      <c r="D68" s="32">
        <v>5470</v>
      </c>
      <c r="E68" s="70">
        <v>0.29681480275652505</v>
      </c>
      <c r="F68" s="34"/>
      <c r="G68" s="74">
        <v>55</v>
      </c>
    </row>
    <row r="69" spans="1:7" x14ac:dyDescent="0.2">
      <c r="A69" s="32">
        <v>58</v>
      </c>
      <c r="B69" s="66" t="s">
        <v>55</v>
      </c>
      <c r="C69" s="67">
        <v>75.599999999999994</v>
      </c>
      <c r="D69" s="32">
        <v>6081</v>
      </c>
      <c r="E69" s="70">
        <v>0.2628030597692208</v>
      </c>
      <c r="F69" s="34"/>
      <c r="G69" s="74">
        <v>60</v>
      </c>
    </row>
    <row r="70" spans="1:7" x14ac:dyDescent="0.2">
      <c r="A70" s="32">
        <v>59</v>
      </c>
      <c r="B70" s="66" t="s">
        <v>75</v>
      </c>
      <c r="C70" s="67">
        <v>57.2</v>
      </c>
      <c r="D70" s="32">
        <v>3213</v>
      </c>
      <c r="E70" s="70">
        <v>0.20340592555077236</v>
      </c>
      <c r="F70" s="34"/>
      <c r="G70" s="74">
        <v>57</v>
      </c>
    </row>
    <row r="71" spans="1:7" x14ac:dyDescent="0.2">
      <c r="A71" s="32">
        <v>60</v>
      </c>
      <c r="B71" s="66" t="s">
        <v>63</v>
      </c>
      <c r="C71" s="67">
        <v>56</v>
      </c>
      <c r="D71" s="32">
        <v>1951</v>
      </c>
      <c r="E71" s="70">
        <v>0.20045207027637932</v>
      </c>
      <c r="F71" s="34"/>
      <c r="G71" s="74">
        <v>64</v>
      </c>
    </row>
    <row r="72" spans="1:7" x14ac:dyDescent="0.2">
      <c r="B72" s="66"/>
      <c r="E72" s="67"/>
      <c r="F72" s="67"/>
    </row>
    <row r="73" spans="1:7" x14ac:dyDescent="0.2">
      <c r="B73" s="66"/>
      <c r="E73" s="67"/>
      <c r="F73" s="67"/>
    </row>
    <row r="74" spans="1:7" x14ac:dyDescent="0.2">
      <c r="B74" s="66"/>
      <c r="E74" s="67"/>
      <c r="F74" s="67"/>
    </row>
    <row r="75" spans="1:7" x14ac:dyDescent="0.2">
      <c r="B75" s="66"/>
      <c r="E75" s="67"/>
      <c r="F75" s="67"/>
    </row>
    <row r="76" spans="1:7" x14ac:dyDescent="0.2">
      <c r="B76" s="66"/>
      <c r="E76" s="67"/>
      <c r="F76" s="67"/>
    </row>
    <row r="77" spans="1:7" x14ac:dyDescent="0.2">
      <c r="B77" s="66"/>
      <c r="E77" s="67"/>
      <c r="F77" s="67"/>
    </row>
    <row r="78" spans="1:7" x14ac:dyDescent="0.2">
      <c r="B78" s="66"/>
      <c r="E78" s="67"/>
      <c r="F78" s="67"/>
    </row>
    <row r="79" spans="1:7" x14ac:dyDescent="0.2">
      <c r="B79" s="66"/>
      <c r="E79" s="67"/>
      <c r="F79" s="67"/>
    </row>
    <row r="80" spans="1:7" x14ac:dyDescent="0.2">
      <c r="B80" s="66"/>
      <c r="E80" s="67"/>
      <c r="F80" s="67"/>
    </row>
    <row r="81" spans="2:6" x14ac:dyDescent="0.2">
      <c r="B81" s="66"/>
      <c r="E81" s="67"/>
      <c r="F81" s="67"/>
    </row>
    <row r="82" spans="2:6" x14ac:dyDescent="0.2">
      <c r="B82" s="66"/>
      <c r="E82" s="67"/>
      <c r="F82" s="67"/>
    </row>
    <row r="83" spans="2:6" x14ac:dyDescent="0.2">
      <c r="B83" s="66"/>
      <c r="E83" s="67"/>
      <c r="F83" s="67"/>
    </row>
    <row r="84" spans="2:6" x14ac:dyDescent="0.2">
      <c r="B84" s="66"/>
      <c r="E84" s="67"/>
      <c r="F84" s="67"/>
    </row>
    <row r="85" spans="2:6" x14ac:dyDescent="0.2">
      <c r="B85" s="66"/>
      <c r="E85" s="67"/>
      <c r="F85" s="67"/>
    </row>
    <row r="86" spans="2:6" x14ac:dyDescent="0.2">
      <c r="B86" s="66"/>
      <c r="E86" s="67"/>
      <c r="F86" s="67"/>
    </row>
    <row r="87" spans="2:6" x14ac:dyDescent="0.2">
      <c r="B87" s="66"/>
      <c r="E87" s="67"/>
      <c r="F87" s="67"/>
    </row>
    <row r="88" spans="2:6" x14ac:dyDescent="0.2">
      <c r="B88" s="66"/>
      <c r="E88" s="67"/>
      <c r="F88" s="67"/>
    </row>
    <row r="89" spans="2:6" x14ac:dyDescent="0.2">
      <c r="B89" s="66"/>
      <c r="E89" s="67"/>
      <c r="F89" s="67"/>
    </row>
    <row r="90" spans="2:6" x14ac:dyDescent="0.2">
      <c r="B90" s="66"/>
      <c r="E90" s="67"/>
      <c r="F90" s="67"/>
    </row>
    <row r="91" spans="2:6" x14ac:dyDescent="0.2">
      <c r="B91" s="66"/>
      <c r="E91" s="67"/>
      <c r="F91" s="67"/>
    </row>
    <row r="92" spans="2:6" x14ac:dyDescent="0.2">
      <c r="B92" s="66"/>
      <c r="E92" s="67"/>
      <c r="F92" s="67"/>
    </row>
    <row r="93" spans="2:6" x14ac:dyDescent="0.2">
      <c r="B93" s="66"/>
      <c r="E93" s="67"/>
      <c r="F93" s="67"/>
    </row>
    <row r="94" spans="2:6" x14ac:dyDescent="0.2">
      <c r="B94" s="66"/>
      <c r="E94" s="67"/>
      <c r="F94" s="67"/>
    </row>
    <row r="95" spans="2:6" x14ac:dyDescent="0.2">
      <c r="B95" s="66"/>
      <c r="E95" s="67"/>
      <c r="F95" s="67"/>
    </row>
    <row r="96" spans="2:6" x14ac:dyDescent="0.2">
      <c r="B96" s="66"/>
      <c r="E96" s="67"/>
      <c r="F96" s="67"/>
    </row>
    <row r="97" spans="2:6" x14ac:dyDescent="0.2">
      <c r="B97" s="66"/>
      <c r="E97" s="67"/>
      <c r="F97" s="67"/>
    </row>
    <row r="98" spans="2:6" x14ac:dyDescent="0.2">
      <c r="B98" s="66"/>
      <c r="E98" s="67"/>
      <c r="F98" s="67"/>
    </row>
    <row r="99" spans="2:6" x14ac:dyDescent="0.2">
      <c r="B99" s="66"/>
      <c r="E99" s="67"/>
      <c r="F99" s="67"/>
    </row>
    <row r="100" spans="2:6" x14ac:dyDescent="0.2">
      <c r="B100" s="66"/>
      <c r="E100" s="67"/>
      <c r="F100" s="67"/>
    </row>
    <row r="101" spans="2:6" x14ac:dyDescent="0.2">
      <c r="B101" s="66"/>
      <c r="E101" s="67"/>
      <c r="F101" s="67"/>
    </row>
  </sheetData>
  <sortState xmlns:xlrd2="http://schemas.microsoft.com/office/spreadsheetml/2017/richdata2" ref="C2:I101">
    <sortCondition ref="D2"/>
  </sortState>
  <mergeCells count="2">
    <mergeCell ref="F39:H39"/>
    <mergeCell ref="B39:E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D9FF3-991E-469C-94A3-D37CE90E3852}">
  <sheetPr>
    <tabColor rgb="FFC00000"/>
  </sheetPr>
  <dimension ref="A1:U37"/>
  <sheetViews>
    <sheetView zoomScale="115" zoomScaleNormal="115" workbookViewId="0">
      <selection activeCell="B5" sqref="B5"/>
    </sheetView>
  </sheetViews>
  <sheetFormatPr defaultRowHeight="12.6" customHeight="1" x14ac:dyDescent="0.3"/>
  <cols>
    <col min="2" max="2" width="6.109375" customWidth="1"/>
    <col min="3" max="13" width="4.44140625" bestFit="1" customWidth="1"/>
    <col min="14" max="14" width="5.109375" bestFit="1" customWidth="1"/>
    <col min="15" max="17" width="4.44140625" bestFit="1" customWidth="1"/>
  </cols>
  <sheetData>
    <row r="1" spans="1:17" ht="12.6" customHeight="1" x14ac:dyDescent="0.3">
      <c r="A1" s="8" t="s">
        <v>1242</v>
      </c>
    </row>
    <row r="2" spans="1:17" ht="12.6" customHeight="1" thickBot="1" x14ac:dyDescent="0.35"/>
    <row r="3" spans="1:17" ht="12.6" customHeight="1" thickBot="1" x14ac:dyDescent="0.35">
      <c r="A3" s="99" t="s">
        <v>1218</v>
      </c>
      <c r="B3" s="100"/>
      <c r="C3" s="103" t="s">
        <v>1219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5"/>
      <c r="O3" s="104"/>
      <c r="P3" s="104"/>
      <c r="Q3" s="106"/>
    </row>
    <row r="4" spans="1:17" ht="12.6" customHeight="1" thickBot="1" x14ac:dyDescent="0.35">
      <c r="A4" s="101"/>
      <c r="B4" s="102"/>
      <c r="C4" s="76">
        <v>2.1</v>
      </c>
      <c r="D4" s="77">
        <v>2.2000000000000002</v>
      </c>
      <c r="E4" s="76">
        <v>2.2999999999999998</v>
      </c>
      <c r="F4" s="76">
        <v>2.4</v>
      </c>
      <c r="G4" s="76">
        <v>2.5</v>
      </c>
      <c r="H4" s="77">
        <v>2.6</v>
      </c>
      <c r="I4" s="76">
        <v>2.7</v>
      </c>
      <c r="J4" s="77">
        <v>2.8</v>
      </c>
      <c r="K4" s="76">
        <v>2.9</v>
      </c>
      <c r="L4" s="77">
        <v>3</v>
      </c>
      <c r="M4" s="78">
        <v>3.1</v>
      </c>
      <c r="N4" s="79">
        <v>3.16</v>
      </c>
      <c r="O4" s="76">
        <v>3.3</v>
      </c>
      <c r="P4" s="77">
        <v>3.4</v>
      </c>
      <c r="Q4" s="76">
        <v>3.5</v>
      </c>
    </row>
    <row r="5" spans="1:17" ht="12.6" customHeight="1" thickBot="1" x14ac:dyDescent="0.35">
      <c r="A5" s="107" t="s">
        <v>1220</v>
      </c>
      <c r="B5" s="9">
        <v>25000</v>
      </c>
      <c r="C5" s="10">
        <v>43</v>
      </c>
      <c r="D5" s="11">
        <v>41</v>
      </c>
      <c r="E5" s="11">
        <v>40</v>
      </c>
      <c r="F5" s="10">
        <v>40</v>
      </c>
      <c r="G5" s="11">
        <v>40</v>
      </c>
      <c r="H5" s="11">
        <v>39</v>
      </c>
      <c r="I5" s="11">
        <v>37</v>
      </c>
      <c r="J5" s="11">
        <v>35</v>
      </c>
      <c r="K5" s="11">
        <v>34</v>
      </c>
      <c r="L5" s="11">
        <v>31</v>
      </c>
      <c r="M5" s="12">
        <v>31</v>
      </c>
      <c r="N5" s="13">
        <v>30</v>
      </c>
      <c r="O5" s="11">
        <v>30</v>
      </c>
      <c r="P5" s="11">
        <v>29</v>
      </c>
      <c r="Q5" s="11">
        <v>29</v>
      </c>
    </row>
    <row r="6" spans="1:17" ht="12.6" customHeight="1" thickBot="1" x14ac:dyDescent="0.35">
      <c r="A6" s="108"/>
      <c r="B6" s="9">
        <v>27000</v>
      </c>
      <c r="C6" s="11">
        <v>44</v>
      </c>
      <c r="D6" s="11">
        <v>43</v>
      </c>
      <c r="E6" s="11">
        <v>43</v>
      </c>
      <c r="F6" s="10">
        <v>41</v>
      </c>
      <c r="G6" s="11">
        <v>41</v>
      </c>
      <c r="H6" s="11">
        <v>40</v>
      </c>
      <c r="I6" s="11">
        <v>40</v>
      </c>
      <c r="J6" s="11">
        <v>40</v>
      </c>
      <c r="K6" s="11">
        <v>40</v>
      </c>
      <c r="L6" s="11">
        <v>39</v>
      </c>
      <c r="M6" s="12">
        <v>36</v>
      </c>
      <c r="N6" s="13">
        <v>35</v>
      </c>
      <c r="O6" s="11">
        <v>35</v>
      </c>
      <c r="P6" s="11">
        <v>31</v>
      </c>
      <c r="Q6" s="11">
        <v>31</v>
      </c>
    </row>
    <row r="7" spans="1:17" ht="12.6" customHeight="1" thickBot="1" x14ac:dyDescent="0.35">
      <c r="A7" s="108"/>
      <c r="B7" s="9">
        <v>29000</v>
      </c>
      <c r="C7" s="11">
        <v>44</v>
      </c>
      <c r="D7" s="11">
        <v>44</v>
      </c>
      <c r="E7" s="11">
        <v>43</v>
      </c>
      <c r="F7" s="10">
        <v>43</v>
      </c>
      <c r="G7" s="11">
        <v>41</v>
      </c>
      <c r="H7" s="11">
        <v>41</v>
      </c>
      <c r="I7" s="11">
        <v>41</v>
      </c>
      <c r="J7" s="11">
        <v>40</v>
      </c>
      <c r="K7" s="11">
        <v>40</v>
      </c>
      <c r="L7" s="11">
        <v>40</v>
      </c>
      <c r="M7" s="12">
        <v>40</v>
      </c>
      <c r="N7" s="13">
        <v>40</v>
      </c>
      <c r="O7" s="11">
        <v>39</v>
      </c>
      <c r="P7" s="11">
        <v>37</v>
      </c>
      <c r="Q7" s="11">
        <v>35</v>
      </c>
    </row>
    <row r="8" spans="1:17" ht="12.6" customHeight="1" thickBot="1" x14ac:dyDescent="0.35">
      <c r="A8" s="108"/>
      <c r="B8" s="9">
        <v>31000</v>
      </c>
      <c r="C8" s="11">
        <v>43</v>
      </c>
      <c r="D8" s="11">
        <v>43</v>
      </c>
      <c r="E8" s="11">
        <v>43</v>
      </c>
      <c r="F8" s="11">
        <v>42</v>
      </c>
      <c r="G8" s="11">
        <v>41</v>
      </c>
      <c r="H8" s="11">
        <v>41</v>
      </c>
      <c r="I8" s="11">
        <v>41</v>
      </c>
      <c r="J8" s="11">
        <v>40</v>
      </c>
      <c r="K8" s="11">
        <v>40</v>
      </c>
      <c r="L8" s="11">
        <v>40</v>
      </c>
      <c r="M8" s="12">
        <v>40</v>
      </c>
      <c r="N8" s="13">
        <v>40</v>
      </c>
      <c r="O8" s="11">
        <v>40</v>
      </c>
      <c r="P8" s="11">
        <v>39</v>
      </c>
      <c r="Q8" s="11">
        <v>38</v>
      </c>
    </row>
    <row r="9" spans="1:17" ht="12.6" customHeight="1" thickBot="1" x14ac:dyDescent="0.35">
      <c r="A9" s="108"/>
      <c r="B9" s="9">
        <v>33000</v>
      </c>
      <c r="C9" s="11">
        <v>42</v>
      </c>
      <c r="D9" s="11">
        <v>41</v>
      </c>
      <c r="E9" s="11">
        <v>41</v>
      </c>
      <c r="F9" s="11">
        <v>41</v>
      </c>
      <c r="G9" s="11">
        <v>41</v>
      </c>
      <c r="H9" s="11">
        <v>41</v>
      </c>
      <c r="I9" s="11">
        <v>41</v>
      </c>
      <c r="J9" s="11">
        <v>40</v>
      </c>
      <c r="K9" s="11">
        <v>40</v>
      </c>
      <c r="L9" s="11">
        <v>40</v>
      </c>
      <c r="M9" s="12">
        <v>40</v>
      </c>
      <c r="N9" s="13">
        <v>40</v>
      </c>
      <c r="O9" s="11">
        <v>40</v>
      </c>
      <c r="P9" s="11">
        <v>40</v>
      </c>
      <c r="Q9" s="11">
        <v>40</v>
      </c>
    </row>
    <row r="10" spans="1:17" ht="12.6" customHeight="1" thickBot="1" x14ac:dyDescent="0.35">
      <c r="A10" s="108"/>
      <c r="B10" s="9">
        <v>35000</v>
      </c>
      <c r="C10" s="11">
        <v>41</v>
      </c>
      <c r="D10" s="11">
        <v>41</v>
      </c>
      <c r="E10" s="11">
        <v>41</v>
      </c>
      <c r="F10" s="11">
        <v>41</v>
      </c>
      <c r="G10" s="11">
        <v>41</v>
      </c>
      <c r="H10" s="11">
        <v>41</v>
      </c>
      <c r="I10" s="11">
        <v>40</v>
      </c>
      <c r="J10" s="11">
        <v>40</v>
      </c>
      <c r="K10" s="11">
        <v>40</v>
      </c>
      <c r="L10" s="11">
        <v>40</v>
      </c>
      <c r="M10" s="12">
        <v>40</v>
      </c>
      <c r="N10" s="13">
        <v>40</v>
      </c>
      <c r="O10" s="11">
        <v>40</v>
      </c>
      <c r="P10" s="11">
        <v>40</v>
      </c>
      <c r="Q10" s="11">
        <v>40</v>
      </c>
    </row>
    <row r="11" spans="1:17" ht="12.6" customHeight="1" thickBot="1" x14ac:dyDescent="0.35">
      <c r="A11" s="108"/>
      <c r="B11" s="9">
        <v>37000</v>
      </c>
      <c r="C11" s="11">
        <v>41</v>
      </c>
      <c r="D11" s="11">
        <v>40</v>
      </c>
      <c r="E11" s="11">
        <v>41</v>
      </c>
      <c r="F11" s="11">
        <v>41</v>
      </c>
      <c r="G11" s="11">
        <v>41</v>
      </c>
      <c r="H11" s="11">
        <v>41</v>
      </c>
      <c r="I11" s="11">
        <v>41</v>
      </c>
      <c r="J11" s="11">
        <v>41</v>
      </c>
      <c r="K11" s="11">
        <v>41</v>
      </c>
      <c r="L11" s="11">
        <v>41</v>
      </c>
      <c r="M11" s="12">
        <v>40</v>
      </c>
      <c r="N11" s="13">
        <v>40</v>
      </c>
      <c r="O11" s="11">
        <v>40</v>
      </c>
      <c r="P11" s="11">
        <v>40</v>
      </c>
      <c r="Q11" s="11">
        <v>40</v>
      </c>
    </row>
    <row r="12" spans="1:17" ht="12.6" customHeight="1" thickBot="1" x14ac:dyDescent="0.35">
      <c r="A12" s="108"/>
      <c r="B12" s="9">
        <v>39000</v>
      </c>
      <c r="C12" s="11">
        <v>40</v>
      </c>
      <c r="D12" s="11">
        <v>40</v>
      </c>
      <c r="E12" s="11">
        <v>41</v>
      </c>
      <c r="F12" s="11">
        <v>41</v>
      </c>
      <c r="G12" s="11">
        <v>41</v>
      </c>
      <c r="H12" s="11">
        <v>41</v>
      </c>
      <c r="I12" s="11">
        <v>41</v>
      </c>
      <c r="J12" s="11">
        <v>41</v>
      </c>
      <c r="K12" s="11">
        <v>41</v>
      </c>
      <c r="L12" s="11">
        <v>41</v>
      </c>
      <c r="M12" s="12">
        <v>41</v>
      </c>
      <c r="N12" s="13">
        <v>41</v>
      </c>
      <c r="O12" s="11">
        <v>41</v>
      </c>
      <c r="P12" s="11">
        <v>41</v>
      </c>
      <c r="Q12" s="11">
        <v>41</v>
      </c>
    </row>
    <row r="13" spans="1:17" ht="12.6" customHeight="1" thickBot="1" x14ac:dyDescent="0.35">
      <c r="A13" s="108"/>
      <c r="B13" s="9">
        <v>41000</v>
      </c>
      <c r="C13" s="11">
        <v>40</v>
      </c>
      <c r="D13" s="11">
        <v>41</v>
      </c>
      <c r="E13" s="11">
        <v>41</v>
      </c>
      <c r="F13" s="11">
        <v>41</v>
      </c>
      <c r="G13" s="11">
        <v>41</v>
      </c>
      <c r="H13" s="11">
        <v>41</v>
      </c>
      <c r="I13" s="11">
        <v>41</v>
      </c>
      <c r="J13" s="11">
        <v>41</v>
      </c>
      <c r="K13" s="11">
        <v>42</v>
      </c>
      <c r="L13" s="11">
        <v>43</v>
      </c>
      <c r="M13" s="12">
        <v>43</v>
      </c>
      <c r="N13" s="13">
        <v>43</v>
      </c>
      <c r="O13" s="11">
        <v>43</v>
      </c>
      <c r="P13" s="11">
        <v>43</v>
      </c>
      <c r="Q13" s="11">
        <v>43</v>
      </c>
    </row>
    <row r="14" spans="1:17" ht="12.6" customHeight="1" thickBot="1" x14ac:dyDescent="0.35">
      <c r="A14" s="108"/>
      <c r="B14" s="14">
        <v>43000</v>
      </c>
      <c r="C14" s="15">
        <v>41</v>
      </c>
      <c r="D14" s="15">
        <v>41</v>
      </c>
      <c r="E14" s="15">
        <v>41</v>
      </c>
      <c r="F14" s="15">
        <v>41</v>
      </c>
      <c r="G14" s="15">
        <v>41</v>
      </c>
      <c r="H14" s="15">
        <v>42</v>
      </c>
      <c r="I14" s="15">
        <v>43</v>
      </c>
      <c r="J14" s="15">
        <v>43</v>
      </c>
      <c r="K14" s="15">
        <v>43</v>
      </c>
      <c r="L14" s="15">
        <v>43</v>
      </c>
      <c r="M14" s="16">
        <v>43</v>
      </c>
      <c r="N14" s="17">
        <v>43</v>
      </c>
      <c r="O14" s="11">
        <v>44</v>
      </c>
      <c r="P14" s="11">
        <v>44</v>
      </c>
      <c r="Q14" s="11">
        <v>44</v>
      </c>
    </row>
    <row r="15" spans="1:17" ht="12.6" customHeight="1" thickBot="1" x14ac:dyDescent="0.35">
      <c r="A15" s="109"/>
      <c r="B15" s="18">
        <v>45222</v>
      </c>
      <c r="C15" s="19">
        <v>41</v>
      </c>
      <c r="D15" s="19">
        <v>41</v>
      </c>
      <c r="E15" s="19">
        <v>41</v>
      </c>
      <c r="F15" s="19">
        <v>41</v>
      </c>
      <c r="G15" s="19">
        <v>42</v>
      </c>
      <c r="H15" s="19">
        <v>43</v>
      </c>
      <c r="I15" s="19">
        <v>43</v>
      </c>
      <c r="J15" s="19">
        <v>43</v>
      </c>
      <c r="K15" s="19">
        <v>44</v>
      </c>
      <c r="L15" s="19">
        <v>44</v>
      </c>
      <c r="M15" s="20">
        <v>44</v>
      </c>
      <c r="N15" s="21">
        <v>44</v>
      </c>
      <c r="O15" s="11">
        <v>44</v>
      </c>
      <c r="P15" s="11">
        <v>44</v>
      </c>
      <c r="Q15" s="11">
        <v>44</v>
      </c>
    </row>
    <row r="16" spans="1:17" ht="12.6" customHeight="1" thickBot="1" x14ac:dyDescent="0.35">
      <c r="A16" s="108"/>
      <c r="B16" s="9">
        <v>47000</v>
      </c>
      <c r="C16" s="11">
        <v>41</v>
      </c>
      <c r="D16" s="11">
        <v>41</v>
      </c>
      <c r="E16" s="11">
        <v>41</v>
      </c>
      <c r="F16" s="11">
        <v>42</v>
      </c>
      <c r="G16" s="11">
        <v>43</v>
      </c>
      <c r="H16" s="11">
        <v>43</v>
      </c>
      <c r="I16" s="11">
        <v>43</v>
      </c>
      <c r="J16" s="11">
        <v>44</v>
      </c>
      <c r="K16" s="11">
        <v>44</v>
      </c>
      <c r="L16" s="11">
        <v>44</v>
      </c>
      <c r="M16" s="11">
        <v>44</v>
      </c>
      <c r="N16" s="11">
        <v>44</v>
      </c>
      <c r="O16" s="11">
        <v>44</v>
      </c>
      <c r="P16" s="11">
        <v>45</v>
      </c>
      <c r="Q16" s="11">
        <v>45</v>
      </c>
    </row>
    <row r="17" spans="1:21" ht="12.6" customHeight="1" thickBot="1" x14ac:dyDescent="0.35">
      <c r="A17" s="110"/>
      <c r="B17" s="9">
        <v>49000</v>
      </c>
      <c r="C17" s="11">
        <v>41</v>
      </c>
      <c r="D17" s="11">
        <v>41</v>
      </c>
      <c r="E17" s="11">
        <v>42</v>
      </c>
      <c r="F17" s="11">
        <v>43</v>
      </c>
      <c r="G17" s="11">
        <v>43</v>
      </c>
      <c r="H17" s="11">
        <v>43</v>
      </c>
      <c r="I17" s="11">
        <v>44</v>
      </c>
      <c r="J17" s="11">
        <v>44</v>
      </c>
      <c r="K17" s="11">
        <v>44</v>
      </c>
      <c r="L17" s="11">
        <v>44</v>
      </c>
      <c r="M17" s="11">
        <v>44</v>
      </c>
      <c r="N17" s="11">
        <v>45</v>
      </c>
      <c r="O17" s="11">
        <v>45</v>
      </c>
      <c r="P17" s="11">
        <v>46</v>
      </c>
      <c r="Q17" s="11">
        <v>48</v>
      </c>
      <c r="U17" t="s">
        <v>1225</v>
      </c>
    </row>
    <row r="21" spans="1:21" ht="12.6" customHeight="1" x14ac:dyDescent="0.3">
      <c r="A21" s="8" t="s">
        <v>1243</v>
      </c>
    </row>
    <row r="22" spans="1:21" ht="12.6" customHeight="1" thickBot="1" x14ac:dyDescent="0.35"/>
    <row r="23" spans="1:21" ht="12.6" customHeight="1" thickBot="1" x14ac:dyDescent="0.35">
      <c r="A23" s="111" t="s">
        <v>1218</v>
      </c>
      <c r="B23" s="111"/>
      <c r="C23" s="112" t="s">
        <v>1219</v>
      </c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3"/>
      <c r="O23" s="112"/>
      <c r="P23" s="112"/>
      <c r="Q23" s="112"/>
    </row>
    <row r="24" spans="1:21" ht="12.6" customHeight="1" thickBot="1" x14ac:dyDescent="0.35">
      <c r="A24" s="111"/>
      <c r="B24" s="111"/>
      <c r="C24" s="22">
        <v>2.1</v>
      </c>
      <c r="D24" s="23">
        <v>2.2000000000000002</v>
      </c>
      <c r="E24" s="22">
        <v>2.2999999999999998</v>
      </c>
      <c r="F24" s="22">
        <v>2.4</v>
      </c>
      <c r="G24" s="22">
        <v>2.5</v>
      </c>
      <c r="H24" s="23">
        <v>2.6</v>
      </c>
      <c r="I24" s="22">
        <v>2.7</v>
      </c>
      <c r="J24" s="23">
        <v>2.8</v>
      </c>
      <c r="K24" s="22">
        <v>2.9</v>
      </c>
      <c r="L24" s="23">
        <v>3</v>
      </c>
      <c r="M24" s="24">
        <v>3.1</v>
      </c>
      <c r="N24" s="25">
        <v>3.16</v>
      </c>
      <c r="O24" s="26">
        <v>3.3</v>
      </c>
      <c r="P24" s="23">
        <v>3.4</v>
      </c>
      <c r="Q24" s="22">
        <v>3.5</v>
      </c>
    </row>
    <row r="25" spans="1:21" ht="12.6" customHeight="1" thickBot="1" x14ac:dyDescent="0.35">
      <c r="A25" s="97" t="s">
        <v>1220</v>
      </c>
      <c r="B25" s="27">
        <v>25000</v>
      </c>
      <c r="C25" s="11">
        <v>52</v>
      </c>
      <c r="D25" s="11">
        <v>52</v>
      </c>
      <c r="E25" s="11">
        <v>48</v>
      </c>
      <c r="F25" s="11">
        <v>44</v>
      </c>
      <c r="G25" s="11">
        <v>44</v>
      </c>
      <c r="H25" s="11">
        <v>42</v>
      </c>
      <c r="I25" s="11">
        <v>40</v>
      </c>
      <c r="J25" s="11">
        <v>40</v>
      </c>
      <c r="K25" s="11">
        <v>38</v>
      </c>
      <c r="L25" s="11">
        <v>35</v>
      </c>
      <c r="M25" s="12">
        <v>31</v>
      </c>
      <c r="N25" s="13">
        <v>30</v>
      </c>
      <c r="O25" s="11">
        <v>29</v>
      </c>
      <c r="P25" s="11">
        <v>27</v>
      </c>
      <c r="Q25" s="11">
        <v>25</v>
      </c>
    </row>
    <row r="26" spans="1:21" ht="12.6" customHeight="1" thickBot="1" x14ac:dyDescent="0.35">
      <c r="A26" s="97"/>
      <c r="B26" s="27">
        <v>27000</v>
      </c>
      <c r="C26" s="11">
        <v>53</v>
      </c>
      <c r="D26" s="11">
        <v>52</v>
      </c>
      <c r="E26" s="11">
        <v>52</v>
      </c>
      <c r="F26" s="11">
        <v>49</v>
      </c>
      <c r="G26" s="11">
        <v>46</v>
      </c>
      <c r="H26" s="11">
        <v>44</v>
      </c>
      <c r="I26" s="11">
        <v>43</v>
      </c>
      <c r="J26" s="11">
        <v>41</v>
      </c>
      <c r="K26" s="11">
        <v>40</v>
      </c>
      <c r="L26" s="11">
        <v>40</v>
      </c>
      <c r="M26" s="12">
        <v>38</v>
      </c>
      <c r="N26" s="13">
        <v>35</v>
      </c>
      <c r="O26" s="11">
        <v>31</v>
      </c>
      <c r="P26" s="11">
        <v>30</v>
      </c>
      <c r="Q26" s="11">
        <v>29</v>
      </c>
    </row>
    <row r="27" spans="1:21" ht="12.6" customHeight="1" thickBot="1" x14ac:dyDescent="0.35">
      <c r="A27" s="97"/>
      <c r="B27" s="27">
        <v>29000</v>
      </c>
      <c r="C27" s="11">
        <v>53</v>
      </c>
      <c r="D27" s="11">
        <v>52</v>
      </c>
      <c r="E27" s="11">
        <v>52</v>
      </c>
      <c r="F27" s="11">
        <v>51</v>
      </c>
      <c r="G27" s="11">
        <v>48</v>
      </c>
      <c r="H27" s="11">
        <v>45</v>
      </c>
      <c r="I27" s="11">
        <v>44</v>
      </c>
      <c r="J27" s="11">
        <v>43</v>
      </c>
      <c r="K27" s="11">
        <v>41</v>
      </c>
      <c r="L27" s="11">
        <v>40</v>
      </c>
      <c r="M27" s="12">
        <v>40</v>
      </c>
      <c r="N27" s="13">
        <v>40</v>
      </c>
      <c r="O27" s="11">
        <v>35</v>
      </c>
      <c r="P27" s="11">
        <v>31</v>
      </c>
      <c r="Q27" s="11">
        <v>30</v>
      </c>
    </row>
    <row r="28" spans="1:21" ht="12.6" customHeight="1" thickBot="1" x14ac:dyDescent="0.35">
      <c r="A28" s="97"/>
      <c r="B28" s="27">
        <v>31000</v>
      </c>
      <c r="C28" s="11">
        <v>52</v>
      </c>
      <c r="D28" s="11">
        <v>52</v>
      </c>
      <c r="E28" s="11">
        <v>52</v>
      </c>
      <c r="F28" s="11">
        <v>50</v>
      </c>
      <c r="G28" s="11">
        <v>48</v>
      </c>
      <c r="H28" s="11">
        <v>45</v>
      </c>
      <c r="I28" s="11">
        <v>44</v>
      </c>
      <c r="J28" s="11">
        <v>44</v>
      </c>
      <c r="K28" s="11">
        <v>43</v>
      </c>
      <c r="L28" s="11">
        <v>41</v>
      </c>
      <c r="M28" s="12">
        <v>40</v>
      </c>
      <c r="N28" s="13">
        <v>40</v>
      </c>
      <c r="O28" s="11">
        <v>38</v>
      </c>
      <c r="P28" s="11">
        <v>35</v>
      </c>
      <c r="Q28" s="11">
        <v>31</v>
      </c>
    </row>
    <row r="29" spans="1:21" ht="12.6" customHeight="1" thickBot="1" x14ac:dyDescent="0.35">
      <c r="A29" s="97"/>
      <c r="B29" s="27">
        <v>33000</v>
      </c>
      <c r="C29" s="11">
        <v>52</v>
      </c>
      <c r="D29" s="11">
        <v>52</v>
      </c>
      <c r="E29" s="11">
        <v>50</v>
      </c>
      <c r="F29" s="11">
        <v>49</v>
      </c>
      <c r="G29" s="11">
        <v>48</v>
      </c>
      <c r="H29" s="11">
        <v>45</v>
      </c>
      <c r="I29" s="11">
        <v>44</v>
      </c>
      <c r="J29" s="11">
        <v>44</v>
      </c>
      <c r="K29" s="11">
        <v>43</v>
      </c>
      <c r="L29" s="11">
        <v>41</v>
      </c>
      <c r="M29" s="12">
        <v>40</v>
      </c>
      <c r="N29" s="13">
        <v>40</v>
      </c>
      <c r="O29" s="11">
        <v>39</v>
      </c>
      <c r="P29" s="11">
        <v>36</v>
      </c>
      <c r="Q29" s="11">
        <v>35</v>
      </c>
    </row>
    <row r="30" spans="1:21" ht="12.6" customHeight="1" thickBot="1" x14ac:dyDescent="0.35">
      <c r="A30" s="97"/>
      <c r="B30" s="27">
        <v>35000</v>
      </c>
      <c r="C30" s="11">
        <v>52</v>
      </c>
      <c r="D30" s="11">
        <v>50</v>
      </c>
      <c r="E30" s="11">
        <v>49</v>
      </c>
      <c r="F30" s="11">
        <v>48</v>
      </c>
      <c r="G30" s="11">
        <v>46</v>
      </c>
      <c r="H30" s="11">
        <v>44</v>
      </c>
      <c r="I30" s="11">
        <v>44</v>
      </c>
      <c r="J30" s="11">
        <v>44</v>
      </c>
      <c r="K30" s="11">
        <v>43</v>
      </c>
      <c r="L30" s="11">
        <v>41</v>
      </c>
      <c r="M30" s="12">
        <v>40</v>
      </c>
      <c r="N30" s="13">
        <v>40</v>
      </c>
      <c r="O30" s="11">
        <v>40</v>
      </c>
      <c r="P30" s="11">
        <v>39</v>
      </c>
      <c r="Q30" s="11">
        <v>35</v>
      </c>
    </row>
    <row r="31" spans="1:21" ht="12.6" customHeight="1" thickBot="1" x14ac:dyDescent="0.35">
      <c r="A31" s="97"/>
      <c r="B31" s="27">
        <v>37000</v>
      </c>
      <c r="C31" s="11">
        <v>51</v>
      </c>
      <c r="D31" s="11">
        <v>49</v>
      </c>
      <c r="E31" s="11">
        <v>49</v>
      </c>
      <c r="F31" s="11">
        <v>48</v>
      </c>
      <c r="G31" s="11">
        <v>46</v>
      </c>
      <c r="H31" s="11">
        <v>44</v>
      </c>
      <c r="I31" s="11">
        <v>44</v>
      </c>
      <c r="J31" s="11">
        <v>44</v>
      </c>
      <c r="K31" s="11">
        <v>43</v>
      </c>
      <c r="L31" s="11">
        <v>42</v>
      </c>
      <c r="M31" s="12">
        <v>41</v>
      </c>
      <c r="N31" s="13">
        <v>40</v>
      </c>
      <c r="O31" s="11">
        <v>40</v>
      </c>
      <c r="P31" s="11">
        <v>40</v>
      </c>
      <c r="Q31" s="11">
        <v>38</v>
      </c>
    </row>
    <row r="32" spans="1:21" ht="12.6" customHeight="1" thickBot="1" x14ac:dyDescent="0.35">
      <c r="A32" s="97"/>
      <c r="B32" s="27">
        <v>39000</v>
      </c>
      <c r="C32" s="11">
        <v>50</v>
      </c>
      <c r="D32" s="11">
        <v>49</v>
      </c>
      <c r="E32" s="11">
        <v>49</v>
      </c>
      <c r="F32" s="11">
        <v>48</v>
      </c>
      <c r="G32" s="11">
        <v>46</v>
      </c>
      <c r="H32" s="11">
        <v>45</v>
      </c>
      <c r="I32" s="11">
        <v>44</v>
      </c>
      <c r="J32" s="11">
        <v>44</v>
      </c>
      <c r="K32" s="11">
        <v>44</v>
      </c>
      <c r="L32" s="11">
        <v>43</v>
      </c>
      <c r="M32" s="12">
        <v>41</v>
      </c>
      <c r="N32" s="13">
        <v>41</v>
      </c>
      <c r="O32" s="11">
        <v>40</v>
      </c>
      <c r="P32" s="11">
        <v>40</v>
      </c>
      <c r="Q32" s="11">
        <v>40</v>
      </c>
    </row>
    <row r="33" spans="1:17" ht="12.6" customHeight="1" thickBot="1" x14ac:dyDescent="0.35">
      <c r="A33" s="97"/>
      <c r="B33" s="27">
        <v>41000</v>
      </c>
      <c r="C33" s="11">
        <v>51</v>
      </c>
      <c r="D33" s="11">
        <v>50</v>
      </c>
      <c r="E33" s="11">
        <v>49</v>
      </c>
      <c r="F33" s="11">
        <v>48</v>
      </c>
      <c r="G33" s="11">
        <v>48</v>
      </c>
      <c r="H33" s="11">
        <v>45</v>
      </c>
      <c r="I33" s="11">
        <v>45</v>
      </c>
      <c r="J33" s="11">
        <v>44</v>
      </c>
      <c r="K33" s="11">
        <v>44</v>
      </c>
      <c r="L33" s="11">
        <v>44</v>
      </c>
      <c r="M33" s="12">
        <v>43</v>
      </c>
      <c r="N33" s="13">
        <v>43</v>
      </c>
      <c r="O33" s="11">
        <v>41</v>
      </c>
      <c r="P33" s="11">
        <v>40</v>
      </c>
      <c r="Q33" s="11">
        <v>40</v>
      </c>
    </row>
    <row r="34" spans="1:17" ht="12.6" customHeight="1" thickBot="1" x14ac:dyDescent="0.35">
      <c r="A34" s="97"/>
      <c r="B34" s="28">
        <v>43000</v>
      </c>
      <c r="C34" s="15">
        <v>51</v>
      </c>
      <c r="D34" s="15">
        <v>50</v>
      </c>
      <c r="E34" s="15">
        <v>49</v>
      </c>
      <c r="F34" s="15">
        <v>49</v>
      </c>
      <c r="G34" s="15">
        <v>48</v>
      </c>
      <c r="H34" s="15">
        <v>48</v>
      </c>
      <c r="I34" s="15">
        <v>45</v>
      </c>
      <c r="J34" s="15">
        <v>45</v>
      </c>
      <c r="K34" s="15">
        <v>44</v>
      </c>
      <c r="L34" s="15">
        <v>44</v>
      </c>
      <c r="M34" s="16">
        <v>44</v>
      </c>
      <c r="N34" s="17">
        <v>43</v>
      </c>
      <c r="O34" s="11">
        <v>43</v>
      </c>
      <c r="P34" s="11">
        <v>41</v>
      </c>
      <c r="Q34" s="11">
        <v>41</v>
      </c>
    </row>
    <row r="35" spans="1:17" ht="12.6" customHeight="1" thickBot="1" x14ac:dyDescent="0.35">
      <c r="A35" s="98"/>
      <c r="B35" s="29">
        <v>45222</v>
      </c>
      <c r="C35" s="19">
        <v>52</v>
      </c>
      <c r="D35" s="19">
        <v>51</v>
      </c>
      <c r="E35" s="19">
        <v>50</v>
      </c>
      <c r="F35" s="19">
        <v>49</v>
      </c>
      <c r="G35" s="19">
        <v>49</v>
      </c>
      <c r="H35" s="19">
        <v>48</v>
      </c>
      <c r="I35" s="19">
        <v>48</v>
      </c>
      <c r="J35" s="19">
        <v>46</v>
      </c>
      <c r="K35" s="19">
        <v>45</v>
      </c>
      <c r="L35" s="19">
        <v>44</v>
      </c>
      <c r="M35" s="20">
        <v>44</v>
      </c>
      <c r="N35" s="21">
        <v>44</v>
      </c>
      <c r="O35" s="11">
        <v>43</v>
      </c>
      <c r="P35" s="11">
        <v>43</v>
      </c>
      <c r="Q35" s="11">
        <v>42</v>
      </c>
    </row>
    <row r="36" spans="1:17" ht="12.6" customHeight="1" thickBot="1" x14ac:dyDescent="0.35">
      <c r="A36" s="97"/>
      <c r="B36" s="30">
        <v>47000</v>
      </c>
      <c r="C36" s="11">
        <v>52</v>
      </c>
      <c r="D36" s="11">
        <v>52</v>
      </c>
      <c r="E36" s="11">
        <v>51</v>
      </c>
      <c r="F36" s="11">
        <v>50</v>
      </c>
      <c r="G36" s="11">
        <v>49</v>
      </c>
      <c r="H36" s="11">
        <v>49</v>
      </c>
      <c r="I36" s="11">
        <v>48</v>
      </c>
      <c r="J36" s="11">
        <v>48</v>
      </c>
      <c r="K36" s="11">
        <v>46</v>
      </c>
      <c r="L36" s="11">
        <v>45</v>
      </c>
      <c r="M36" s="11">
        <v>44</v>
      </c>
      <c r="N36" s="11">
        <v>44</v>
      </c>
      <c r="O36" s="11">
        <v>44</v>
      </c>
      <c r="P36" s="11">
        <v>44</v>
      </c>
      <c r="Q36" s="11">
        <v>43</v>
      </c>
    </row>
    <row r="37" spans="1:17" ht="12.6" customHeight="1" thickBot="1" x14ac:dyDescent="0.35">
      <c r="A37" s="97"/>
      <c r="B37" s="27">
        <v>49000</v>
      </c>
      <c r="C37" s="11">
        <v>52</v>
      </c>
      <c r="D37" s="11">
        <v>52</v>
      </c>
      <c r="E37" s="11">
        <v>52</v>
      </c>
      <c r="F37" s="11">
        <v>50</v>
      </c>
      <c r="G37" s="11">
        <v>50</v>
      </c>
      <c r="H37" s="11">
        <v>49</v>
      </c>
      <c r="I37" s="11">
        <v>49</v>
      </c>
      <c r="J37" s="11">
        <v>48</v>
      </c>
      <c r="K37" s="11">
        <v>48</v>
      </c>
      <c r="L37" s="11">
        <v>46</v>
      </c>
      <c r="M37" s="11">
        <v>45</v>
      </c>
      <c r="N37" s="11">
        <v>45</v>
      </c>
      <c r="O37" s="11">
        <v>44</v>
      </c>
      <c r="P37" s="11">
        <v>44</v>
      </c>
      <c r="Q37" s="11">
        <v>44</v>
      </c>
    </row>
  </sheetData>
  <mergeCells count="6">
    <mergeCell ref="A25:A37"/>
    <mergeCell ref="A3:B4"/>
    <mergeCell ref="C3:Q3"/>
    <mergeCell ref="A5:A17"/>
    <mergeCell ref="A23:B24"/>
    <mergeCell ref="C23:Q23"/>
  </mergeCells>
  <conditionalFormatting sqref="C5:Q17">
    <cfRule type="colorScale" priority="2">
      <colorScale>
        <cfvo type="min"/>
        <cfvo type="num" val="44"/>
        <cfvo type="max"/>
        <color rgb="FF63BE7B"/>
        <color rgb="FFFCFCFF"/>
        <color rgb="FFF8696B"/>
      </colorScale>
    </cfRule>
  </conditionalFormatting>
  <conditionalFormatting sqref="C25:Q37">
    <cfRule type="colorScale" priority="1">
      <colorScale>
        <cfvo type="min"/>
        <cfvo type="num" val="44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D1636-F4DD-49A9-B71F-9D072E412032}">
  <sheetPr>
    <tabColor rgb="FFC00000"/>
  </sheetPr>
  <dimension ref="A1:H16"/>
  <sheetViews>
    <sheetView workbookViewId="0">
      <selection activeCell="B5" sqref="B5"/>
    </sheetView>
  </sheetViews>
  <sheetFormatPr defaultColWidth="8.6640625" defaultRowHeight="11.4" x14ac:dyDescent="0.2"/>
  <cols>
    <col min="1" max="1" width="15.88671875" style="31" customWidth="1"/>
    <col min="2" max="2" width="11.88671875" style="32" bestFit="1" customWidth="1"/>
    <col min="3" max="3" width="13.5546875" style="32" bestFit="1" customWidth="1"/>
    <col min="4" max="4" width="13.88671875" style="32" customWidth="1"/>
    <col min="5" max="5" width="12.109375" style="32" bestFit="1" customWidth="1"/>
    <col min="6" max="6" width="13.109375" style="32" customWidth="1"/>
    <col min="7" max="7" width="16.109375" style="32" bestFit="1" customWidth="1"/>
    <col min="8" max="16384" width="8.6640625" style="32"/>
  </cols>
  <sheetData>
    <row r="1" spans="1:8" s="44" customFormat="1" ht="12" x14ac:dyDescent="0.25">
      <c r="A1" s="43" t="s">
        <v>1224</v>
      </c>
    </row>
    <row r="2" spans="1:8" s="44" customFormat="1" x14ac:dyDescent="0.2">
      <c r="A2" s="45"/>
    </row>
    <row r="3" spans="1:8" s="44" customFormat="1" ht="24" x14ac:dyDescent="0.2">
      <c r="A3" s="51" t="s">
        <v>1249</v>
      </c>
      <c r="B3" s="51" t="s">
        <v>1221</v>
      </c>
      <c r="C3" s="51" t="s">
        <v>1222</v>
      </c>
      <c r="D3" s="51" t="s">
        <v>1246</v>
      </c>
      <c r="E3" s="51" t="s">
        <v>1247</v>
      </c>
      <c r="F3" s="52" t="s">
        <v>1248</v>
      </c>
      <c r="G3" s="51" t="s">
        <v>1031</v>
      </c>
      <c r="H3" s="53" t="s">
        <v>1223</v>
      </c>
    </row>
    <row r="4" spans="1:8" x14ac:dyDescent="0.2">
      <c r="A4" s="54">
        <v>-1</v>
      </c>
      <c r="B4" s="32">
        <v>25645</v>
      </c>
      <c r="C4" s="32">
        <v>0</v>
      </c>
      <c r="D4" s="33">
        <v>0</v>
      </c>
      <c r="E4" s="34">
        <v>65.81261994685515</v>
      </c>
      <c r="F4" s="34">
        <v>0</v>
      </c>
      <c r="G4" s="32">
        <v>80.2</v>
      </c>
      <c r="H4" s="32">
        <v>31</v>
      </c>
    </row>
    <row r="5" spans="1:8" x14ac:dyDescent="0.2">
      <c r="A5" s="54">
        <v>-0.9</v>
      </c>
      <c r="B5" s="32">
        <v>27603</v>
      </c>
      <c r="C5" s="32">
        <v>1958</v>
      </c>
      <c r="D5" s="33">
        <v>7.0934318733471002E-2</v>
      </c>
      <c r="E5" s="34">
        <v>57.232984447334644</v>
      </c>
      <c r="F5" s="34">
        <v>9.6083165743387777</v>
      </c>
      <c r="G5" s="32">
        <v>79</v>
      </c>
      <c r="H5" s="32">
        <v>37</v>
      </c>
    </row>
    <row r="6" spans="1:8" x14ac:dyDescent="0.2">
      <c r="A6" s="54">
        <v>-0.8</v>
      </c>
      <c r="B6" s="37">
        <v>29560</v>
      </c>
      <c r="C6" s="37">
        <v>3915</v>
      </c>
      <c r="D6" s="38">
        <v>0.1324424898511502</v>
      </c>
      <c r="E6" s="42">
        <v>49.488114292585593</v>
      </c>
      <c r="F6" s="55">
        <v>25.039412212800592</v>
      </c>
      <c r="G6" s="37">
        <v>78.2</v>
      </c>
      <c r="H6" s="39">
        <v>40</v>
      </c>
    </row>
    <row r="7" spans="1:8" x14ac:dyDescent="0.2">
      <c r="A7" s="54">
        <v>-0.7</v>
      </c>
      <c r="B7" s="32">
        <v>31518</v>
      </c>
      <c r="C7" s="32">
        <v>5873</v>
      </c>
      <c r="D7" s="33">
        <v>0.18633796560695476</v>
      </c>
      <c r="E7" s="41">
        <v>42.707742059413853</v>
      </c>
      <c r="F7" s="34">
        <v>45.208577620243254</v>
      </c>
      <c r="G7" s="34">
        <v>77.900000000000006</v>
      </c>
      <c r="H7" s="35">
        <v>40</v>
      </c>
    </row>
    <row r="8" spans="1:8" x14ac:dyDescent="0.2">
      <c r="A8" s="54">
        <v>-0.6</v>
      </c>
      <c r="B8" s="32">
        <v>33476</v>
      </c>
      <c r="C8" s="32">
        <v>7831</v>
      </c>
      <c r="D8" s="33">
        <v>0.2339287848010515</v>
      </c>
      <c r="E8" s="41">
        <v>36.888570720454162</v>
      </c>
      <c r="F8" s="34">
        <v>64.348527398179755</v>
      </c>
      <c r="G8" s="34">
        <v>77.7</v>
      </c>
      <c r="H8" s="35">
        <v>40</v>
      </c>
    </row>
    <row r="9" spans="1:8" x14ac:dyDescent="0.2">
      <c r="A9" s="54">
        <v>-0.5</v>
      </c>
      <c r="B9" s="32">
        <v>35434</v>
      </c>
      <c r="C9" s="32">
        <v>9789</v>
      </c>
      <c r="D9" s="33">
        <v>0.27626008917988371</v>
      </c>
      <c r="E9" s="41">
        <v>31.94969418723954</v>
      </c>
      <c r="F9" s="34">
        <v>78.873004692254909</v>
      </c>
      <c r="G9" s="34">
        <v>77.400000000000006</v>
      </c>
      <c r="H9" s="35">
        <v>40</v>
      </c>
    </row>
    <row r="10" spans="1:8" x14ac:dyDescent="0.2">
      <c r="A10" s="54">
        <v>-0.4</v>
      </c>
      <c r="B10" s="32">
        <v>37391</v>
      </c>
      <c r="C10" s="32">
        <v>11746</v>
      </c>
      <c r="D10" s="33">
        <v>0.31413976625391138</v>
      </c>
      <c r="E10" s="41">
        <v>27.783581062060602</v>
      </c>
      <c r="F10" s="34">
        <v>88.309272840084972</v>
      </c>
      <c r="G10" s="34">
        <v>77</v>
      </c>
      <c r="H10" s="35">
        <v>41</v>
      </c>
    </row>
    <row r="11" spans="1:8" x14ac:dyDescent="0.2">
      <c r="A11" s="54">
        <v>-0.3</v>
      </c>
      <c r="B11" s="32">
        <v>39349</v>
      </c>
      <c r="C11" s="32">
        <v>13704</v>
      </c>
      <c r="D11" s="33">
        <v>0.3482680627207807</v>
      </c>
      <c r="E11" s="41">
        <v>24.272685938578476</v>
      </c>
      <c r="F11" s="34">
        <v>93.830219096840423</v>
      </c>
      <c r="G11" s="34">
        <v>76.599999999999994</v>
      </c>
      <c r="H11" s="35">
        <v>41</v>
      </c>
    </row>
    <row r="12" spans="1:8" x14ac:dyDescent="0.2">
      <c r="A12" s="54">
        <v>-0.2</v>
      </c>
      <c r="B12" s="32">
        <v>41307</v>
      </c>
      <c r="C12" s="32">
        <v>15662</v>
      </c>
      <c r="D12" s="33">
        <v>0.37916091703585347</v>
      </c>
      <c r="E12" s="41">
        <v>21.314149327424019</v>
      </c>
      <c r="F12" s="34">
        <v>96.838518212455355</v>
      </c>
      <c r="G12" s="34">
        <v>76.2</v>
      </c>
      <c r="H12" s="35">
        <v>43</v>
      </c>
    </row>
    <row r="13" spans="1:8" x14ac:dyDescent="0.2">
      <c r="A13" s="54">
        <v>-0.1</v>
      </c>
      <c r="B13" s="32">
        <v>43264</v>
      </c>
      <c r="C13" s="32">
        <v>17619</v>
      </c>
      <c r="D13" s="33">
        <v>0.40724389792899407</v>
      </c>
      <c r="E13" s="41">
        <v>18.816889599158991</v>
      </c>
      <c r="F13" s="34">
        <v>98.404941842772217</v>
      </c>
      <c r="G13" s="34">
        <v>75.7</v>
      </c>
      <c r="H13" s="35">
        <v>44</v>
      </c>
    </row>
    <row r="14" spans="1:8" ht="12" x14ac:dyDescent="0.25">
      <c r="A14" s="56" t="s">
        <v>0</v>
      </c>
      <c r="B14" s="46">
        <v>45222</v>
      </c>
      <c r="C14" s="46">
        <v>19577</v>
      </c>
      <c r="D14" s="47">
        <v>0.4329087612224139</v>
      </c>
      <c r="E14" s="48">
        <v>16.700000000000014</v>
      </c>
      <c r="F14" s="49">
        <v>99.2</v>
      </c>
      <c r="G14" s="49">
        <v>75.400000000000006</v>
      </c>
      <c r="H14" s="50">
        <v>44</v>
      </c>
    </row>
    <row r="15" spans="1:8" x14ac:dyDescent="0.2">
      <c r="A15" s="57" t="s">
        <v>1244</v>
      </c>
      <c r="B15" s="32">
        <v>47180</v>
      </c>
      <c r="C15" s="32">
        <v>21535</v>
      </c>
      <c r="D15" s="33">
        <v>0.45644340822382368</v>
      </c>
      <c r="E15" s="41">
        <v>14.899483718726984</v>
      </c>
      <c r="F15" s="34">
        <v>99.597937158348088</v>
      </c>
      <c r="G15" s="34">
        <v>75</v>
      </c>
      <c r="H15" s="35">
        <v>44</v>
      </c>
    </row>
    <row r="16" spans="1:8" x14ac:dyDescent="0.2">
      <c r="A16" s="57" t="s">
        <v>1245</v>
      </c>
      <c r="B16" s="32">
        <v>49137</v>
      </c>
      <c r="C16" s="32">
        <v>23492</v>
      </c>
      <c r="D16" s="33">
        <v>0.47809186560026051</v>
      </c>
      <c r="E16" s="41">
        <v>13.362110196778604</v>
      </c>
      <c r="F16" s="34">
        <v>99.796317286722214</v>
      </c>
      <c r="G16" s="34">
        <v>74.7</v>
      </c>
      <c r="H16" s="35">
        <v>45</v>
      </c>
    </row>
  </sheetData>
  <sortState xmlns:xlrd2="http://schemas.microsoft.com/office/spreadsheetml/2017/richdata2" ref="R8:S20">
    <sortCondition ref="R8"/>
  </sortState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3EDD-D19C-47C6-8E6F-21C5CAA8BA69}">
  <sheetPr>
    <tabColor rgb="FFC00000"/>
  </sheetPr>
  <dimension ref="A1:Z1195"/>
  <sheetViews>
    <sheetView workbookViewId="0">
      <pane ySplit="9" topLeftCell="A10" activePane="bottomLeft" state="frozen"/>
      <selection activeCell="B5" sqref="B5"/>
      <selection pane="bottomLeft" activeCell="B5" sqref="B5"/>
    </sheetView>
  </sheetViews>
  <sheetFormatPr defaultRowHeight="14.4" x14ac:dyDescent="0.3"/>
  <cols>
    <col min="1" max="1" width="16.5546875" customWidth="1"/>
    <col min="2" max="2" width="30.33203125" customWidth="1"/>
    <col min="3" max="3" width="12" bestFit="1" customWidth="1"/>
    <col min="4" max="4" width="7.88671875" customWidth="1"/>
    <col min="8" max="8" width="8.88671875" customWidth="1"/>
    <col min="11" max="11" width="14.44140625" bestFit="1" customWidth="1"/>
    <col min="12" max="12" width="11.33203125" customWidth="1"/>
    <col min="22" max="22" width="14.44140625" style="80" customWidth="1"/>
    <col min="23" max="23" width="16.5546875" style="80" customWidth="1"/>
    <col min="24" max="24" width="14.33203125" customWidth="1"/>
  </cols>
  <sheetData>
    <row r="1" spans="1:26" x14ac:dyDescent="0.3">
      <c r="A1" s="85" t="s">
        <v>1264</v>
      </c>
      <c r="B1" s="85" t="s">
        <v>0</v>
      </c>
      <c r="C1" s="85" t="s">
        <v>1283</v>
      </c>
    </row>
    <row r="2" spans="1:26" x14ac:dyDescent="0.3">
      <c r="A2" t="s">
        <v>1265</v>
      </c>
      <c r="B2" s="86">
        <v>1</v>
      </c>
      <c r="C2" s="86">
        <v>1</v>
      </c>
    </row>
    <row r="3" spans="1:26" x14ac:dyDescent="0.3">
      <c r="A3" t="s">
        <v>1268</v>
      </c>
      <c r="B3">
        <v>0.10726363113741447</v>
      </c>
      <c r="C3">
        <f>B3*(1/(1-(1-C2)*B5))</f>
        <v>0.10726363113741447</v>
      </c>
    </row>
    <row r="4" spans="1:26" x14ac:dyDescent="0.3">
      <c r="A4" t="s">
        <v>1269</v>
      </c>
      <c r="B4">
        <v>3.8790026249425548E-2</v>
      </c>
      <c r="C4">
        <f>B4</f>
        <v>3.8790026249425548E-2</v>
      </c>
    </row>
    <row r="5" spans="1:26" x14ac:dyDescent="0.3">
      <c r="A5" t="s">
        <v>1266</v>
      </c>
      <c r="B5">
        <v>0.19807456531844095</v>
      </c>
      <c r="C5">
        <f>B5*(C2/(1-B5*(1-C2)))</f>
        <v>0.19807456531844095</v>
      </c>
    </row>
    <row r="6" spans="1:26" x14ac:dyDescent="0.3">
      <c r="A6" t="s">
        <v>1267</v>
      </c>
      <c r="B6">
        <v>9.748544165938261E-2</v>
      </c>
      <c r="C6">
        <f>B6</f>
        <v>9.748544165938261E-2</v>
      </c>
    </row>
    <row r="7" spans="1:26" x14ac:dyDescent="0.3">
      <c r="A7" s="91" t="s">
        <v>1284</v>
      </c>
    </row>
    <row r="8" spans="1:26" x14ac:dyDescent="0.3">
      <c r="L8" s="114" t="s">
        <v>1276</v>
      </c>
      <c r="M8" s="114"/>
      <c r="N8" s="114"/>
      <c r="O8" s="115">
        <v>2020</v>
      </c>
      <c r="P8" s="115"/>
      <c r="Q8" s="115"/>
      <c r="R8" s="116" t="s">
        <v>1275</v>
      </c>
      <c r="S8" s="116"/>
      <c r="T8" s="116"/>
      <c r="U8" s="116"/>
      <c r="V8" s="117" t="s">
        <v>1282</v>
      </c>
      <c r="W8" s="117"/>
      <c r="X8" s="117"/>
      <c r="Y8" s="117"/>
      <c r="Z8" s="117"/>
    </row>
    <row r="9" spans="1:26" x14ac:dyDescent="0.3">
      <c r="A9" s="1" t="s">
        <v>10</v>
      </c>
      <c r="B9" s="2" t="s">
        <v>1</v>
      </c>
      <c r="C9" s="2" t="s">
        <v>1029</v>
      </c>
      <c r="D9" s="2" t="s">
        <v>1030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1032</v>
      </c>
      <c r="L9" s="84" t="s">
        <v>1270</v>
      </c>
      <c r="M9" s="84" t="s">
        <v>1271</v>
      </c>
      <c r="N9" s="84" t="s">
        <v>1272</v>
      </c>
      <c r="O9" s="88" t="s">
        <v>1270</v>
      </c>
      <c r="P9" s="88" t="s">
        <v>1271</v>
      </c>
      <c r="Q9" s="88" t="s">
        <v>1272</v>
      </c>
      <c r="R9" s="89" t="s">
        <v>1277</v>
      </c>
      <c r="S9" s="89" t="s">
        <v>1278</v>
      </c>
      <c r="T9" s="89" t="s">
        <v>1273</v>
      </c>
      <c r="U9" s="89" t="s">
        <v>1274</v>
      </c>
      <c r="V9" s="90" t="s">
        <v>1279</v>
      </c>
      <c r="W9" s="90" t="s">
        <v>1280</v>
      </c>
      <c r="X9" s="83" t="s">
        <v>1281</v>
      </c>
      <c r="Y9" s="83" t="s">
        <v>1263</v>
      </c>
      <c r="Z9" s="83" t="s">
        <v>1262</v>
      </c>
    </row>
    <row r="10" spans="1:26" x14ac:dyDescent="0.3">
      <c r="A10" s="3">
        <v>2020</v>
      </c>
      <c r="B10" s="4" t="s">
        <v>11</v>
      </c>
      <c r="C10" s="4">
        <v>100</v>
      </c>
      <c r="D10">
        <v>1</v>
      </c>
      <c r="E10" s="3">
        <v>100</v>
      </c>
      <c r="F10" s="3">
        <v>100</v>
      </c>
      <c r="G10" s="3">
        <v>100</v>
      </c>
      <c r="H10" s="3">
        <v>99.1</v>
      </c>
      <c r="I10" s="3">
        <v>100</v>
      </c>
      <c r="J10" s="3">
        <v>91.9</v>
      </c>
      <c r="K10">
        <f>SUMPRODUCT({0.4,0.1,0.2,0.2,0.05,0.05},E10:J10)</f>
        <v>99.414999999999992</v>
      </c>
      <c r="L10">
        <v>2977</v>
      </c>
      <c r="M10">
        <v>3732</v>
      </c>
      <c r="N10">
        <v>11161</v>
      </c>
      <c r="O10">
        <v>3011</v>
      </c>
      <c r="P10">
        <v>3745</v>
      </c>
      <c r="Q10">
        <v>11342</v>
      </c>
      <c r="R10">
        <f>P10*C$2</f>
        <v>3745</v>
      </c>
      <c r="S10">
        <f>Q10-(P10-R10)</f>
        <v>11342</v>
      </c>
      <c r="T10">
        <f>O10/S10</f>
        <v>0.2654734614706401</v>
      </c>
      <c r="U10">
        <f>R10/S10</f>
        <v>0.330188679245283</v>
      </c>
      <c r="V10" s="80">
        <f>_xlfn.NORM.DIST(T10,C$3,C$4,1)*100</f>
        <v>99.997734822600918</v>
      </c>
      <c r="W10" s="80">
        <f>_xlfn.NORM.DIST(U10,C$5,C$6,1)*100</f>
        <v>91.232608910333724</v>
      </c>
      <c r="X10" s="80">
        <f>SUMPRODUCT(E10:J10,{0.4,0.1,0,0.2,0.05,0})+SUMPRODUCT(V10:W10,{0.2,0.05})</f>
        <v>99.381177410036869</v>
      </c>
      <c r="Y10" s="80" t="e">
        <f t="shared" ref="Y10:Y41" si="0">ROUND(X10/MAX(X$10:X$109)*100,1)</f>
        <v>#DIV/0!</v>
      </c>
      <c r="Z10" t="e">
        <f t="shared" ref="Z10:Z41" si="1">RANK(Y10,Y$10:Y$109)</f>
        <v>#DIV/0!</v>
      </c>
    </row>
    <row r="11" spans="1:26" x14ac:dyDescent="0.3">
      <c r="A11" s="3">
        <v>2020</v>
      </c>
      <c r="B11" s="4" t="s">
        <v>12</v>
      </c>
      <c r="C11" s="4">
        <v>98.4</v>
      </c>
      <c r="D11">
        <v>2</v>
      </c>
      <c r="E11" s="3">
        <v>100</v>
      </c>
      <c r="F11" s="3">
        <v>100</v>
      </c>
      <c r="G11" s="3">
        <v>100</v>
      </c>
      <c r="H11" s="3">
        <v>98.1</v>
      </c>
      <c r="I11" s="3">
        <v>99.7</v>
      </c>
      <c r="J11" s="3">
        <v>63.6</v>
      </c>
      <c r="K11">
        <f>SUMPRODUCT({0.4,0.1,0.2,0.2,0.05,0.05},E11:J11)</f>
        <v>97.785000000000011</v>
      </c>
      <c r="L11">
        <v>4478</v>
      </c>
      <c r="M11">
        <v>3727</v>
      </c>
      <c r="N11">
        <v>16233</v>
      </c>
      <c r="O11">
        <v>4478</v>
      </c>
      <c r="P11">
        <v>3665</v>
      </c>
      <c r="Q11">
        <v>16260</v>
      </c>
      <c r="R11">
        <f t="shared" ref="R11:R74" si="2">P11*C$2</f>
        <v>3665</v>
      </c>
      <c r="S11">
        <f t="shared" ref="S11:S74" si="3">Q11-(P11-R11)</f>
        <v>16260</v>
      </c>
      <c r="T11">
        <f t="shared" ref="T11:T74" si="4">O11/S11</f>
        <v>0.27539975399753996</v>
      </c>
      <c r="U11">
        <f t="shared" ref="U11:U74" si="5">R11/S11</f>
        <v>0.22539975399753998</v>
      </c>
      <c r="V11" s="80">
        <f t="shared" ref="V11:V74" si="6">_xlfn.NORM.DIST(T11,C$3,C$4,1)*100</f>
        <v>99.999269605601341</v>
      </c>
      <c r="W11" s="80">
        <f t="shared" ref="W11:W74" si="7">_xlfn.NORM.DIST(U11,C$5,C$6,1)*100</f>
        <v>61.037640087028386</v>
      </c>
      <c r="X11" s="80">
        <f>SUMPRODUCT(E11:J11,{0.4,0.1,0,0.2,0.05,0})+SUMPRODUCT(V11:W11,{0.2,0.05})</f>
        <v>97.656735925471693</v>
      </c>
      <c r="Y11" s="80" t="e">
        <f t="shared" si="0"/>
        <v>#DIV/0!</v>
      </c>
      <c r="Z11" t="e">
        <f t="shared" si="1"/>
        <v>#DIV/0!</v>
      </c>
    </row>
    <row r="12" spans="1:26" x14ac:dyDescent="0.3">
      <c r="A12" s="3">
        <v>2020</v>
      </c>
      <c r="B12" s="4" t="s">
        <v>13</v>
      </c>
      <c r="C12" s="4">
        <v>97.9</v>
      </c>
      <c r="D12">
        <v>3</v>
      </c>
      <c r="E12" s="3">
        <v>100</v>
      </c>
      <c r="F12" s="3">
        <v>100</v>
      </c>
      <c r="G12" s="3">
        <v>98.6</v>
      </c>
      <c r="H12" s="3">
        <v>99.1</v>
      </c>
      <c r="I12" s="3">
        <v>85.2</v>
      </c>
      <c r="J12" s="3">
        <v>69.900000000000006</v>
      </c>
      <c r="K12">
        <f>SUMPRODUCT({0.4,0.1,0.2,0.2,0.05,0.05},E12:J12)</f>
        <v>97.295000000000002</v>
      </c>
      <c r="L12">
        <v>4512</v>
      </c>
      <c r="M12">
        <v>5039</v>
      </c>
      <c r="N12">
        <v>23373</v>
      </c>
      <c r="O12">
        <v>4556</v>
      </c>
      <c r="P12">
        <v>5816</v>
      </c>
      <c r="Q12">
        <v>23583</v>
      </c>
      <c r="R12">
        <f t="shared" si="2"/>
        <v>5816</v>
      </c>
      <c r="S12">
        <f t="shared" si="3"/>
        <v>23583</v>
      </c>
      <c r="T12">
        <f t="shared" si="4"/>
        <v>0.19319000975278802</v>
      </c>
      <c r="U12">
        <f t="shared" si="5"/>
        <v>0.24661832676080228</v>
      </c>
      <c r="V12" s="80">
        <f t="shared" si="6"/>
        <v>98.662569138241651</v>
      </c>
      <c r="W12" s="80">
        <f t="shared" si="7"/>
        <v>69.074356003259737</v>
      </c>
      <c r="X12" s="80">
        <f>SUMPRODUCT(E12:J12,{0.4,0.1,0,0.2,0.05,0})+SUMPRODUCT(V12:W12,{0.2,0.05})</f>
        <v>97.266231627811322</v>
      </c>
      <c r="Y12" s="80" t="e">
        <f t="shared" si="0"/>
        <v>#DIV/0!</v>
      </c>
      <c r="Z12" t="e">
        <f t="shared" si="1"/>
        <v>#DIV/0!</v>
      </c>
    </row>
    <row r="13" spans="1:26" x14ac:dyDescent="0.3">
      <c r="A13" s="3">
        <v>2020</v>
      </c>
      <c r="B13" s="4" t="s">
        <v>15</v>
      </c>
      <c r="C13" s="4">
        <v>97</v>
      </c>
      <c r="D13">
        <v>4</v>
      </c>
      <c r="E13" s="3">
        <v>97</v>
      </c>
      <c r="F13" s="3">
        <v>82.8</v>
      </c>
      <c r="G13" s="3">
        <v>100</v>
      </c>
      <c r="H13" s="3">
        <v>99.9</v>
      </c>
      <c r="I13" s="3">
        <v>100</v>
      </c>
      <c r="J13" s="3">
        <v>88.2</v>
      </c>
      <c r="K13">
        <f>SUMPRODUCT({0.4,0.1,0.2,0.2,0.05,0.05},E13:J13)</f>
        <v>96.470000000000013</v>
      </c>
      <c r="L13">
        <v>1022</v>
      </c>
      <c r="M13">
        <v>659</v>
      </c>
      <c r="N13">
        <v>2238</v>
      </c>
      <c r="O13">
        <v>1059</v>
      </c>
      <c r="P13">
        <v>692</v>
      </c>
      <c r="Q13">
        <v>2237</v>
      </c>
      <c r="R13">
        <f t="shared" si="2"/>
        <v>692</v>
      </c>
      <c r="S13">
        <f t="shared" si="3"/>
        <v>2237</v>
      </c>
      <c r="T13">
        <f t="shared" si="4"/>
        <v>0.47340187751452839</v>
      </c>
      <c r="U13">
        <f t="shared" si="5"/>
        <v>0.30934286991506482</v>
      </c>
      <c r="V13" s="80">
        <f t="shared" si="6"/>
        <v>100</v>
      </c>
      <c r="W13" s="80">
        <f t="shared" si="7"/>
        <v>87.314488001960797</v>
      </c>
      <c r="X13" s="80">
        <f>SUMPRODUCT(E13:J13,{0.4,0.1,0,0.2,0.05,0})+SUMPRODUCT(V13:W13,{0.2,0.05})</f>
        <v>96.425724400098034</v>
      </c>
      <c r="Y13" s="80" t="e">
        <f t="shared" si="0"/>
        <v>#DIV/0!</v>
      </c>
      <c r="Z13" t="e">
        <f t="shared" si="1"/>
        <v>#DIV/0!</v>
      </c>
    </row>
    <row r="14" spans="1:26" x14ac:dyDescent="0.3">
      <c r="A14" s="3">
        <v>2020</v>
      </c>
      <c r="B14" s="4" t="s">
        <v>14</v>
      </c>
      <c r="C14" s="4">
        <v>96.7</v>
      </c>
      <c r="D14">
        <v>5</v>
      </c>
      <c r="E14" s="3">
        <v>100</v>
      </c>
      <c r="F14" s="3">
        <v>100</v>
      </c>
      <c r="G14" s="3">
        <v>100</v>
      </c>
      <c r="H14" s="3">
        <v>81.3</v>
      </c>
      <c r="I14" s="3">
        <v>99.4</v>
      </c>
      <c r="J14" s="3">
        <v>98.3</v>
      </c>
      <c r="K14">
        <f>SUMPRODUCT({0.4,0.1,0.2,0.2,0.05,0.05},E14:J14)</f>
        <v>96.14500000000001</v>
      </c>
      <c r="L14">
        <v>6436</v>
      </c>
      <c r="M14">
        <v>8115</v>
      </c>
      <c r="N14">
        <v>20735</v>
      </c>
      <c r="O14">
        <v>6650</v>
      </c>
      <c r="P14">
        <v>8259</v>
      </c>
      <c r="Q14">
        <v>20786</v>
      </c>
      <c r="R14">
        <f t="shared" si="2"/>
        <v>8259</v>
      </c>
      <c r="S14">
        <f t="shared" si="3"/>
        <v>20786</v>
      </c>
      <c r="T14">
        <f t="shared" si="4"/>
        <v>0.31992687385740404</v>
      </c>
      <c r="U14">
        <f t="shared" si="5"/>
        <v>0.39733474453959394</v>
      </c>
      <c r="V14" s="80">
        <f t="shared" si="6"/>
        <v>99.999997902274558</v>
      </c>
      <c r="W14" s="80">
        <f t="shared" si="7"/>
        <v>97.952319423521729</v>
      </c>
      <c r="X14" s="80">
        <f>SUMPRODUCT(E14:J14,{0.4,0.1,0,0.2,0.05,0})+SUMPRODUCT(V14:W14,{0.2,0.05})</f>
        <v>96.12761555163101</v>
      </c>
      <c r="Y14" s="80" t="e">
        <f t="shared" si="0"/>
        <v>#DIV/0!</v>
      </c>
      <c r="Z14" t="e">
        <f t="shared" si="1"/>
        <v>#DIV/0!</v>
      </c>
    </row>
    <row r="15" spans="1:26" x14ac:dyDescent="0.3">
      <c r="A15" s="3">
        <v>2020</v>
      </c>
      <c r="B15" s="4" t="s">
        <v>16</v>
      </c>
      <c r="C15" s="4">
        <v>95</v>
      </c>
      <c r="D15">
        <v>6</v>
      </c>
      <c r="E15" s="3">
        <v>98.7</v>
      </c>
      <c r="F15" s="3">
        <v>96.6</v>
      </c>
      <c r="G15" s="3">
        <v>80.8</v>
      </c>
      <c r="H15" s="3">
        <v>96.4</v>
      </c>
      <c r="I15" s="3">
        <v>100</v>
      </c>
      <c r="J15" s="3">
        <v>97.9</v>
      </c>
      <c r="K15">
        <f>SUMPRODUCT({0.4,0.1,0.2,0.2,0.05,0.05},E15:J15)</f>
        <v>94.474999999999994</v>
      </c>
      <c r="L15">
        <v>2621</v>
      </c>
      <c r="M15">
        <v>6863</v>
      </c>
      <c r="N15">
        <v>18003</v>
      </c>
      <c r="O15">
        <v>2619</v>
      </c>
      <c r="P15">
        <v>7247</v>
      </c>
      <c r="Q15">
        <v>18563</v>
      </c>
      <c r="R15">
        <f t="shared" si="2"/>
        <v>7247</v>
      </c>
      <c r="S15">
        <f t="shared" si="3"/>
        <v>18563</v>
      </c>
      <c r="T15">
        <f t="shared" si="4"/>
        <v>0.14108710876474709</v>
      </c>
      <c r="U15">
        <f t="shared" si="5"/>
        <v>0.39040025857889349</v>
      </c>
      <c r="V15" s="80">
        <f t="shared" si="6"/>
        <v>80.838578871635676</v>
      </c>
      <c r="W15" s="80">
        <f t="shared" si="7"/>
        <v>97.574457265638998</v>
      </c>
      <c r="X15" s="80">
        <f>SUMPRODUCT(E15:J15,{0.4,0.1,0,0.2,0.05,0})+SUMPRODUCT(V15:W15,{0.2,0.05})</f>
        <v>94.466438637609087</v>
      </c>
      <c r="Y15" s="80" t="e">
        <f t="shared" si="0"/>
        <v>#DIV/0!</v>
      </c>
      <c r="Z15" t="e">
        <f t="shared" si="1"/>
        <v>#DIV/0!</v>
      </c>
    </row>
    <row r="16" spans="1:26" x14ac:dyDescent="0.3">
      <c r="A16" s="3">
        <v>2020</v>
      </c>
      <c r="B16" s="4" t="s">
        <v>17</v>
      </c>
      <c r="C16" s="4">
        <v>94.3</v>
      </c>
      <c r="D16">
        <v>7</v>
      </c>
      <c r="E16" s="3">
        <v>100</v>
      </c>
      <c r="F16" s="3">
        <v>100</v>
      </c>
      <c r="G16" s="3">
        <v>100</v>
      </c>
      <c r="H16" s="3">
        <v>69.2</v>
      </c>
      <c r="I16" s="3">
        <v>100</v>
      </c>
      <c r="J16" s="3">
        <v>97.4</v>
      </c>
      <c r="K16">
        <f>SUMPRODUCT({0.4,0.1,0.2,0.2,0.05,0.05},E16:J16)</f>
        <v>93.710000000000008</v>
      </c>
      <c r="L16">
        <v>5755</v>
      </c>
      <c r="M16">
        <v>7307</v>
      </c>
      <c r="N16">
        <v>19578</v>
      </c>
      <c r="O16">
        <v>5834</v>
      </c>
      <c r="P16">
        <v>7595</v>
      </c>
      <c r="Q16">
        <v>19876</v>
      </c>
      <c r="R16">
        <f t="shared" si="2"/>
        <v>7595</v>
      </c>
      <c r="S16">
        <f t="shared" si="3"/>
        <v>19876</v>
      </c>
      <c r="T16">
        <f t="shared" si="4"/>
        <v>0.29351982290199236</v>
      </c>
      <c r="U16">
        <f t="shared" si="5"/>
        <v>0.38211913865969011</v>
      </c>
      <c r="V16" s="80">
        <f t="shared" si="6"/>
        <v>99.999921318847797</v>
      </c>
      <c r="W16" s="80">
        <f t="shared" si="7"/>
        <v>97.048155686707105</v>
      </c>
      <c r="X16" s="80">
        <f>SUMPRODUCT(E16:J16,{0.4,0.1,0,0.2,0.05,0})+SUMPRODUCT(V16:W16,{0.2,0.05})</f>
        <v>93.692392048104921</v>
      </c>
      <c r="Y16" s="80" t="e">
        <f t="shared" si="0"/>
        <v>#DIV/0!</v>
      </c>
      <c r="Z16" t="e">
        <f t="shared" si="1"/>
        <v>#DIV/0!</v>
      </c>
    </row>
    <row r="17" spans="1:26" x14ac:dyDescent="0.3">
      <c r="A17" s="3">
        <v>2020</v>
      </c>
      <c r="B17" s="4" t="s">
        <v>19</v>
      </c>
      <c r="C17" s="4">
        <v>93.6</v>
      </c>
      <c r="D17">
        <v>8</v>
      </c>
      <c r="E17" s="3">
        <v>98.5</v>
      </c>
      <c r="F17" s="3">
        <v>99.8</v>
      </c>
      <c r="G17" s="3">
        <v>99.9</v>
      </c>
      <c r="H17" s="3">
        <v>68.599999999999994</v>
      </c>
      <c r="I17" s="3">
        <v>100</v>
      </c>
      <c r="J17" s="3">
        <v>100</v>
      </c>
      <c r="K17">
        <f>SUMPRODUCT({0.4,0.1,0.2,0.2,0.05,0.05},E17:J17)</f>
        <v>93.080000000000013</v>
      </c>
      <c r="L17">
        <v>3825</v>
      </c>
      <c r="M17">
        <v>10013</v>
      </c>
      <c r="N17">
        <v>17413</v>
      </c>
      <c r="O17">
        <v>3955</v>
      </c>
      <c r="P17">
        <v>10218</v>
      </c>
      <c r="Q17">
        <v>17628</v>
      </c>
      <c r="R17">
        <f t="shared" si="2"/>
        <v>10218</v>
      </c>
      <c r="S17">
        <f t="shared" si="3"/>
        <v>17628</v>
      </c>
      <c r="T17">
        <f t="shared" si="4"/>
        <v>0.22435897435897437</v>
      </c>
      <c r="U17">
        <f t="shared" si="5"/>
        <v>0.57964601769911506</v>
      </c>
      <c r="V17" s="80">
        <f t="shared" si="6"/>
        <v>99.873067933716712</v>
      </c>
      <c r="W17" s="80">
        <f t="shared" si="7"/>
        <v>99.995463609350395</v>
      </c>
      <c r="X17" s="80">
        <f>SUMPRODUCT(E17:J17,{0.4,0.1,0,0.2,0.05,0})+SUMPRODUCT(V17:W17,{0.2,0.05})</f>
        <v>93.074386767210882</v>
      </c>
      <c r="Y17" s="80" t="e">
        <f t="shared" si="0"/>
        <v>#DIV/0!</v>
      </c>
      <c r="Z17" t="e">
        <f t="shared" si="1"/>
        <v>#DIV/0!</v>
      </c>
    </row>
    <row r="18" spans="1:26" x14ac:dyDescent="0.3">
      <c r="A18" s="3">
        <v>2020</v>
      </c>
      <c r="B18" s="4" t="s">
        <v>20</v>
      </c>
      <c r="C18" s="4">
        <v>93.1</v>
      </c>
      <c r="D18">
        <v>9</v>
      </c>
      <c r="E18" s="3">
        <v>99.4</v>
      </c>
      <c r="F18" s="3">
        <v>91.3</v>
      </c>
      <c r="G18" s="3">
        <v>94.4</v>
      </c>
      <c r="H18" s="3">
        <v>86.3</v>
      </c>
      <c r="I18" s="3">
        <v>67.099999999999994</v>
      </c>
      <c r="J18" s="3">
        <v>82.6</v>
      </c>
      <c r="K18">
        <f>SUMPRODUCT({0.4,0.1,0.2,0.2,0.05,0.05},E18:J18)</f>
        <v>92.515000000000015</v>
      </c>
      <c r="L18">
        <v>2538</v>
      </c>
      <c r="M18">
        <v>3870</v>
      </c>
      <c r="N18">
        <v>14372</v>
      </c>
      <c r="O18">
        <v>2592</v>
      </c>
      <c r="P18">
        <v>4381</v>
      </c>
      <c r="Q18">
        <v>15335</v>
      </c>
      <c r="R18">
        <f t="shared" si="2"/>
        <v>4381</v>
      </c>
      <c r="S18">
        <f t="shared" si="3"/>
        <v>15335</v>
      </c>
      <c r="T18">
        <f t="shared" si="4"/>
        <v>0.16902510596674275</v>
      </c>
      <c r="U18">
        <f t="shared" si="5"/>
        <v>0.28568633844147373</v>
      </c>
      <c r="V18" s="80">
        <f t="shared" si="6"/>
        <v>94.43300990020785</v>
      </c>
      <c r="W18" s="80">
        <f t="shared" si="7"/>
        <v>81.559815206395399</v>
      </c>
      <c r="X18" s="80">
        <f>SUMPRODUCT(E18:J18,{0.4,0.1,0,0.2,0.05,0})+SUMPRODUCT(V18:W18,{0.2,0.05})</f>
        <v>92.46959274036135</v>
      </c>
      <c r="Y18" s="80" t="e">
        <f t="shared" si="0"/>
        <v>#DIV/0!</v>
      </c>
      <c r="Z18" t="e">
        <f t="shared" si="1"/>
        <v>#DIV/0!</v>
      </c>
    </row>
    <row r="19" spans="1:26" x14ac:dyDescent="0.3">
      <c r="A19" s="3">
        <v>2020</v>
      </c>
      <c r="B19" s="4" t="s">
        <v>18</v>
      </c>
      <c r="C19" s="4">
        <v>92.9</v>
      </c>
      <c r="D19">
        <v>10</v>
      </c>
      <c r="E19" s="3">
        <v>99.4</v>
      </c>
      <c r="F19" s="3">
        <v>98.3</v>
      </c>
      <c r="G19" s="3">
        <v>98.4</v>
      </c>
      <c r="H19" s="3">
        <v>65.400000000000006</v>
      </c>
      <c r="I19" s="3">
        <v>99.3</v>
      </c>
      <c r="J19" s="3">
        <v>100</v>
      </c>
      <c r="K19">
        <f>SUMPRODUCT({0.4,0.1,0.2,0.2,0.05,0.05},E19:J19)</f>
        <v>92.315000000000012</v>
      </c>
      <c r="L19">
        <v>6146</v>
      </c>
      <c r="M19">
        <v>16750</v>
      </c>
      <c r="N19">
        <v>32795</v>
      </c>
      <c r="O19">
        <v>6849</v>
      </c>
      <c r="P19">
        <v>20251</v>
      </c>
      <c r="Q19">
        <v>35897</v>
      </c>
      <c r="R19">
        <f t="shared" si="2"/>
        <v>20251</v>
      </c>
      <c r="S19">
        <f t="shared" si="3"/>
        <v>35897</v>
      </c>
      <c r="T19">
        <f t="shared" si="4"/>
        <v>0.19079588823578572</v>
      </c>
      <c r="U19">
        <f t="shared" si="5"/>
        <v>0.56414185029389641</v>
      </c>
      <c r="V19" s="80">
        <f t="shared" si="6"/>
        <v>98.435820874735768</v>
      </c>
      <c r="W19" s="80">
        <f t="shared" si="7"/>
        <v>99.991336280468133</v>
      </c>
      <c r="X19" s="80">
        <f>SUMPRODUCT(E19:J19,{0.4,0.1,0,0.2,0.05,0})+SUMPRODUCT(V19:W19,{0.2,0.05})</f>
        <v>92.321730988970572</v>
      </c>
      <c r="Y19" s="80" t="e">
        <f t="shared" si="0"/>
        <v>#DIV/0!</v>
      </c>
      <c r="Z19" t="e">
        <f t="shared" si="1"/>
        <v>#DIV/0!</v>
      </c>
    </row>
    <row r="20" spans="1:26" x14ac:dyDescent="0.3">
      <c r="A20" s="3">
        <v>2020</v>
      </c>
      <c r="B20" s="4" t="s">
        <v>22</v>
      </c>
      <c r="C20" s="4">
        <v>91.5</v>
      </c>
      <c r="D20">
        <v>11</v>
      </c>
      <c r="E20" s="3">
        <v>99.7</v>
      </c>
      <c r="F20" s="3">
        <v>98.4</v>
      </c>
      <c r="G20" s="3">
        <v>90.7</v>
      </c>
      <c r="H20" s="3">
        <v>72.900000000000006</v>
      </c>
      <c r="I20" s="3">
        <v>100</v>
      </c>
      <c r="J20" s="3">
        <v>71.400000000000006</v>
      </c>
      <c r="K20">
        <f>SUMPRODUCT({0.4,0.1,0.2,0.2,0.05,0.05},E20:J20)</f>
        <v>91.010000000000019</v>
      </c>
      <c r="L20">
        <v>4564</v>
      </c>
      <c r="M20">
        <v>7645</v>
      </c>
      <c r="N20">
        <v>30049</v>
      </c>
      <c r="O20">
        <v>4611</v>
      </c>
      <c r="P20">
        <v>7273</v>
      </c>
      <c r="Q20">
        <v>29080</v>
      </c>
      <c r="R20">
        <f t="shared" si="2"/>
        <v>7273</v>
      </c>
      <c r="S20">
        <f t="shared" si="3"/>
        <v>29080</v>
      </c>
      <c r="T20">
        <f t="shared" si="4"/>
        <v>0.15856258596973866</v>
      </c>
      <c r="U20">
        <f t="shared" si="5"/>
        <v>0.25010316368638241</v>
      </c>
      <c r="V20" s="80">
        <f t="shared" si="6"/>
        <v>90.699547831897036</v>
      </c>
      <c r="W20" s="80">
        <f t="shared" si="7"/>
        <v>70.322763930670561</v>
      </c>
      <c r="X20" s="80">
        <f>SUMPRODUCT(E20:J20,{0.4,0.1,0,0.2,0.05,0})+SUMPRODUCT(V20:W20,{0.2,0.05})</f>
        <v>90.956047762912945</v>
      </c>
      <c r="Y20" s="80" t="e">
        <f t="shared" si="0"/>
        <v>#DIV/0!</v>
      </c>
      <c r="Z20" t="e">
        <f t="shared" si="1"/>
        <v>#DIV/0!</v>
      </c>
    </row>
    <row r="21" spans="1:26" x14ac:dyDescent="0.3">
      <c r="A21" s="3">
        <v>2020</v>
      </c>
      <c r="B21" s="4" t="s">
        <v>23</v>
      </c>
      <c r="C21" s="4">
        <v>91</v>
      </c>
      <c r="D21">
        <v>12</v>
      </c>
      <c r="E21" s="3">
        <v>99.9</v>
      </c>
      <c r="F21" s="3">
        <v>99</v>
      </c>
      <c r="G21" s="3">
        <v>68.599999999999994</v>
      </c>
      <c r="H21" s="3">
        <v>100</v>
      </c>
      <c r="I21" s="3">
        <v>71.599999999999994</v>
      </c>
      <c r="J21" s="3">
        <v>65.599999999999994</v>
      </c>
      <c r="K21">
        <f>SUMPRODUCT({0.4,0.1,0.2,0.2,0.05,0.05},E21:J21)</f>
        <v>90.440000000000012</v>
      </c>
      <c r="L21">
        <v>1023</v>
      </c>
      <c r="M21">
        <v>1863</v>
      </c>
      <c r="N21">
        <v>8125</v>
      </c>
      <c r="O21">
        <v>1040</v>
      </c>
      <c r="P21">
        <v>1933</v>
      </c>
      <c r="Q21">
        <v>8247</v>
      </c>
      <c r="R21">
        <f t="shared" si="2"/>
        <v>1933</v>
      </c>
      <c r="S21">
        <f t="shared" si="3"/>
        <v>8247</v>
      </c>
      <c r="T21">
        <f t="shared" si="4"/>
        <v>0.12610646295622652</v>
      </c>
      <c r="U21">
        <f t="shared" si="5"/>
        <v>0.23438826239844793</v>
      </c>
      <c r="V21" s="80">
        <f t="shared" si="6"/>
        <v>68.643305562583208</v>
      </c>
      <c r="W21" s="80">
        <f t="shared" si="7"/>
        <v>64.524110691098741</v>
      </c>
      <c r="X21" s="80">
        <f>SUMPRODUCT(E21:J21,{0.4,0.1,0,0.2,0.05,0})+SUMPRODUCT(V21:W21,{0.2,0.05})</f>
        <v>90.394866647071595</v>
      </c>
      <c r="Y21" s="80" t="e">
        <f t="shared" si="0"/>
        <v>#DIV/0!</v>
      </c>
      <c r="Z21" t="e">
        <f t="shared" si="1"/>
        <v>#DIV/0!</v>
      </c>
    </row>
    <row r="22" spans="1:26" x14ac:dyDescent="0.3">
      <c r="A22" s="3">
        <v>2020</v>
      </c>
      <c r="B22" s="4" t="s">
        <v>21</v>
      </c>
      <c r="C22" s="4">
        <v>89.9</v>
      </c>
      <c r="D22">
        <v>13</v>
      </c>
      <c r="E22" s="3">
        <v>89.8</v>
      </c>
      <c r="F22" s="3">
        <v>89.8</v>
      </c>
      <c r="G22" s="3">
        <v>91.5</v>
      </c>
      <c r="H22" s="3">
        <v>89</v>
      </c>
      <c r="I22" s="3">
        <v>100</v>
      </c>
      <c r="J22" s="3">
        <v>67.599999999999994</v>
      </c>
      <c r="K22">
        <f>SUMPRODUCT({0.4,0.1,0.2,0.2,0.05,0.05},E22:J22)</f>
        <v>89.38</v>
      </c>
      <c r="L22">
        <v>3970</v>
      </c>
      <c r="M22">
        <v>5921</v>
      </c>
      <c r="N22">
        <v>23901</v>
      </c>
      <c r="O22">
        <v>3846</v>
      </c>
      <c r="P22">
        <v>5738</v>
      </c>
      <c r="Q22">
        <v>23951</v>
      </c>
      <c r="R22">
        <f t="shared" si="2"/>
        <v>5738</v>
      </c>
      <c r="S22">
        <f t="shared" si="3"/>
        <v>23951</v>
      </c>
      <c r="T22">
        <f t="shared" si="4"/>
        <v>0.16057784643647446</v>
      </c>
      <c r="U22">
        <f t="shared" si="5"/>
        <v>0.23957246044006514</v>
      </c>
      <c r="V22" s="80">
        <f t="shared" si="6"/>
        <v>91.534604408551203</v>
      </c>
      <c r="W22" s="80">
        <f t="shared" si="7"/>
        <v>66.483057390498331</v>
      </c>
      <c r="X22" s="80">
        <f>SUMPRODUCT(E22:J22,{0.4,0.1,0,0.2,0.05,0})+SUMPRODUCT(V22:W22,{0.2,0.05})</f>
        <v>89.331073751235152</v>
      </c>
      <c r="Y22" s="80" t="e">
        <f t="shared" si="0"/>
        <v>#DIV/0!</v>
      </c>
      <c r="Z22" t="e">
        <f t="shared" si="1"/>
        <v>#DIV/0!</v>
      </c>
    </row>
    <row r="23" spans="1:26" x14ac:dyDescent="0.3">
      <c r="A23" s="3">
        <v>2020</v>
      </c>
      <c r="B23" s="4" t="s">
        <v>1035</v>
      </c>
      <c r="C23" s="4">
        <v>89.6</v>
      </c>
      <c r="D23">
        <v>14</v>
      </c>
      <c r="E23" s="3">
        <v>80.400000000000006</v>
      </c>
      <c r="F23" s="3">
        <v>80</v>
      </c>
      <c r="G23" s="3">
        <v>96.3</v>
      </c>
      <c r="H23" s="3">
        <v>98.5</v>
      </c>
      <c r="I23" s="3">
        <v>100</v>
      </c>
      <c r="J23" s="3">
        <v>100</v>
      </c>
      <c r="K23">
        <f>SUMPRODUCT({0.4,0.1,0.2,0.2,0.05,0.05},E23:J23)</f>
        <v>89.12</v>
      </c>
      <c r="L23">
        <v>1694</v>
      </c>
      <c r="M23">
        <v>5598</v>
      </c>
      <c r="N23">
        <v>9542</v>
      </c>
      <c r="O23">
        <v>1709</v>
      </c>
      <c r="P23">
        <v>5870</v>
      </c>
      <c r="Q23">
        <v>9668</v>
      </c>
      <c r="R23">
        <f t="shared" si="2"/>
        <v>5870</v>
      </c>
      <c r="S23">
        <f t="shared" si="3"/>
        <v>9668</v>
      </c>
      <c r="T23">
        <f t="shared" si="4"/>
        <v>0.17676872155564749</v>
      </c>
      <c r="U23">
        <f t="shared" si="5"/>
        <v>0.60715763342987172</v>
      </c>
      <c r="V23" s="80">
        <f t="shared" si="6"/>
        <v>96.341981176094336</v>
      </c>
      <c r="W23" s="80">
        <f t="shared" si="7"/>
        <v>99.99864374732374</v>
      </c>
      <c r="X23" s="80">
        <f>SUMPRODUCT(E23:J23,{0.4,0.1,0,0.2,0.05,0})+SUMPRODUCT(V23:W23,{0.2,0.05})</f>
        <v>89.128328422585071</v>
      </c>
      <c r="Y23" s="80" t="e">
        <f t="shared" si="0"/>
        <v>#DIV/0!</v>
      </c>
      <c r="Z23" t="e">
        <f t="shared" si="1"/>
        <v>#DIV/0!</v>
      </c>
    </row>
    <row r="24" spans="1:26" x14ac:dyDescent="0.3">
      <c r="A24" s="3">
        <v>2020</v>
      </c>
      <c r="B24" s="4" t="s">
        <v>26</v>
      </c>
      <c r="C24" s="4">
        <v>89.2</v>
      </c>
      <c r="D24">
        <v>15</v>
      </c>
      <c r="E24" s="3">
        <v>98.2</v>
      </c>
      <c r="F24" s="3">
        <v>98.6</v>
      </c>
      <c r="G24" s="3">
        <v>93.3</v>
      </c>
      <c r="H24" s="3">
        <v>83.2</v>
      </c>
      <c r="I24" s="3">
        <v>55.3</v>
      </c>
      <c r="J24" s="3">
        <v>29.7</v>
      </c>
      <c r="K24">
        <f>SUMPRODUCT({0.4,0.1,0.2,0.2,0.05,0.05},E24:J24)</f>
        <v>88.69</v>
      </c>
      <c r="L24">
        <v>5966</v>
      </c>
      <c r="M24">
        <v>5080</v>
      </c>
      <c r="N24">
        <v>36952</v>
      </c>
      <c r="O24">
        <v>6167</v>
      </c>
      <c r="P24">
        <v>5420</v>
      </c>
      <c r="Q24">
        <v>37294</v>
      </c>
      <c r="R24">
        <f t="shared" si="2"/>
        <v>5420</v>
      </c>
      <c r="S24">
        <f t="shared" si="3"/>
        <v>37294</v>
      </c>
      <c r="T24">
        <f t="shared" si="4"/>
        <v>0.16536172038397598</v>
      </c>
      <c r="U24">
        <f t="shared" si="5"/>
        <v>0.14533168874349761</v>
      </c>
      <c r="V24" s="80">
        <f t="shared" si="6"/>
        <v>93.290198903219562</v>
      </c>
      <c r="W24" s="80">
        <f t="shared" si="7"/>
        <v>29.424229269832004</v>
      </c>
      <c r="X24" s="80">
        <f>SUMPRODUCT(E24:J24,{0.4,0.1,0,0.2,0.05,0})+SUMPRODUCT(V24:W24,{0.2,0.05})</f>
        <v>88.674251244135519</v>
      </c>
      <c r="Y24" s="80" t="e">
        <f t="shared" si="0"/>
        <v>#DIV/0!</v>
      </c>
      <c r="Z24" t="e">
        <f t="shared" si="1"/>
        <v>#DIV/0!</v>
      </c>
    </row>
    <row r="25" spans="1:26" x14ac:dyDescent="0.3">
      <c r="A25" s="3">
        <v>2020</v>
      </c>
      <c r="B25" s="4" t="s">
        <v>25</v>
      </c>
      <c r="C25" s="4">
        <v>88.6</v>
      </c>
      <c r="D25">
        <v>16</v>
      </c>
      <c r="E25" s="3">
        <v>96.1</v>
      </c>
      <c r="F25" s="3">
        <v>91.5</v>
      </c>
      <c r="G25" s="3">
        <v>100</v>
      </c>
      <c r="H25" s="3">
        <v>63.8</v>
      </c>
      <c r="I25" s="3">
        <v>88.7</v>
      </c>
      <c r="J25" s="3">
        <v>65.3</v>
      </c>
      <c r="K25">
        <f>SUMPRODUCT({0.4,0.1,0.2,0.2,0.05,0.05},E25:J25)</f>
        <v>88.050000000000011</v>
      </c>
      <c r="L25">
        <v>5022</v>
      </c>
      <c r="M25">
        <v>4645</v>
      </c>
      <c r="N25">
        <v>21211</v>
      </c>
      <c r="O25">
        <v>5120</v>
      </c>
      <c r="P25">
        <v>5011</v>
      </c>
      <c r="Q25">
        <v>21454</v>
      </c>
      <c r="R25">
        <f t="shared" si="2"/>
        <v>5011</v>
      </c>
      <c r="S25">
        <f t="shared" si="3"/>
        <v>21454</v>
      </c>
      <c r="T25">
        <f t="shared" si="4"/>
        <v>0.23865013517292813</v>
      </c>
      <c r="U25">
        <f t="shared" si="5"/>
        <v>0.23356949752959821</v>
      </c>
      <c r="V25" s="80">
        <f t="shared" si="6"/>
        <v>99.964684857147816</v>
      </c>
      <c r="W25" s="80">
        <f t="shared" si="7"/>
        <v>64.21101810385079</v>
      </c>
      <c r="X25" s="80">
        <f>SUMPRODUCT(E25:J25,{0.4,0.1,0,0.2,0.05,0})+SUMPRODUCT(V25:W25,{0.2,0.05})</f>
        <v>87.988487876622102</v>
      </c>
      <c r="Y25" s="80" t="e">
        <f t="shared" si="0"/>
        <v>#DIV/0!</v>
      </c>
      <c r="Z25" t="e">
        <f t="shared" si="1"/>
        <v>#DIV/0!</v>
      </c>
    </row>
    <row r="26" spans="1:26" x14ac:dyDescent="0.3">
      <c r="A26" s="3">
        <v>2020</v>
      </c>
      <c r="B26" s="4" t="s">
        <v>27</v>
      </c>
      <c r="C26" s="4">
        <v>88</v>
      </c>
      <c r="D26">
        <v>17</v>
      </c>
      <c r="E26" s="3">
        <v>99.9</v>
      </c>
      <c r="F26" s="3">
        <v>100</v>
      </c>
      <c r="G26" s="3">
        <v>100</v>
      </c>
      <c r="H26" s="3">
        <v>52.8</v>
      </c>
      <c r="I26" s="3">
        <v>85.3</v>
      </c>
      <c r="J26" s="3">
        <v>54.5</v>
      </c>
      <c r="K26">
        <f>SUMPRODUCT({0.4,0.1,0.2,0.2,0.05,0.05},E26:J26)</f>
        <v>87.51</v>
      </c>
      <c r="L26">
        <v>5326</v>
      </c>
      <c r="M26">
        <v>2630</v>
      </c>
      <c r="N26">
        <v>12907</v>
      </c>
      <c r="O26">
        <v>5326</v>
      </c>
      <c r="P26">
        <v>2788</v>
      </c>
      <c r="Q26">
        <v>13482</v>
      </c>
      <c r="R26">
        <f t="shared" si="2"/>
        <v>2788</v>
      </c>
      <c r="S26">
        <f t="shared" si="3"/>
        <v>13482</v>
      </c>
      <c r="T26">
        <f t="shared" si="4"/>
        <v>0.39504524551253523</v>
      </c>
      <c r="U26">
        <f t="shared" si="5"/>
        <v>0.20679424417742176</v>
      </c>
      <c r="V26" s="80">
        <f t="shared" si="6"/>
        <v>99.999999999994088</v>
      </c>
      <c r="W26" s="80">
        <f t="shared" si="7"/>
        <v>53.563625025871119</v>
      </c>
      <c r="X26" s="80">
        <f>SUMPRODUCT(E26:J26,{0.4,0.1,0,0.2,0.05,0})+SUMPRODUCT(V26:W26,{0.2,0.05})</f>
        <v>87.463181251292383</v>
      </c>
      <c r="Y26" s="80" t="e">
        <f t="shared" si="0"/>
        <v>#DIV/0!</v>
      </c>
      <c r="Z26" t="e">
        <f t="shared" si="1"/>
        <v>#DIV/0!</v>
      </c>
    </row>
    <row r="27" spans="1:26" x14ac:dyDescent="0.3">
      <c r="A27" s="3">
        <v>2020</v>
      </c>
      <c r="B27" s="4" t="s">
        <v>24</v>
      </c>
      <c r="C27" s="4">
        <v>87.6</v>
      </c>
      <c r="D27">
        <v>18</v>
      </c>
      <c r="E27" s="3">
        <v>98.5</v>
      </c>
      <c r="F27" s="3">
        <v>90.9</v>
      </c>
      <c r="G27" s="3">
        <v>63.7</v>
      </c>
      <c r="H27" s="3">
        <v>88.6</v>
      </c>
      <c r="I27" s="3">
        <v>93.7</v>
      </c>
      <c r="J27" s="3">
        <v>70</v>
      </c>
      <c r="K27">
        <f>SUMPRODUCT({0.4,0.1,0.2,0.2,0.05,0.05},E27:J27)</f>
        <v>87.135000000000019</v>
      </c>
      <c r="L27">
        <v>2743</v>
      </c>
      <c r="M27">
        <v>5525</v>
      </c>
      <c r="N27">
        <v>22822</v>
      </c>
      <c r="O27">
        <v>2835</v>
      </c>
      <c r="P27">
        <v>5771</v>
      </c>
      <c r="Q27">
        <v>23449</v>
      </c>
      <c r="R27">
        <f t="shared" si="2"/>
        <v>5771</v>
      </c>
      <c r="S27">
        <f t="shared" si="3"/>
        <v>23449</v>
      </c>
      <c r="T27">
        <f t="shared" si="4"/>
        <v>0.12090067806729499</v>
      </c>
      <c r="U27">
        <f t="shared" si="5"/>
        <v>0.24610857605868053</v>
      </c>
      <c r="V27" s="80">
        <f t="shared" si="6"/>
        <v>63.741611072589464</v>
      </c>
      <c r="W27" s="80">
        <f t="shared" si="7"/>
        <v>68.889834427556053</v>
      </c>
      <c r="X27" s="80">
        <f>SUMPRODUCT(E27:J27,{0.4,0.1,0,0.2,0.05,0})+SUMPRODUCT(V27:W27,{0.2,0.05})</f>
        <v>87.08781393589571</v>
      </c>
      <c r="Y27" s="80" t="e">
        <f t="shared" si="0"/>
        <v>#DIV/0!</v>
      </c>
      <c r="Z27" t="e">
        <f t="shared" si="1"/>
        <v>#DIV/0!</v>
      </c>
    </row>
    <row r="28" spans="1:26" x14ac:dyDescent="0.3">
      <c r="A28" s="3">
        <v>2020</v>
      </c>
      <c r="B28" s="4" t="s">
        <v>28</v>
      </c>
      <c r="C28" s="4">
        <v>86.5</v>
      </c>
      <c r="D28">
        <v>19</v>
      </c>
      <c r="E28" s="3">
        <v>99.7</v>
      </c>
      <c r="F28" s="3">
        <v>97.3</v>
      </c>
      <c r="G28" s="3">
        <v>100</v>
      </c>
      <c r="H28" s="3">
        <v>48.5</v>
      </c>
      <c r="I28" s="3">
        <v>37.200000000000003</v>
      </c>
      <c r="J28" s="3">
        <v>96.3</v>
      </c>
      <c r="K28">
        <f>SUMPRODUCT({0.4,0.1,0.2,0.2,0.05,0.05},E28:J28)</f>
        <v>85.984999999999999</v>
      </c>
      <c r="L28">
        <v>6758</v>
      </c>
      <c r="M28">
        <v>9840</v>
      </c>
      <c r="N28">
        <v>27088</v>
      </c>
      <c r="O28">
        <v>7011</v>
      </c>
      <c r="P28">
        <v>10190</v>
      </c>
      <c r="Q28">
        <v>27740</v>
      </c>
      <c r="R28">
        <f t="shared" si="2"/>
        <v>10190</v>
      </c>
      <c r="S28">
        <f t="shared" si="3"/>
        <v>27740</v>
      </c>
      <c r="T28">
        <f t="shared" si="4"/>
        <v>0.25273972602739725</v>
      </c>
      <c r="U28">
        <f t="shared" si="5"/>
        <v>0.36733958183129056</v>
      </c>
      <c r="V28" s="80">
        <f t="shared" si="6"/>
        <v>99.991170531560158</v>
      </c>
      <c r="W28" s="80">
        <f t="shared" si="7"/>
        <v>95.874554481542546</v>
      </c>
      <c r="X28" s="80">
        <f>SUMPRODUCT(E28:J28,{0.4,0.1,0,0.2,0.05,0})+SUMPRODUCT(V28:W28,{0.2,0.05})</f>
        <v>85.961961830389157</v>
      </c>
      <c r="Y28" s="80" t="e">
        <f t="shared" si="0"/>
        <v>#DIV/0!</v>
      </c>
      <c r="Z28" t="e">
        <f t="shared" si="1"/>
        <v>#DIV/0!</v>
      </c>
    </row>
    <row r="29" spans="1:26" x14ac:dyDescent="0.3">
      <c r="A29" s="3">
        <v>2020</v>
      </c>
      <c r="B29" s="4" t="s">
        <v>29</v>
      </c>
      <c r="C29" s="4">
        <v>85.8</v>
      </c>
      <c r="D29">
        <v>20</v>
      </c>
      <c r="E29" s="3">
        <v>98</v>
      </c>
      <c r="F29" s="3">
        <v>95.4</v>
      </c>
      <c r="G29" s="3">
        <v>83.1</v>
      </c>
      <c r="H29" s="3">
        <v>50.2</v>
      </c>
      <c r="I29" s="3">
        <v>98.2</v>
      </c>
      <c r="J29" s="3">
        <v>99</v>
      </c>
      <c r="K29">
        <f>SUMPRODUCT({0.4,0.1,0.2,0.2,0.05,0.05},E29:J29)</f>
        <v>85.26</v>
      </c>
      <c r="L29">
        <v>4468</v>
      </c>
      <c r="M29">
        <v>11998</v>
      </c>
      <c r="N29">
        <v>30450</v>
      </c>
      <c r="O29">
        <v>4535</v>
      </c>
      <c r="P29">
        <v>13056</v>
      </c>
      <c r="Q29">
        <v>31395</v>
      </c>
      <c r="R29">
        <f t="shared" si="2"/>
        <v>13056</v>
      </c>
      <c r="S29">
        <f t="shared" si="3"/>
        <v>31395</v>
      </c>
      <c r="T29">
        <f t="shared" si="4"/>
        <v>0.14444975314540531</v>
      </c>
      <c r="U29">
        <f t="shared" si="5"/>
        <v>0.41586239847109413</v>
      </c>
      <c r="V29" s="80">
        <f t="shared" si="6"/>
        <v>83.113286400892974</v>
      </c>
      <c r="W29" s="80">
        <f t="shared" si="7"/>
        <v>98.726027103771955</v>
      </c>
      <c r="X29" s="80">
        <f>SUMPRODUCT(E29:J29,{0.4,0.1,0,0.2,0.05,0})+SUMPRODUCT(V29:W29,{0.2,0.05})</f>
        <v>85.248958635367188</v>
      </c>
      <c r="Y29" s="80" t="e">
        <f t="shared" si="0"/>
        <v>#DIV/0!</v>
      </c>
      <c r="Z29" t="e">
        <f t="shared" si="1"/>
        <v>#DIV/0!</v>
      </c>
    </row>
    <row r="30" spans="1:26" x14ac:dyDescent="0.3">
      <c r="A30" s="3">
        <v>2020</v>
      </c>
      <c r="B30" s="4" t="s">
        <v>1036</v>
      </c>
      <c r="C30" s="4">
        <v>84.6</v>
      </c>
      <c r="D30">
        <v>21</v>
      </c>
      <c r="E30" s="3">
        <v>98.9</v>
      </c>
      <c r="F30" s="3">
        <v>92.7</v>
      </c>
      <c r="G30" s="3">
        <v>89.4</v>
      </c>
      <c r="H30" s="3">
        <v>58</v>
      </c>
      <c r="I30" s="3">
        <v>74.8</v>
      </c>
      <c r="J30" s="3">
        <v>41.3</v>
      </c>
      <c r="K30">
        <f>SUMPRODUCT({0.4,0.1,0.2,0.2,0.05,0.05},E30:J30)</f>
        <v>84.114999999999995</v>
      </c>
      <c r="L30">
        <v>7125</v>
      </c>
      <c r="M30">
        <v>7762</v>
      </c>
      <c r="N30">
        <v>45102</v>
      </c>
      <c r="O30">
        <v>7216</v>
      </c>
      <c r="P30">
        <v>8105</v>
      </c>
      <c r="Q30">
        <v>46329</v>
      </c>
      <c r="R30">
        <f t="shared" si="2"/>
        <v>8105</v>
      </c>
      <c r="S30">
        <f t="shared" si="3"/>
        <v>46329</v>
      </c>
      <c r="T30">
        <f t="shared" si="4"/>
        <v>0.15575557426234107</v>
      </c>
      <c r="U30">
        <f t="shared" si="5"/>
        <v>0.17494441926223317</v>
      </c>
      <c r="V30" s="80">
        <f t="shared" si="6"/>
        <v>89.437099152716016</v>
      </c>
      <c r="W30" s="80">
        <f t="shared" si="7"/>
        <v>40.622456105493782</v>
      </c>
      <c r="X30" s="80">
        <f>SUMPRODUCT(E30:J30,{0.4,0.1,0,0.2,0.05,0})+SUMPRODUCT(V30:W30,{0.2,0.05})</f>
        <v>84.088542635817902</v>
      </c>
      <c r="Y30" s="80" t="e">
        <f t="shared" si="0"/>
        <v>#DIV/0!</v>
      </c>
      <c r="Z30" t="e">
        <f t="shared" si="1"/>
        <v>#DIV/0!</v>
      </c>
    </row>
    <row r="31" spans="1:26" x14ac:dyDescent="0.3">
      <c r="A31" s="3">
        <v>2020</v>
      </c>
      <c r="B31" s="4" t="s">
        <v>34</v>
      </c>
      <c r="C31" s="4">
        <v>83.7</v>
      </c>
      <c r="D31">
        <v>22</v>
      </c>
      <c r="E31" s="3">
        <v>98.1</v>
      </c>
      <c r="F31" s="3">
        <v>76.3</v>
      </c>
      <c r="G31" s="3">
        <v>83.8</v>
      </c>
      <c r="H31" s="3">
        <v>48</v>
      </c>
      <c r="I31" s="3">
        <v>100</v>
      </c>
      <c r="J31" s="3">
        <v>98.9</v>
      </c>
      <c r="K31">
        <f>SUMPRODUCT({0.4,0.1,0.2,0.2,0.05,0.05},E31:J31)</f>
        <v>83.175000000000011</v>
      </c>
      <c r="L31">
        <v>3019</v>
      </c>
      <c r="M31">
        <v>8297</v>
      </c>
      <c r="N31">
        <v>20187</v>
      </c>
      <c r="O31">
        <v>2927</v>
      </c>
      <c r="P31">
        <v>8301</v>
      </c>
      <c r="Q31">
        <v>20113</v>
      </c>
      <c r="R31">
        <f t="shared" si="2"/>
        <v>8301</v>
      </c>
      <c r="S31">
        <f t="shared" si="3"/>
        <v>20113</v>
      </c>
      <c r="T31">
        <f t="shared" si="4"/>
        <v>0.14552776811017751</v>
      </c>
      <c r="U31">
        <f t="shared" si="5"/>
        <v>0.41271814249490379</v>
      </c>
      <c r="V31" s="80">
        <f t="shared" si="6"/>
        <v>83.804203196496914</v>
      </c>
      <c r="W31" s="80">
        <f t="shared" si="7"/>
        <v>98.61603282012851</v>
      </c>
      <c r="X31" s="80">
        <f>SUMPRODUCT(E31:J31,{0.4,0.1,0,0.2,0.05,0})+SUMPRODUCT(V31:W31,{0.2,0.05})</f>
        <v>83.161642280305813</v>
      </c>
      <c r="Y31" s="80" t="e">
        <f t="shared" si="0"/>
        <v>#DIV/0!</v>
      </c>
      <c r="Z31" t="e">
        <f t="shared" si="1"/>
        <v>#DIV/0!</v>
      </c>
    </row>
    <row r="32" spans="1:26" x14ac:dyDescent="0.3">
      <c r="A32" s="3">
        <v>2020</v>
      </c>
      <c r="B32" s="4" t="s">
        <v>30</v>
      </c>
      <c r="C32" s="4">
        <v>83.5</v>
      </c>
      <c r="D32">
        <v>23</v>
      </c>
      <c r="E32" s="3">
        <v>99.2</v>
      </c>
      <c r="F32" s="3">
        <v>99.1</v>
      </c>
      <c r="G32" s="3">
        <v>76.400000000000006</v>
      </c>
      <c r="H32" s="3">
        <v>64.900000000000006</v>
      </c>
      <c r="I32" s="3">
        <v>69.7</v>
      </c>
      <c r="J32" s="3">
        <v>34.299999999999997</v>
      </c>
      <c r="K32">
        <f>SUMPRODUCT({0.4,0.1,0.2,0.2,0.05,0.05},E32:J32)</f>
        <v>83.050000000000011</v>
      </c>
      <c r="L32">
        <v>5077</v>
      </c>
      <c r="M32">
        <v>6011</v>
      </c>
      <c r="N32">
        <v>39575</v>
      </c>
      <c r="O32">
        <v>5252</v>
      </c>
      <c r="P32">
        <v>6120</v>
      </c>
      <c r="Q32">
        <v>38854</v>
      </c>
      <c r="R32">
        <f t="shared" si="2"/>
        <v>6120</v>
      </c>
      <c r="S32">
        <f t="shared" si="3"/>
        <v>38854</v>
      </c>
      <c r="T32">
        <f t="shared" si="4"/>
        <v>0.13517269779173316</v>
      </c>
      <c r="U32">
        <f t="shared" si="5"/>
        <v>0.15751274000102949</v>
      </c>
      <c r="V32" s="80">
        <f t="shared" si="6"/>
        <v>76.408071273747566</v>
      </c>
      <c r="W32" s="80">
        <f t="shared" si="7"/>
        <v>33.867542161631803</v>
      </c>
      <c r="X32" s="80">
        <f>SUMPRODUCT(E32:J32,{0.4,0.1,0,0.2,0.05,0})+SUMPRODUCT(V32:W32,{0.2,0.05})</f>
        <v>83.029991362831112</v>
      </c>
      <c r="Y32" s="80" t="e">
        <f t="shared" si="0"/>
        <v>#DIV/0!</v>
      </c>
      <c r="Z32" t="e">
        <f t="shared" si="1"/>
        <v>#DIV/0!</v>
      </c>
    </row>
    <row r="33" spans="1:26" x14ac:dyDescent="0.3">
      <c r="A33" s="3">
        <v>2020</v>
      </c>
      <c r="B33" s="4" t="s">
        <v>31</v>
      </c>
      <c r="C33" s="4">
        <v>83.2</v>
      </c>
      <c r="D33">
        <v>24</v>
      </c>
      <c r="E33" s="3">
        <v>100</v>
      </c>
      <c r="F33" s="3">
        <v>99.6</v>
      </c>
      <c r="G33" s="3">
        <v>92.3</v>
      </c>
      <c r="H33" s="3">
        <v>62.5</v>
      </c>
      <c r="I33" s="3">
        <v>10.7</v>
      </c>
      <c r="J33" s="3">
        <v>26.1</v>
      </c>
      <c r="K33">
        <f>SUMPRODUCT({0.4,0.1,0.2,0.2,0.05,0.05},E33:J33)</f>
        <v>82.76</v>
      </c>
      <c r="L33">
        <v>4509</v>
      </c>
      <c r="M33">
        <v>3478</v>
      </c>
      <c r="N33">
        <v>27453</v>
      </c>
      <c r="O33">
        <v>4479</v>
      </c>
      <c r="P33">
        <v>3725</v>
      </c>
      <c r="Q33">
        <v>27559</v>
      </c>
      <c r="R33">
        <f t="shared" si="2"/>
        <v>3725</v>
      </c>
      <c r="S33">
        <f t="shared" si="3"/>
        <v>27559</v>
      </c>
      <c r="T33">
        <f t="shared" si="4"/>
        <v>0.16252403933379295</v>
      </c>
      <c r="U33">
        <f t="shared" si="5"/>
        <v>0.1351645560433978</v>
      </c>
      <c r="V33" s="80">
        <f t="shared" si="6"/>
        <v>92.286407999276705</v>
      </c>
      <c r="W33" s="80">
        <f t="shared" si="7"/>
        <v>25.935757759970606</v>
      </c>
      <c r="X33" s="80">
        <f>SUMPRODUCT(E33:J33,{0.4,0.1,0,0.2,0.05,0})+SUMPRODUCT(V33:W33,{0.2,0.05})</f>
        <v>82.749069487853873</v>
      </c>
      <c r="Y33" s="80" t="e">
        <f t="shared" si="0"/>
        <v>#DIV/0!</v>
      </c>
      <c r="Z33" t="e">
        <f t="shared" si="1"/>
        <v>#DIV/0!</v>
      </c>
    </row>
    <row r="34" spans="1:26" x14ac:dyDescent="0.3">
      <c r="A34" s="3">
        <v>2020</v>
      </c>
      <c r="B34" s="4" t="s">
        <v>32</v>
      </c>
      <c r="C34" s="4">
        <v>82.7</v>
      </c>
      <c r="D34">
        <v>25</v>
      </c>
      <c r="E34" s="3">
        <v>86.7</v>
      </c>
      <c r="F34" s="3">
        <v>47</v>
      </c>
      <c r="G34" s="3">
        <v>100</v>
      </c>
      <c r="H34" s="3">
        <v>75.900000000000006</v>
      </c>
      <c r="I34" s="3">
        <v>66.3</v>
      </c>
      <c r="J34" s="3">
        <v>87.7</v>
      </c>
      <c r="K34">
        <f>SUMPRODUCT({0.4,0.1,0.2,0.2,0.05,0.05},E34:J34)</f>
        <v>82.26</v>
      </c>
      <c r="L34">
        <v>4744</v>
      </c>
      <c r="M34">
        <v>4724</v>
      </c>
      <c r="N34">
        <v>17408</v>
      </c>
      <c r="O34">
        <v>4768</v>
      </c>
      <c r="P34">
        <v>4832</v>
      </c>
      <c r="Q34">
        <v>15130</v>
      </c>
      <c r="R34">
        <f t="shared" si="2"/>
        <v>4832</v>
      </c>
      <c r="S34">
        <f t="shared" si="3"/>
        <v>15130</v>
      </c>
      <c r="T34">
        <f t="shared" si="4"/>
        <v>0.31513549239920685</v>
      </c>
      <c r="U34">
        <f t="shared" si="5"/>
        <v>0.31936549900859218</v>
      </c>
      <c r="V34" s="80">
        <f t="shared" si="6"/>
        <v>99.999995813484702</v>
      </c>
      <c r="W34" s="80">
        <f t="shared" si="7"/>
        <v>89.328616354416496</v>
      </c>
      <c r="X34" s="80">
        <f>SUMPRODUCT(E34:J34,{0.4,0.1,0,0.2,0.05,0})+SUMPRODUCT(V34:W34,{0.2,0.05})</f>
        <v>82.341429980417757</v>
      </c>
      <c r="Y34" s="80" t="e">
        <f t="shared" si="0"/>
        <v>#DIV/0!</v>
      </c>
      <c r="Z34" t="e">
        <f t="shared" si="1"/>
        <v>#DIV/0!</v>
      </c>
    </row>
    <row r="35" spans="1:26" x14ac:dyDescent="0.3">
      <c r="A35" s="3">
        <v>2020</v>
      </c>
      <c r="B35" s="4" t="s">
        <v>37</v>
      </c>
      <c r="C35" s="4">
        <v>82.7</v>
      </c>
      <c r="D35">
        <v>25</v>
      </c>
      <c r="E35" s="3">
        <v>99.3</v>
      </c>
      <c r="F35" s="3">
        <v>96.8</v>
      </c>
      <c r="G35" s="3">
        <v>70.3</v>
      </c>
      <c r="H35" s="3">
        <v>45.8</v>
      </c>
      <c r="I35" s="3">
        <v>97.9</v>
      </c>
      <c r="J35" s="3">
        <v>94.1</v>
      </c>
      <c r="K35">
        <f>SUMPRODUCT({0.4,0.1,0.2,0.2,0.05,0.05},E35:J35)</f>
        <v>82.22</v>
      </c>
      <c r="L35">
        <v>9426</v>
      </c>
      <c r="M35">
        <v>24265</v>
      </c>
      <c r="N35">
        <v>74299</v>
      </c>
      <c r="O35">
        <v>9568</v>
      </c>
      <c r="P35">
        <v>25845</v>
      </c>
      <c r="Q35">
        <v>76065</v>
      </c>
      <c r="R35">
        <f t="shared" si="2"/>
        <v>25845</v>
      </c>
      <c r="S35">
        <f t="shared" si="3"/>
        <v>76065</v>
      </c>
      <c r="T35">
        <f t="shared" si="4"/>
        <v>0.1257871557220798</v>
      </c>
      <c r="U35">
        <f t="shared" si="5"/>
        <v>0.33977519226976927</v>
      </c>
      <c r="V35" s="80">
        <f t="shared" si="6"/>
        <v>68.350875015724057</v>
      </c>
      <c r="W35" s="80">
        <f t="shared" si="7"/>
        <v>92.696538981134765</v>
      </c>
      <c r="X35" s="80">
        <f>SUMPRODUCT(E35:J35,{0.4,0.1,0,0.2,0.05,0})+SUMPRODUCT(V35:W35,{0.2,0.05})</f>
        <v>81.760001952201549</v>
      </c>
      <c r="Y35" s="80" t="e">
        <f t="shared" si="0"/>
        <v>#DIV/0!</v>
      </c>
      <c r="Z35" t="e">
        <f t="shared" si="1"/>
        <v>#DIV/0!</v>
      </c>
    </row>
    <row r="36" spans="1:26" x14ac:dyDescent="0.3">
      <c r="A36" s="3">
        <v>2020</v>
      </c>
      <c r="B36" s="4" t="s">
        <v>39</v>
      </c>
      <c r="C36" s="4">
        <v>82.1</v>
      </c>
      <c r="D36">
        <v>27</v>
      </c>
      <c r="E36" s="3">
        <v>85.2</v>
      </c>
      <c r="F36" s="3">
        <v>63.6</v>
      </c>
      <c r="G36" s="3">
        <v>66.7</v>
      </c>
      <c r="H36" s="3">
        <v>92.1</v>
      </c>
      <c r="I36" s="3">
        <v>100</v>
      </c>
      <c r="J36" s="3">
        <v>88.9</v>
      </c>
      <c r="K36">
        <f>SUMPRODUCT({0.4,0.1,0.2,0.2,0.05,0.05},E36:J36)</f>
        <v>81.64500000000001</v>
      </c>
      <c r="L36">
        <v>1205</v>
      </c>
      <c r="M36">
        <v>3134</v>
      </c>
      <c r="N36">
        <v>10602</v>
      </c>
      <c r="O36">
        <v>1172</v>
      </c>
      <c r="P36">
        <v>2959</v>
      </c>
      <c r="Q36">
        <v>9447</v>
      </c>
      <c r="R36">
        <f t="shared" si="2"/>
        <v>2959</v>
      </c>
      <c r="S36">
        <f t="shared" si="3"/>
        <v>9447</v>
      </c>
      <c r="T36">
        <f t="shared" si="4"/>
        <v>0.12406054832221869</v>
      </c>
      <c r="U36">
        <f t="shared" si="5"/>
        <v>0.31322112840055044</v>
      </c>
      <c r="V36" s="80">
        <f t="shared" si="6"/>
        <v>66.750044194398257</v>
      </c>
      <c r="W36" s="80">
        <f t="shared" si="7"/>
        <v>88.12317579881838</v>
      </c>
      <c r="X36" s="80">
        <f>SUMPRODUCT(E36:J36,{0.4,0.1,0,0.2,0.05,0})+SUMPRODUCT(V36:W36,{0.2,0.05})</f>
        <v>81.616167628820563</v>
      </c>
      <c r="Y36" s="80" t="e">
        <f t="shared" si="0"/>
        <v>#DIV/0!</v>
      </c>
      <c r="Z36" t="e">
        <f t="shared" si="1"/>
        <v>#DIV/0!</v>
      </c>
    </row>
    <row r="37" spans="1:26" x14ac:dyDescent="0.3">
      <c r="A37" s="3">
        <v>2020</v>
      </c>
      <c r="B37" s="4" t="s">
        <v>35</v>
      </c>
      <c r="C37" s="4">
        <v>82.1</v>
      </c>
      <c r="D37">
        <v>27</v>
      </c>
      <c r="E37" s="3">
        <v>95.3</v>
      </c>
      <c r="F37" s="3">
        <v>97.4</v>
      </c>
      <c r="G37" s="3">
        <v>72.7</v>
      </c>
      <c r="H37" s="3">
        <v>48.4</v>
      </c>
      <c r="I37" s="3">
        <v>92.9</v>
      </c>
      <c r="J37" s="3">
        <v>98.8</v>
      </c>
      <c r="K37">
        <f>SUMPRODUCT({0.4,0.1,0.2,0.2,0.05,0.05},E37:J37)</f>
        <v>81.664999999999992</v>
      </c>
      <c r="L37">
        <v>4846</v>
      </c>
      <c r="M37">
        <v>14707</v>
      </c>
      <c r="N37">
        <v>37278</v>
      </c>
      <c r="O37">
        <v>4850</v>
      </c>
      <c r="P37">
        <v>15209</v>
      </c>
      <c r="Q37">
        <v>37089</v>
      </c>
      <c r="R37">
        <f t="shared" si="2"/>
        <v>15209</v>
      </c>
      <c r="S37">
        <f t="shared" si="3"/>
        <v>37089</v>
      </c>
      <c r="T37">
        <f t="shared" si="4"/>
        <v>0.1307665345520235</v>
      </c>
      <c r="U37">
        <f t="shared" si="5"/>
        <v>0.41006767505190217</v>
      </c>
      <c r="V37" s="80">
        <f t="shared" si="6"/>
        <v>72.770964719449253</v>
      </c>
      <c r="W37" s="80">
        <f t="shared" si="7"/>
        <v>98.517043572164042</v>
      </c>
      <c r="X37" s="80">
        <f>SUMPRODUCT(E37:J37,{0.4,0.1,0,0.2,0.05,0})+SUMPRODUCT(V37:W37,{0.2,0.05})</f>
        <v>81.665045122498057</v>
      </c>
      <c r="Y37" s="80" t="e">
        <f t="shared" si="0"/>
        <v>#DIV/0!</v>
      </c>
      <c r="Z37" t="e">
        <f t="shared" si="1"/>
        <v>#DIV/0!</v>
      </c>
    </row>
    <row r="38" spans="1:26" x14ac:dyDescent="0.3">
      <c r="A38" s="3">
        <v>2020</v>
      </c>
      <c r="B38" s="4" t="s">
        <v>38</v>
      </c>
      <c r="C38" s="4">
        <v>81.5</v>
      </c>
      <c r="D38">
        <v>29</v>
      </c>
      <c r="E38" s="3">
        <v>85.1</v>
      </c>
      <c r="F38" s="3">
        <v>74.400000000000006</v>
      </c>
      <c r="G38" s="3">
        <v>99.7</v>
      </c>
      <c r="H38" s="3">
        <v>72.3</v>
      </c>
      <c r="I38" s="3">
        <v>57.9</v>
      </c>
      <c r="J38" s="3">
        <v>45.3</v>
      </c>
      <c r="K38">
        <f>SUMPRODUCT({0.4,0.1,0.2,0.2,0.05,0.05},E38:J38)</f>
        <v>81.039999999999992</v>
      </c>
      <c r="L38">
        <v>4645</v>
      </c>
      <c r="M38">
        <v>3514</v>
      </c>
      <c r="N38">
        <v>19112</v>
      </c>
      <c r="O38">
        <v>4717</v>
      </c>
      <c r="P38">
        <v>3530</v>
      </c>
      <c r="Q38">
        <v>19123</v>
      </c>
      <c r="R38">
        <f t="shared" si="2"/>
        <v>3530</v>
      </c>
      <c r="S38">
        <f t="shared" si="3"/>
        <v>19123</v>
      </c>
      <c r="T38">
        <f t="shared" si="4"/>
        <v>0.24666631804633166</v>
      </c>
      <c r="U38">
        <f t="shared" si="5"/>
        <v>0.18459446739528318</v>
      </c>
      <c r="V38" s="80">
        <f t="shared" si="6"/>
        <v>99.983704031702217</v>
      </c>
      <c r="W38" s="80">
        <f t="shared" si="7"/>
        <v>44.501033155597767</v>
      </c>
      <c r="X38" s="80">
        <f>SUMPRODUCT(E38:J38,{0.4,0.1,0,0.2,0.05,0})+SUMPRODUCT(V38:W38,{0.2,0.05})</f>
        <v>81.056792464120349</v>
      </c>
      <c r="Y38" s="80" t="e">
        <f t="shared" si="0"/>
        <v>#DIV/0!</v>
      </c>
      <c r="Z38" t="e">
        <f t="shared" si="1"/>
        <v>#DIV/0!</v>
      </c>
    </row>
    <row r="39" spans="1:26" x14ac:dyDescent="0.3">
      <c r="A39" s="3">
        <v>2020</v>
      </c>
      <c r="B39" s="4" t="s">
        <v>36</v>
      </c>
      <c r="C39" s="4">
        <v>80.8</v>
      </c>
      <c r="D39">
        <v>30</v>
      </c>
      <c r="E39" s="3">
        <v>100</v>
      </c>
      <c r="F39" s="3">
        <v>99.9</v>
      </c>
      <c r="G39" s="3">
        <v>21.3</v>
      </c>
      <c r="H39" s="3">
        <v>96.9</v>
      </c>
      <c r="I39" s="3">
        <v>94.9</v>
      </c>
      <c r="J39" s="3">
        <v>39.700000000000003</v>
      </c>
      <c r="K39">
        <f>SUMPRODUCT({0.4,0.1,0.2,0.2,0.05,0.05},E39:J39)</f>
        <v>80.36</v>
      </c>
      <c r="L39">
        <v>3359</v>
      </c>
      <c r="M39">
        <v>6457</v>
      </c>
      <c r="N39">
        <v>39932</v>
      </c>
      <c r="O39">
        <v>3089</v>
      </c>
      <c r="P39">
        <v>6914</v>
      </c>
      <c r="Q39">
        <v>40443</v>
      </c>
      <c r="R39">
        <f t="shared" si="2"/>
        <v>6914</v>
      </c>
      <c r="S39">
        <f t="shared" si="3"/>
        <v>40443</v>
      </c>
      <c r="T39">
        <f t="shared" si="4"/>
        <v>7.6379101451425457E-2</v>
      </c>
      <c r="U39">
        <f t="shared" si="5"/>
        <v>0.1709566550453725</v>
      </c>
      <c r="V39" s="80">
        <f t="shared" si="6"/>
        <v>21.295856707435632</v>
      </c>
      <c r="W39" s="80">
        <f t="shared" si="7"/>
        <v>39.043941582869401</v>
      </c>
      <c r="X39" s="80">
        <f>SUMPRODUCT(E39:J39,{0.4,0.1,0,0.2,0.05,0})+SUMPRODUCT(V39:W39,{0.2,0.05})</f>
        <v>80.326368420630601</v>
      </c>
      <c r="Y39" s="80" t="e">
        <f t="shared" si="0"/>
        <v>#DIV/0!</v>
      </c>
      <c r="Z39" t="e">
        <f t="shared" si="1"/>
        <v>#DIV/0!</v>
      </c>
    </row>
    <row r="40" spans="1:26" x14ac:dyDescent="0.3">
      <c r="A40" s="3">
        <v>2020</v>
      </c>
      <c r="B40" s="4" t="s">
        <v>42</v>
      </c>
      <c r="C40" s="4">
        <v>80</v>
      </c>
      <c r="D40">
        <v>31</v>
      </c>
      <c r="E40" s="3">
        <v>92.3</v>
      </c>
      <c r="F40" s="3">
        <v>94.1</v>
      </c>
      <c r="G40" s="3">
        <v>67.5</v>
      </c>
      <c r="H40" s="3">
        <v>51.8</v>
      </c>
      <c r="I40" s="3">
        <v>90.5</v>
      </c>
      <c r="J40" s="3">
        <v>96.3</v>
      </c>
      <c r="K40">
        <f>SUMPRODUCT({0.4,0.1,0.2,0.2,0.05,0.05},E40:J40)</f>
        <v>79.53</v>
      </c>
      <c r="L40">
        <v>3461</v>
      </c>
      <c r="M40">
        <v>10420</v>
      </c>
      <c r="N40">
        <v>29404</v>
      </c>
      <c r="O40">
        <v>3718</v>
      </c>
      <c r="P40">
        <v>10915</v>
      </c>
      <c r="Q40">
        <v>29774</v>
      </c>
      <c r="R40">
        <f t="shared" si="2"/>
        <v>10915</v>
      </c>
      <c r="S40">
        <f t="shared" si="3"/>
        <v>29774</v>
      </c>
      <c r="T40">
        <f t="shared" si="4"/>
        <v>0.12487405118559818</v>
      </c>
      <c r="U40">
        <f t="shared" si="5"/>
        <v>0.36659501578558473</v>
      </c>
      <c r="V40" s="80">
        <f t="shared" si="6"/>
        <v>67.508324987610237</v>
      </c>
      <c r="W40" s="80">
        <f t="shared" si="7"/>
        <v>95.8066181465868</v>
      </c>
      <c r="X40" s="80">
        <f>SUMPRODUCT(E40:J40,{0.4,0.1,0,0.2,0.05,0})+SUMPRODUCT(V40:W40,{0.2,0.05})</f>
        <v>79.506995904851379</v>
      </c>
      <c r="Y40" s="80" t="e">
        <f t="shared" si="0"/>
        <v>#DIV/0!</v>
      </c>
      <c r="Z40" t="e">
        <f t="shared" si="1"/>
        <v>#DIV/0!</v>
      </c>
    </row>
    <row r="41" spans="1:26" x14ac:dyDescent="0.3">
      <c r="A41" s="3">
        <v>2020</v>
      </c>
      <c r="B41" s="4" t="s">
        <v>40</v>
      </c>
      <c r="C41" s="4">
        <v>80</v>
      </c>
      <c r="D41">
        <v>31</v>
      </c>
      <c r="E41" s="3">
        <v>88.9</v>
      </c>
      <c r="F41" s="3">
        <v>81.099999999999994</v>
      </c>
      <c r="G41" s="3">
        <v>83.1</v>
      </c>
      <c r="H41" s="3">
        <v>46.4</v>
      </c>
      <c r="I41" s="3">
        <v>98.4</v>
      </c>
      <c r="J41" s="3">
        <v>99.9</v>
      </c>
      <c r="K41">
        <f>SUMPRODUCT({0.4,0.1,0.2,0.2,0.05,0.05},E41:J41)</f>
        <v>79.485000000000014</v>
      </c>
      <c r="L41">
        <v>3874</v>
      </c>
      <c r="M41">
        <v>12476</v>
      </c>
      <c r="N41">
        <v>27427</v>
      </c>
      <c r="O41">
        <v>4111</v>
      </c>
      <c r="P41">
        <v>13779</v>
      </c>
      <c r="Q41">
        <v>28458</v>
      </c>
      <c r="R41">
        <f t="shared" si="2"/>
        <v>13779</v>
      </c>
      <c r="S41">
        <f t="shared" si="3"/>
        <v>28458</v>
      </c>
      <c r="T41">
        <f t="shared" si="4"/>
        <v>0.14445850024597653</v>
      </c>
      <c r="U41">
        <f t="shared" si="5"/>
        <v>0.48418722327640734</v>
      </c>
      <c r="V41" s="80">
        <f t="shared" si="6"/>
        <v>83.11896767888598</v>
      </c>
      <c r="W41" s="80">
        <f t="shared" si="7"/>
        <v>99.833186933679514</v>
      </c>
      <c r="X41" s="80">
        <f>SUMPRODUCT(E41:J41,{0.4,0.1,0,0.2,0.05,0})+SUMPRODUCT(V41:W41,{0.2,0.05})</f>
        <v>79.485452882461175</v>
      </c>
      <c r="Y41" s="80" t="e">
        <f t="shared" si="0"/>
        <v>#DIV/0!</v>
      </c>
      <c r="Z41" t="e">
        <f t="shared" si="1"/>
        <v>#DIV/0!</v>
      </c>
    </row>
    <row r="42" spans="1:26" x14ac:dyDescent="0.3">
      <c r="A42" s="3">
        <v>2020</v>
      </c>
      <c r="B42" s="4" t="s">
        <v>1037</v>
      </c>
      <c r="C42" s="4">
        <v>80</v>
      </c>
      <c r="D42">
        <v>31</v>
      </c>
      <c r="E42" s="3">
        <v>95.6</v>
      </c>
      <c r="F42" s="3">
        <v>77.599999999999994</v>
      </c>
      <c r="G42" s="3">
        <v>40.1</v>
      </c>
      <c r="H42" s="3">
        <v>77.8</v>
      </c>
      <c r="I42" s="3">
        <v>100</v>
      </c>
      <c r="J42" s="3">
        <v>99.6</v>
      </c>
      <c r="K42">
        <f>SUMPRODUCT({0.4,0.1,0.2,0.2,0.05,0.05},E42:J42)</f>
        <v>79.56</v>
      </c>
      <c r="L42">
        <v>1651</v>
      </c>
      <c r="M42">
        <v>8440</v>
      </c>
      <c r="N42">
        <v>18097</v>
      </c>
      <c r="O42">
        <v>1795</v>
      </c>
      <c r="P42">
        <v>8240</v>
      </c>
      <c r="Q42">
        <v>18394</v>
      </c>
      <c r="R42">
        <f t="shared" si="2"/>
        <v>8240</v>
      </c>
      <c r="S42">
        <f t="shared" si="3"/>
        <v>18394</v>
      </c>
      <c r="T42">
        <f t="shared" si="4"/>
        <v>9.758616940306622E-2</v>
      </c>
      <c r="U42">
        <f t="shared" si="5"/>
        <v>0.44797216483635971</v>
      </c>
      <c r="V42" s="80">
        <f t="shared" si="6"/>
        <v>40.149349878156201</v>
      </c>
      <c r="W42" s="80">
        <f t="shared" si="7"/>
        <v>99.481789571380332</v>
      </c>
      <c r="X42" s="80">
        <f>SUMPRODUCT(E42:J42,{0.4,0.1,0,0.2,0.05,0})+SUMPRODUCT(V42:W42,{0.2,0.05})</f>
        <v>79.563959454200258</v>
      </c>
      <c r="Y42" s="80" t="e">
        <f t="shared" ref="Y42:Y73" si="8">ROUND(X42/MAX(X$10:X$109)*100,1)</f>
        <v>#DIV/0!</v>
      </c>
      <c r="Z42" t="e">
        <f t="shared" ref="Z42:Z73" si="9">RANK(Y42,Y$10:Y$109)</f>
        <v>#DIV/0!</v>
      </c>
    </row>
    <row r="43" spans="1:26" x14ac:dyDescent="0.3">
      <c r="A43" s="3">
        <v>2020</v>
      </c>
      <c r="B43" s="4" t="s">
        <v>47</v>
      </c>
      <c r="C43" s="4">
        <v>79.900000000000006</v>
      </c>
      <c r="D43">
        <v>34</v>
      </c>
      <c r="E43" s="3">
        <v>84.7</v>
      </c>
      <c r="F43" s="3">
        <v>92.5</v>
      </c>
      <c r="G43" s="3">
        <v>90.9</v>
      </c>
      <c r="H43" s="3">
        <v>55.7</v>
      </c>
      <c r="I43" s="3">
        <v>93.1</v>
      </c>
      <c r="J43" s="3">
        <v>46.3</v>
      </c>
      <c r="K43">
        <f>SUMPRODUCT({0.4,0.1,0.2,0.2,0.05,0.05},E43:J43)</f>
        <v>79.42</v>
      </c>
      <c r="L43">
        <v>4525</v>
      </c>
      <c r="M43">
        <v>5163</v>
      </c>
      <c r="N43">
        <v>30504</v>
      </c>
      <c r="O43">
        <v>4526</v>
      </c>
      <c r="P43">
        <v>5322</v>
      </c>
      <c r="Q43">
        <v>28454</v>
      </c>
      <c r="R43">
        <f t="shared" si="2"/>
        <v>5322</v>
      </c>
      <c r="S43">
        <f t="shared" si="3"/>
        <v>28454</v>
      </c>
      <c r="T43">
        <f t="shared" si="4"/>
        <v>0.1590637520208055</v>
      </c>
      <c r="U43">
        <f t="shared" si="5"/>
        <v>0.18703872917691713</v>
      </c>
      <c r="V43" s="80">
        <f t="shared" si="6"/>
        <v>90.912692957462809</v>
      </c>
      <c r="W43" s="80">
        <f t="shared" si="7"/>
        <v>45.493402920619531</v>
      </c>
      <c r="X43" s="80">
        <f>SUMPRODUCT(E43:J43,{0.4,0.1,0,0.2,0.05,0})+SUMPRODUCT(V43:W43,{0.2,0.05})</f>
        <v>79.382208737523541</v>
      </c>
      <c r="Y43" s="80" t="e">
        <f t="shared" si="8"/>
        <v>#DIV/0!</v>
      </c>
      <c r="Z43" t="e">
        <f t="shared" si="9"/>
        <v>#DIV/0!</v>
      </c>
    </row>
    <row r="44" spans="1:26" x14ac:dyDescent="0.3">
      <c r="A44" s="3">
        <v>2020</v>
      </c>
      <c r="B44" s="4" t="s">
        <v>46</v>
      </c>
      <c r="C44" s="4">
        <v>79.400000000000006</v>
      </c>
      <c r="D44">
        <v>35</v>
      </c>
      <c r="E44" s="3">
        <v>95.8</v>
      </c>
      <c r="F44" s="3">
        <v>96.5</v>
      </c>
      <c r="G44" s="3">
        <v>96.7</v>
      </c>
      <c r="H44" s="3">
        <v>25.8</v>
      </c>
      <c r="I44" s="3">
        <v>37.299999999999997</v>
      </c>
      <c r="J44" s="3">
        <v>93</v>
      </c>
      <c r="K44">
        <f>SUMPRODUCT({0.4,0.1,0.2,0.2,0.05,0.05},E44:J44)</f>
        <v>78.984999999999999</v>
      </c>
      <c r="L44">
        <v>8143</v>
      </c>
      <c r="M44">
        <v>14647</v>
      </c>
      <c r="N44">
        <v>44466</v>
      </c>
      <c r="O44">
        <v>8028</v>
      </c>
      <c r="P44">
        <v>15189</v>
      </c>
      <c r="Q44">
        <v>44993</v>
      </c>
      <c r="R44">
        <f t="shared" si="2"/>
        <v>15189</v>
      </c>
      <c r="S44">
        <f t="shared" si="3"/>
        <v>44993</v>
      </c>
      <c r="T44">
        <f t="shared" si="4"/>
        <v>0.17842775542862224</v>
      </c>
      <c r="U44">
        <f t="shared" si="5"/>
        <v>0.33758584668726244</v>
      </c>
      <c r="V44" s="80">
        <f t="shared" si="6"/>
        <v>96.671740005753293</v>
      </c>
      <c r="W44" s="80">
        <f t="shared" si="7"/>
        <v>92.379902412377731</v>
      </c>
      <c r="X44" s="80">
        <f>SUMPRODUCT(E44:J44,{0.4,0.1,0,0.2,0.05,0})+SUMPRODUCT(V44:W44,{0.2,0.05})</f>
        <v>78.94834312176954</v>
      </c>
      <c r="Y44" s="80" t="e">
        <f t="shared" si="8"/>
        <v>#DIV/0!</v>
      </c>
      <c r="Z44" t="e">
        <f t="shared" si="9"/>
        <v>#DIV/0!</v>
      </c>
    </row>
    <row r="45" spans="1:26" x14ac:dyDescent="0.3">
      <c r="A45" s="3">
        <v>2020</v>
      </c>
      <c r="B45" s="4" t="s">
        <v>43</v>
      </c>
      <c r="C45" s="4">
        <v>79.2</v>
      </c>
      <c r="D45">
        <v>36</v>
      </c>
      <c r="E45" s="3">
        <v>100</v>
      </c>
      <c r="F45" s="3">
        <v>99.7</v>
      </c>
      <c r="G45" s="3">
        <v>42</v>
      </c>
      <c r="H45" s="3">
        <v>81.900000000000006</v>
      </c>
      <c r="I45" s="3">
        <v>47.3</v>
      </c>
      <c r="J45" s="3">
        <v>32.6</v>
      </c>
      <c r="K45">
        <f>SUMPRODUCT({0.4,0.1,0.2,0.2,0.05,0.05},E45:J45)</f>
        <v>78.74499999999999</v>
      </c>
      <c r="L45">
        <v>4188</v>
      </c>
      <c r="M45">
        <v>6992</v>
      </c>
      <c r="N45">
        <v>44288</v>
      </c>
      <c r="O45">
        <v>4390</v>
      </c>
      <c r="P45">
        <v>6751</v>
      </c>
      <c r="Q45">
        <v>44128</v>
      </c>
      <c r="R45">
        <f t="shared" si="2"/>
        <v>6751</v>
      </c>
      <c r="S45">
        <f t="shared" si="3"/>
        <v>44128</v>
      </c>
      <c r="T45">
        <f t="shared" si="4"/>
        <v>9.948332124728064E-2</v>
      </c>
      <c r="U45">
        <f t="shared" si="5"/>
        <v>0.15298676577229878</v>
      </c>
      <c r="V45" s="80">
        <f t="shared" si="6"/>
        <v>42.05154501710944</v>
      </c>
      <c r="W45" s="80">
        <f t="shared" si="7"/>
        <v>32.185852270940487</v>
      </c>
      <c r="X45" s="80">
        <f>SUMPRODUCT(E45:J45,{0.4,0.1,0,0.2,0.05,0})+SUMPRODUCT(V45:W45,{0.2,0.05})</f>
        <v>78.734601616968902</v>
      </c>
      <c r="Y45" s="80" t="e">
        <f t="shared" si="8"/>
        <v>#DIV/0!</v>
      </c>
      <c r="Z45" t="e">
        <f t="shared" si="9"/>
        <v>#DIV/0!</v>
      </c>
    </row>
    <row r="46" spans="1:26" x14ac:dyDescent="0.3">
      <c r="A46" s="3">
        <v>2020</v>
      </c>
      <c r="B46" s="4" t="s">
        <v>44</v>
      </c>
      <c r="C46" s="4">
        <v>79</v>
      </c>
      <c r="D46">
        <v>37</v>
      </c>
      <c r="E46" s="3">
        <v>97.9</v>
      </c>
      <c r="F46" s="3">
        <v>95.9</v>
      </c>
      <c r="G46" s="3">
        <v>87.9</v>
      </c>
      <c r="H46" s="3">
        <v>53.7</v>
      </c>
      <c r="I46" s="3">
        <v>18.600000000000001</v>
      </c>
      <c r="J46" s="3">
        <v>11.6</v>
      </c>
      <c r="K46">
        <f>SUMPRODUCT({0.4,0.1,0.2,0.2,0.05,0.05},E46:J46)</f>
        <v>78.580000000000027</v>
      </c>
      <c r="L46">
        <v>4261</v>
      </c>
      <c r="M46">
        <v>2198</v>
      </c>
      <c r="N46">
        <v>28192</v>
      </c>
      <c r="O46">
        <v>4305</v>
      </c>
      <c r="P46">
        <v>2370</v>
      </c>
      <c r="Q46">
        <v>28197</v>
      </c>
      <c r="R46">
        <f t="shared" si="2"/>
        <v>2370</v>
      </c>
      <c r="S46">
        <f t="shared" si="3"/>
        <v>28197</v>
      </c>
      <c r="T46">
        <f t="shared" si="4"/>
        <v>0.15267581657623153</v>
      </c>
      <c r="U46">
        <f t="shared" si="5"/>
        <v>8.4051494839876589E-2</v>
      </c>
      <c r="V46" s="80">
        <f t="shared" si="6"/>
        <v>87.914394430362293</v>
      </c>
      <c r="W46" s="80">
        <f t="shared" si="7"/>
        <v>12.107252667686733</v>
      </c>
      <c r="X46" s="80">
        <f>SUMPRODUCT(E46:J46,{0.4,0.1,0,0.2,0.05,0})+SUMPRODUCT(V46:W46,{0.2,0.05})</f>
        <v>78.608241519456811</v>
      </c>
      <c r="Y46" s="80" t="e">
        <f t="shared" si="8"/>
        <v>#DIV/0!</v>
      </c>
      <c r="Z46" t="e">
        <f t="shared" si="9"/>
        <v>#DIV/0!</v>
      </c>
    </row>
    <row r="47" spans="1:26" x14ac:dyDescent="0.3">
      <c r="A47" s="3">
        <v>2020</v>
      </c>
      <c r="B47" s="4" t="s">
        <v>41</v>
      </c>
      <c r="C47" s="4">
        <v>78.900000000000006</v>
      </c>
      <c r="D47">
        <v>38</v>
      </c>
      <c r="E47" s="3">
        <v>98.6</v>
      </c>
      <c r="F47" s="3">
        <v>96.9</v>
      </c>
      <c r="G47" s="3">
        <v>95</v>
      </c>
      <c r="H47" s="3">
        <v>42.6</v>
      </c>
      <c r="I47" s="3">
        <v>16</v>
      </c>
      <c r="J47" s="3">
        <v>19.8</v>
      </c>
      <c r="K47">
        <f>SUMPRODUCT({0.4,0.1,0.2,0.2,0.05,0.05},E47:J47)</f>
        <v>78.439999999999984</v>
      </c>
      <c r="L47">
        <v>3998</v>
      </c>
      <c r="M47">
        <v>2269</v>
      </c>
      <c r="N47">
        <v>22762</v>
      </c>
      <c r="O47">
        <v>3878</v>
      </c>
      <c r="P47">
        <v>2628</v>
      </c>
      <c r="Q47">
        <v>22687</v>
      </c>
      <c r="R47">
        <f t="shared" si="2"/>
        <v>2628</v>
      </c>
      <c r="S47">
        <f t="shared" si="3"/>
        <v>22687</v>
      </c>
      <c r="T47">
        <f t="shared" si="4"/>
        <v>0.17093489663684047</v>
      </c>
      <c r="U47">
        <f t="shared" si="5"/>
        <v>0.1158372636311544</v>
      </c>
      <c r="V47" s="80">
        <f t="shared" si="6"/>
        <v>94.964631497897557</v>
      </c>
      <c r="W47" s="80">
        <f t="shared" si="7"/>
        <v>19.945054448339683</v>
      </c>
      <c r="X47" s="80">
        <f>SUMPRODUCT(E47:J47,{0.4,0.1,0,0.2,0.05,0})+SUMPRODUCT(V47:W47,{0.2,0.05})</f>
        <v>78.440179021996499</v>
      </c>
      <c r="Y47" s="80" t="e">
        <f t="shared" si="8"/>
        <v>#DIV/0!</v>
      </c>
      <c r="Z47" t="e">
        <f t="shared" si="9"/>
        <v>#DIV/0!</v>
      </c>
    </row>
    <row r="48" spans="1:26" x14ac:dyDescent="0.3">
      <c r="A48" s="3">
        <v>2020</v>
      </c>
      <c r="B48" s="4" t="s">
        <v>48</v>
      </c>
      <c r="C48" s="4">
        <v>78.599999999999994</v>
      </c>
      <c r="D48">
        <v>39</v>
      </c>
      <c r="E48" s="3">
        <v>86.8</v>
      </c>
      <c r="F48" s="3">
        <v>82.2</v>
      </c>
      <c r="G48" s="3">
        <v>70</v>
      </c>
      <c r="H48" s="3">
        <v>97.4</v>
      </c>
      <c r="I48" s="3">
        <v>24.7</v>
      </c>
      <c r="J48" s="3">
        <v>9.6999999999999993</v>
      </c>
      <c r="K48">
        <f>SUMPRODUCT({0.4,0.1,0.2,0.2,0.05,0.05},E48:J48)</f>
        <v>78.14</v>
      </c>
      <c r="L48">
        <v>1269</v>
      </c>
      <c r="M48">
        <v>685</v>
      </c>
      <c r="N48">
        <v>9786</v>
      </c>
      <c r="O48">
        <v>1257</v>
      </c>
      <c r="P48">
        <v>738</v>
      </c>
      <c r="Q48">
        <v>9848</v>
      </c>
      <c r="R48">
        <f t="shared" si="2"/>
        <v>738</v>
      </c>
      <c r="S48">
        <f t="shared" si="3"/>
        <v>9848</v>
      </c>
      <c r="T48">
        <f t="shared" si="4"/>
        <v>0.12764012997562957</v>
      </c>
      <c r="U48">
        <f t="shared" si="5"/>
        <v>7.4939073923639313E-2</v>
      </c>
      <c r="V48" s="80">
        <f t="shared" si="6"/>
        <v>70.031354974362145</v>
      </c>
      <c r="W48" s="80">
        <f t="shared" si="7"/>
        <v>10.327361786181138</v>
      </c>
      <c r="X48" s="80">
        <f>SUMPRODUCT(E48:J48,{0.4,0.1,0,0.2,0.05,0})+SUMPRODUCT(V48:W48,{0.2,0.05})</f>
        <v>78.177639084181493</v>
      </c>
      <c r="Y48" s="80" t="e">
        <f t="shared" si="8"/>
        <v>#DIV/0!</v>
      </c>
      <c r="Z48" t="e">
        <f t="shared" si="9"/>
        <v>#DIV/0!</v>
      </c>
    </row>
    <row r="49" spans="1:26" x14ac:dyDescent="0.3">
      <c r="A49" s="3">
        <v>2020</v>
      </c>
      <c r="B49" s="4" t="s">
        <v>49</v>
      </c>
      <c r="C49" s="4">
        <v>77.099999999999994</v>
      </c>
      <c r="D49">
        <v>40</v>
      </c>
      <c r="E49" s="3">
        <v>97.4</v>
      </c>
      <c r="F49" s="3">
        <v>95.3</v>
      </c>
      <c r="G49" s="3">
        <v>21.4</v>
      </c>
      <c r="H49" s="3">
        <v>69.599999999999994</v>
      </c>
      <c r="I49" s="3">
        <v>100</v>
      </c>
      <c r="J49" s="3">
        <v>100</v>
      </c>
      <c r="K49">
        <f>SUMPRODUCT({0.4,0.1,0.2,0.2,0.05,0.05},E49:J49)</f>
        <v>76.690000000000012</v>
      </c>
      <c r="L49">
        <v>3472</v>
      </c>
      <c r="M49">
        <v>25358</v>
      </c>
      <c r="N49">
        <v>46145</v>
      </c>
      <c r="O49">
        <v>3648</v>
      </c>
      <c r="P49">
        <v>27688</v>
      </c>
      <c r="Q49">
        <v>47675</v>
      </c>
      <c r="R49">
        <f t="shared" si="2"/>
        <v>27688</v>
      </c>
      <c r="S49">
        <f t="shared" si="3"/>
        <v>47675</v>
      </c>
      <c r="T49">
        <f t="shared" si="4"/>
        <v>7.6518091242789715E-2</v>
      </c>
      <c r="U49">
        <f t="shared" si="5"/>
        <v>0.58076560041950709</v>
      </c>
      <c r="V49" s="80">
        <f t="shared" si="6"/>
        <v>21.400120925054793</v>
      </c>
      <c r="W49" s="80">
        <f t="shared" si="7"/>
        <v>99.995674711917232</v>
      </c>
      <c r="X49" s="80">
        <f>SUMPRODUCT(E49:J49,{0.4,0.1,0,0.2,0.05,0})+SUMPRODUCT(V49:W49,{0.2,0.05})</f>
        <v>76.689807920606825</v>
      </c>
      <c r="Y49" s="80" t="e">
        <f t="shared" si="8"/>
        <v>#DIV/0!</v>
      </c>
      <c r="Z49" t="e">
        <f t="shared" si="9"/>
        <v>#DIV/0!</v>
      </c>
    </row>
    <row r="50" spans="1:26" x14ac:dyDescent="0.3">
      <c r="A50" s="3">
        <v>2020</v>
      </c>
      <c r="B50" s="4" t="s">
        <v>45</v>
      </c>
      <c r="C50" s="4">
        <v>76.5</v>
      </c>
      <c r="D50">
        <v>41</v>
      </c>
      <c r="E50" s="3">
        <v>99.1</v>
      </c>
      <c r="F50" s="3">
        <v>97.3</v>
      </c>
      <c r="G50" s="3">
        <v>18.8</v>
      </c>
      <c r="H50" s="3">
        <v>65.400000000000006</v>
      </c>
      <c r="I50" s="3">
        <v>97.4</v>
      </c>
      <c r="J50" s="3">
        <v>100</v>
      </c>
      <c r="K50">
        <f>SUMPRODUCT({0.4,0.1,0.2,0.2,0.05,0.05},E50:J50)</f>
        <v>76.080000000000013</v>
      </c>
      <c r="L50">
        <v>3540</v>
      </c>
      <c r="M50">
        <v>22545</v>
      </c>
      <c r="N50">
        <v>46647</v>
      </c>
      <c r="O50">
        <v>3506</v>
      </c>
      <c r="P50">
        <v>23848</v>
      </c>
      <c r="Q50">
        <v>48078</v>
      </c>
      <c r="R50">
        <f t="shared" si="2"/>
        <v>23848</v>
      </c>
      <c r="S50">
        <f t="shared" si="3"/>
        <v>48078</v>
      </c>
      <c r="T50">
        <f t="shared" si="4"/>
        <v>7.2923166521069935E-2</v>
      </c>
      <c r="U50">
        <f t="shared" si="5"/>
        <v>0.49602728898872667</v>
      </c>
      <c r="V50" s="80">
        <f t="shared" si="6"/>
        <v>18.799982716098626</v>
      </c>
      <c r="W50" s="80">
        <f t="shared" si="7"/>
        <v>99.887987082317295</v>
      </c>
      <c r="X50" s="80">
        <f>SUMPRODUCT(E50:J50,{0.4,0.1,0,0.2,0.05,0})+SUMPRODUCT(V50:W50,{0.2,0.05})</f>
        <v>76.074395897335592</v>
      </c>
      <c r="Y50" s="80" t="e">
        <f t="shared" si="8"/>
        <v>#DIV/0!</v>
      </c>
      <c r="Z50" t="e">
        <f t="shared" si="9"/>
        <v>#DIV/0!</v>
      </c>
    </row>
    <row r="51" spans="1:26" x14ac:dyDescent="0.3">
      <c r="A51" s="3">
        <v>2020</v>
      </c>
      <c r="B51" s="4" t="s">
        <v>33</v>
      </c>
      <c r="C51" s="4">
        <v>76.400000000000006</v>
      </c>
      <c r="D51">
        <v>42</v>
      </c>
      <c r="E51" s="3">
        <v>88.2</v>
      </c>
      <c r="F51" s="3">
        <v>85.3</v>
      </c>
      <c r="G51" s="3">
        <v>100</v>
      </c>
      <c r="H51" s="3">
        <v>44.7</v>
      </c>
      <c r="I51" s="3">
        <v>5.9</v>
      </c>
      <c r="J51" s="3">
        <v>58</v>
      </c>
      <c r="K51">
        <f>SUMPRODUCT({0.4,0.1,0.2,0.2,0.05,0.05},E51:J51)</f>
        <v>75.945000000000007</v>
      </c>
      <c r="L51">
        <v>3153</v>
      </c>
      <c r="M51">
        <v>3223</v>
      </c>
      <c r="N51">
        <v>15459</v>
      </c>
      <c r="O51">
        <v>5457</v>
      </c>
      <c r="P51">
        <v>3428</v>
      </c>
      <c r="Q51">
        <v>15919</v>
      </c>
      <c r="R51">
        <f t="shared" si="2"/>
        <v>3428</v>
      </c>
      <c r="S51">
        <f t="shared" si="3"/>
        <v>15919</v>
      </c>
      <c r="T51">
        <f t="shared" si="4"/>
        <v>0.34279791444186192</v>
      </c>
      <c r="U51">
        <f t="shared" si="5"/>
        <v>0.21534015955776117</v>
      </c>
      <c r="V51" s="80">
        <f t="shared" si="6"/>
        <v>99.99999993684915</v>
      </c>
      <c r="W51" s="80">
        <f t="shared" si="7"/>
        <v>57.028879555075285</v>
      </c>
      <c r="X51" s="80">
        <f>SUMPRODUCT(E51:J51,{0.4,0.1,0,0.2,0.05,0})+SUMPRODUCT(V51:W51,{0.2,0.05})</f>
        <v>75.896443965123595</v>
      </c>
      <c r="Y51" s="80" t="e">
        <f t="shared" si="8"/>
        <v>#DIV/0!</v>
      </c>
      <c r="Z51" t="e">
        <f t="shared" si="9"/>
        <v>#DIV/0!</v>
      </c>
    </row>
    <row r="52" spans="1:26" x14ac:dyDescent="0.3">
      <c r="A52" s="3">
        <v>2020</v>
      </c>
      <c r="B52" s="4" t="s">
        <v>52</v>
      </c>
      <c r="C52" s="4">
        <v>75.8</v>
      </c>
      <c r="D52">
        <v>43</v>
      </c>
      <c r="E52" s="3">
        <v>90.3</v>
      </c>
      <c r="F52" s="3">
        <v>53.1</v>
      </c>
      <c r="G52" s="3">
        <v>59.2</v>
      </c>
      <c r="H52" s="3">
        <v>62.6</v>
      </c>
      <c r="I52" s="3">
        <v>100</v>
      </c>
      <c r="J52" s="3">
        <v>91.5</v>
      </c>
      <c r="K52">
        <f>SUMPRODUCT({0.4,0.1,0.2,0.2,0.05,0.05},E52:J52)</f>
        <v>75.365000000000009</v>
      </c>
      <c r="L52">
        <v>2224</v>
      </c>
      <c r="M52">
        <v>5769</v>
      </c>
      <c r="N52">
        <v>18158</v>
      </c>
      <c r="O52">
        <v>2152</v>
      </c>
      <c r="P52">
        <v>6062</v>
      </c>
      <c r="Q52">
        <v>18499</v>
      </c>
      <c r="R52">
        <f t="shared" si="2"/>
        <v>6062</v>
      </c>
      <c r="S52">
        <f t="shared" si="3"/>
        <v>18499</v>
      </c>
      <c r="T52">
        <f t="shared" si="4"/>
        <v>0.11633061246553868</v>
      </c>
      <c r="U52">
        <f t="shared" si="5"/>
        <v>0.32769338883182875</v>
      </c>
      <c r="V52" s="80">
        <f t="shared" si="6"/>
        <v>59.240859130014677</v>
      </c>
      <c r="W52" s="80">
        <f t="shared" si="7"/>
        <v>90.817863727896039</v>
      </c>
      <c r="X52" s="80">
        <f>SUMPRODUCT(E52:J52,{0.4,0.1,0,0.2,0.05,0})+SUMPRODUCT(V52:W52,{0.2,0.05})</f>
        <v>75.339065012397739</v>
      </c>
      <c r="Y52" s="80" t="e">
        <f t="shared" si="8"/>
        <v>#DIV/0!</v>
      </c>
      <c r="Z52" t="e">
        <f t="shared" si="9"/>
        <v>#DIV/0!</v>
      </c>
    </row>
    <row r="53" spans="1:26" s="5" customFormat="1" x14ac:dyDescent="0.3">
      <c r="A53" s="81">
        <v>2020</v>
      </c>
      <c r="B53" s="82" t="s">
        <v>1038</v>
      </c>
      <c r="C53" s="82">
        <v>75.400000000000006</v>
      </c>
      <c r="D53" s="5">
        <v>44</v>
      </c>
      <c r="E53" s="81">
        <v>91.1</v>
      </c>
      <c r="F53" s="81">
        <v>94.9</v>
      </c>
      <c r="G53" s="81">
        <v>16.7</v>
      </c>
      <c r="H53" s="81">
        <v>78.400000000000006</v>
      </c>
      <c r="I53" s="81">
        <v>100</v>
      </c>
      <c r="J53" s="81">
        <v>99.2</v>
      </c>
      <c r="K53" s="5">
        <f>SUMPRODUCT({0.4,0.1,0.2,0.2,0.05,0.05},E53:J53)</f>
        <v>74.91</v>
      </c>
      <c r="L53" s="5">
        <v>3035</v>
      </c>
      <c r="M53" s="5">
        <v>17404</v>
      </c>
      <c r="N53" s="5">
        <v>43275</v>
      </c>
      <c r="O53" s="5">
        <v>3156</v>
      </c>
      <c r="P53" s="5">
        <v>19577</v>
      </c>
      <c r="Q53" s="5">
        <v>45222</v>
      </c>
      <c r="R53" s="5">
        <f t="shared" si="2"/>
        <v>19577</v>
      </c>
      <c r="S53" s="5">
        <f t="shared" si="3"/>
        <v>45222</v>
      </c>
      <c r="T53" s="5">
        <f>O53/S53</f>
        <v>6.9789040732386898E-2</v>
      </c>
      <c r="U53" s="5">
        <f t="shared" si="5"/>
        <v>0.4329087612224139</v>
      </c>
      <c r="V53" s="6">
        <f t="shared" si="6"/>
        <v>16.700000000000014</v>
      </c>
      <c r="W53" s="6">
        <f t="shared" si="7"/>
        <v>99.2</v>
      </c>
      <c r="X53" s="6">
        <f>SUMPRODUCT(E53:J53,{0.4,0.1,0,0.2,0.05,0})+SUMPRODUCT(V53:W53,{0.2,0.05})</f>
        <v>74.91</v>
      </c>
      <c r="Y53" s="6" t="e">
        <f t="shared" si="8"/>
        <v>#DIV/0!</v>
      </c>
      <c r="Z53" s="5" t="e">
        <f t="shared" si="9"/>
        <v>#DIV/0!</v>
      </c>
    </row>
    <row r="54" spans="1:26" x14ac:dyDescent="0.3">
      <c r="A54" s="3">
        <v>2020</v>
      </c>
      <c r="B54" s="4" t="s">
        <v>57</v>
      </c>
      <c r="C54" s="4">
        <v>74.8</v>
      </c>
      <c r="D54">
        <v>45</v>
      </c>
      <c r="E54" s="3">
        <v>97.1</v>
      </c>
      <c r="F54" s="3">
        <v>89.6</v>
      </c>
      <c r="G54" s="3">
        <v>53.1</v>
      </c>
      <c r="H54" s="3">
        <v>37.4</v>
      </c>
      <c r="I54" s="3">
        <v>89.5</v>
      </c>
      <c r="J54" s="3">
        <v>78.8</v>
      </c>
      <c r="K54">
        <f>SUMPRODUCT({0.4,0.1,0.2,0.2,0.05,0.05},E54:J54)</f>
        <v>74.314999999999998</v>
      </c>
      <c r="L54">
        <v>6038</v>
      </c>
      <c r="M54">
        <v>14553</v>
      </c>
      <c r="N54">
        <v>55184</v>
      </c>
      <c r="O54">
        <v>6301</v>
      </c>
      <c r="P54">
        <v>15417</v>
      </c>
      <c r="Q54">
        <v>56552</v>
      </c>
      <c r="R54">
        <f t="shared" si="2"/>
        <v>15417</v>
      </c>
      <c r="S54">
        <f t="shared" si="3"/>
        <v>56552</v>
      </c>
      <c r="T54">
        <f t="shared" si="4"/>
        <v>0.11141957844108077</v>
      </c>
      <c r="U54">
        <f t="shared" si="5"/>
        <v>0.27261635309096055</v>
      </c>
      <c r="V54" s="80">
        <f t="shared" si="6"/>
        <v>54.266087808999863</v>
      </c>
      <c r="W54" s="80">
        <f t="shared" si="7"/>
        <v>77.775861584423922</v>
      </c>
      <c r="X54" s="80">
        <f>SUMPRODUCT(E54:J54,{0.4,0.1,0,0.2,0.05,0})+SUMPRODUCT(V54:W54,{0.2,0.05})</f>
        <v>74.497010641021177</v>
      </c>
      <c r="Y54" s="80" t="e">
        <f t="shared" si="8"/>
        <v>#DIV/0!</v>
      </c>
      <c r="Z54" t="e">
        <f t="shared" si="9"/>
        <v>#DIV/0!</v>
      </c>
    </row>
    <row r="55" spans="1:26" x14ac:dyDescent="0.3">
      <c r="A55" s="3">
        <v>2020</v>
      </c>
      <c r="B55" s="4" t="s">
        <v>53</v>
      </c>
      <c r="C55" s="4">
        <v>74.5</v>
      </c>
      <c r="D55">
        <v>46</v>
      </c>
      <c r="E55" s="3">
        <v>89</v>
      </c>
      <c r="F55" s="3">
        <v>78.2</v>
      </c>
      <c r="G55" s="3">
        <v>23.8</v>
      </c>
      <c r="H55" s="3">
        <v>79.599999999999994</v>
      </c>
      <c r="I55" s="3">
        <v>100</v>
      </c>
      <c r="J55" s="3">
        <v>99.9</v>
      </c>
      <c r="K55">
        <f>SUMPRODUCT({0.4,0.1,0.2,0.2,0.05,0.05},E55:J55)</f>
        <v>74.094999999999999</v>
      </c>
      <c r="L55">
        <v>3265</v>
      </c>
      <c r="M55">
        <v>20443</v>
      </c>
      <c r="N55">
        <v>40658</v>
      </c>
      <c r="O55">
        <v>3361</v>
      </c>
      <c r="P55">
        <v>22242</v>
      </c>
      <c r="Q55">
        <v>42198</v>
      </c>
      <c r="R55">
        <f t="shared" si="2"/>
        <v>22242</v>
      </c>
      <c r="S55">
        <f t="shared" si="3"/>
        <v>42198</v>
      </c>
      <c r="T55">
        <f t="shared" si="4"/>
        <v>7.964832456514527E-2</v>
      </c>
      <c r="U55">
        <f t="shared" si="5"/>
        <v>0.527086591781601</v>
      </c>
      <c r="V55" s="80">
        <f t="shared" si="6"/>
        <v>23.825786804842863</v>
      </c>
      <c r="W55" s="80">
        <f t="shared" si="7"/>
        <v>99.963090312262665</v>
      </c>
      <c r="X55" s="80">
        <f>SUMPRODUCT(E55:J55,{0.4,0.1,0,0.2,0.05,0})+SUMPRODUCT(V55:W55,{0.2,0.05})</f>
        <v>74.103311876581714</v>
      </c>
      <c r="Y55" s="80" t="e">
        <f t="shared" si="8"/>
        <v>#DIV/0!</v>
      </c>
      <c r="Z55" t="e">
        <f t="shared" si="9"/>
        <v>#DIV/0!</v>
      </c>
    </row>
    <row r="56" spans="1:26" x14ac:dyDescent="0.3">
      <c r="A56" s="3">
        <v>2020</v>
      </c>
      <c r="B56" s="4" t="s">
        <v>66</v>
      </c>
      <c r="C56" s="4">
        <v>74.400000000000006</v>
      </c>
      <c r="D56">
        <v>47</v>
      </c>
      <c r="E56" s="3">
        <v>82.5</v>
      </c>
      <c r="F56" s="3">
        <v>90.9</v>
      </c>
      <c r="G56" s="3">
        <v>60.4</v>
      </c>
      <c r="H56" s="3">
        <v>75.400000000000006</v>
      </c>
      <c r="I56" s="3">
        <v>64</v>
      </c>
      <c r="J56" s="3">
        <v>30.2</v>
      </c>
      <c r="K56">
        <f>SUMPRODUCT({0.4,0.1,0.2,0.2,0.05,0.05},E56:J56)</f>
        <v>73.960000000000008</v>
      </c>
      <c r="L56">
        <v>5691</v>
      </c>
      <c r="M56">
        <v>4410</v>
      </c>
      <c r="N56">
        <v>40664</v>
      </c>
      <c r="O56">
        <v>4446</v>
      </c>
      <c r="P56">
        <v>6158</v>
      </c>
      <c r="Q56">
        <v>37811</v>
      </c>
      <c r="R56">
        <f t="shared" si="2"/>
        <v>6158</v>
      </c>
      <c r="S56">
        <f t="shared" si="3"/>
        <v>37811</v>
      </c>
      <c r="T56">
        <f t="shared" si="4"/>
        <v>0.11758482981143054</v>
      </c>
      <c r="U56">
        <f t="shared" si="5"/>
        <v>0.16286265901457248</v>
      </c>
      <c r="V56" s="80">
        <f t="shared" si="6"/>
        <v>60.491068983805299</v>
      </c>
      <c r="W56" s="80">
        <f t="shared" si="7"/>
        <v>35.897433933146047</v>
      </c>
      <c r="X56" s="80">
        <f>SUMPRODUCT(E56:J56,{0.4,0.1,0,0.2,0.05,0})+SUMPRODUCT(V56:W56,{0.2,0.05})</f>
        <v>74.263085493418373</v>
      </c>
      <c r="Y56" s="80" t="e">
        <f t="shared" si="8"/>
        <v>#DIV/0!</v>
      </c>
      <c r="Z56" t="e">
        <f t="shared" si="9"/>
        <v>#DIV/0!</v>
      </c>
    </row>
    <row r="57" spans="1:26" x14ac:dyDescent="0.3">
      <c r="A57" s="3">
        <v>2020</v>
      </c>
      <c r="B57" s="4" t="s">
        <v>58</v>
      </c>
      <c r="C57" s="4">
        <v>74.3</v>
      </c>
      <c r="D57">
        <v>48</v>
      </c>
      <c r="E57" s="3">
        <v>61.5</v>
      </c>
      <c r="F57" s="3">
        <v>32.799999999999997</v>
      </c>
      <c r="G57" s="3">
        <v>88.9</v>
      </c>
      <c r="H57" s="3">
        <v>91.2</v>
      </c>
      <c r="I57" s="3">
        <v>100</v>
      </c>
      <c r="J57" s="3">
        <v>99</v>
      </c>
      <c r="K57">
        <f>SUMPRODUCT({0.4,0.1,0.2,0.2,0.05,0.05},E57:J57)</f>
        <v>73.850000000000009</v>
      </c>
      <c r="L57">
        <v>1495</v>
      </c>
      <c r="M57">
        <v>3333</v>
      </c>
      <c r="N57">
        <v>9652</v>
      </c>
      <c r="O57">
        <v>1483</v>
      </c>
      <c r="P57">
        <v>4799</v>
      </c>
      <c r="Q57">
        <v>9587</v>
      </c>
      <c r="R57">
        <f t="shared" si="2"/>
        <v>4799</v>
      </c>
      <c r="S57">
        <f t="shared" si="3"/>
        <v>9587</v>
      </c>
      <c r="T57">
        <f t="shared" si="4"/>
        <v>0.15468864086784187</v>
      </c>
      <c r="U57">
        <f t="shared" si="5"/>
        <v>0.50057369354333991</v>
      </c>
      <c r="V57" s="80">
        <f t="shared" si="6"/>
        <v>88.926116983377142</v>
      </c>
      <c r="W57" s="80">
        <f t="shared" si="7"/>
        <v>99.904221164882188</v>
      </c>
      <c r="X57" s="80">
        <f>SUMPRODUCT(E57:J57,{0.4,0.1,0,0.2,0.05,0})+SUMPRODUCT(V57:W57,{0.2,0.05})</f>
        <v>73.900434454919548</v>
      </c>
      <c r="Y57" s="80" t="e">
        <f t="shared" si="8"/>
        <v>#DIV/0!</v>
      </c>
      <c r="Z57" t="e">
        <f t="shared" si="9"/>
        <v>#DIV/0!</v>
      </c>
    </row>
    <row r="58" spans="1:26" x14ac:dyDescent="0.3">
      <c r="A58" s="3">
        <v>2020</v>
      </c>
      <c r="B58" s="4" t="s">
        <v>50</v>
      </c>
      <c r="C58" s="4">
        <v>73.900000000000006</v>
      </c>
      <c r="D58">
        <v>49</v>
      </c>
      <c r="E58" s="3">
        <v>75.8</v>
      </c>
      <c r="F58" s="3">
        <v>99.6</v>
      </c>
      <c r="G58" s="3">
        <v>41.9</v>
      </c>
      <c r="H58" s="3">
        <v>74</v>
      </c>
      <c r="I58" s="3">
        <v>100</v>
      </c>
      <c r="J58" s="3">
        <v>100</v>
      </c>
      <c r="K58">
        <f>SUMPRODUCT({0.4,0.1,0.2,0.2,0.05,0.05},E58:J58)</f>
        <v>73.460000000000008</v>
      </c>
      <c r="L58">
        <v>937</v>
      </c>
      <c r="M58">
        <v>7703</v>
      </c>
      <c r="N58">
        <v>10751</v>
      </c>
      <c r="O58">
        <v>1187</v>
      </c>
      <c r="P58">
        <v>7937</v>
      </c>
      <c r="Q58">
        <v>10972</v>
      </c>
      <c r="R58">
        <f t="shared" si="2"/>
        <v>7937</v>
      </c>
      <c r="S58">
        <f t="shared" si="3"/>
        <v>10972</v>
      </c>
      <c r="T58">
        <f t="shared" si="4"/>
        <v>0.10818446955887714</v>
      </c>
      <c r="U58">
        <f t="shared" si="5"/>
        <v>0.72338680277068901</v>
      </c>
      <c r="V58" s="80">
        <f t="shared" si="6"/>
        <v>50.946962181289443</v>
      </c>
      <c r="W58" s="80">
        <f t="shared" si="7"/>
        <v>99.999996450010542</v>
      </c>
      <c r="X58" s="80">
        <f>SUMPRODUCT(E58:J58,{0.4,0.1,0,0.2,0.05,0})+SUMPRODUCT(V58:W58,{0.2,0.05})</f>
        <v>75.269392258758415</v>
      </c>
      <c r="Y58" s="80" t="e">
        <f t="shared" si="8"/>
        <v>#DIV/0!</v>
      </c>
      <c r="Z58" t="e">
        <f t="shared" si="9"/>
        <v>#DIV/0!</v>
      </c>
    </row>
    <row r="59" spans="1:26" x14ac:dyDescent="0.3">
      <c r="A59" s="3">
        <v>2020</v>
      </c>
      <c r="B59" s="4" t="s">
        <v>61</v>
      </c>
      <c r="C59" s="4">
        <v>73.599999999999994</v>
      </c>
      <c r="D59">
        <v>50</v>
      </c>
      <c r="E59" s="3">
        <v>83.8</v>
      </c>
      <c r="F59" s="3">
        <v>98.5</v>
      </c>
      <c r="G59" s="3">
        <v>89.7</v>
      </c>
      <c r="H59" s="3">
        <v>22.4</v>
      </c>
      <c r="I59" s="3">
        <v>63.4</v>
      </c>
      <c r="J59" s="3">
        <v>84.7</v>
      </c>
      <c r="K59">
        <f>SUMPRODUCT({0.4,0.1,0.2,0.2,0.05,0.05},E59:J59)</f>
        <v>73.195000000000007</v>
      </c>
      <c r="L59">
        <v>6105</v>
      </c>
      <c r="M59">
        <v>11364</v>
      </c>
      <c r="N59">
        <v>39759</v>
      </c>
      <c r="O59">
        <v>6360</v>
      </c>
      <c r="P59">
        <v>12673</v>
      </c>
      <c r="Q59">
        <v>40665</v>
      </c>
      <c r="R59">
        <f t="shared" si="2"/>
        <v>12673</v>
      </c>
      <c r="S59">
        <f t="shared" si="3"/>
        <v>40665</v>
      </c>
      <c r="T59">
        <f t="shared" si="4"/>
        <v>0.15639985245296939</v>
      </c>
      <c r="U59">
        <f t="shared" si="5"/>
        <v>0.31164391983278006</v>
      </c>
      <c r="V59" s="80">
        <f t="shared" si="6"/>
        <v>89.73728368459939</v>
      </c>
      <c r="W59" s="80">
        <f t="shared" si="7"/>
        <v>87.798804332105945</v>
      </c>
      <c r="X59" s="80">
        <f>SUMPRODUCT(E59:J59,{0.4,0.1,0,0.2,0.05,0})+SUMPRODUCT(V59:W59,{0.2,0.05})</f>
        <v>73.357396953525182</v>
      </c>
      <c r="Y59" s="80" t="e">
        <f t="shared" si="8"/>
        <v>#DIV/0!</v>
      </c>
      <c r="Z59" t="e">
        <f t="shared" si="9"/>
        <v>#DIV/0!</v>
      </c>
    </row>
    <row r="60" spans="1:26" x14ac:dyDescent="0.3">
      <c r="A60" s="3">
        <v>2020</v>
      </c>
      <c r="B60" s="4" t="s">
        <v>54</v>
      </c>
      <c r="C60" s="4">
        <v>73.400000000000006</v>
      </c>
      <c r="D60">
        <v>51</v>
      </c>
      <c r="E60" s="3">
        <v>73.3</v>
      </c>
      <c r="F60" s="3">
        <v>72.400000000000006</v>
      </c>
      <c r="G60" s="3">
        <v>51</v>
      </c>
      <c r="H60" s="3">
        <v>89.8</v>
      </c>
      <c r="I60" s="3">
        <v>65.3</v>
      </c>
      <c r="J60" s="3">
        <v>99.4</v>
      </c>
      <c r="K60">
        <f>SUMPRODUCT({0.4,0.1,0.2,0.2,0.05,0.05},E60:J60)</f>
        <v>72.954999999999998</v>
      </c>
      <c r="L60">
        <v>1372</v>
      </c>
      <c r="M60">
        <v>6654</v>
      </c>
      <c r="N60">
        <v>14083</v>
      </c>
      <c r="R60">
        <f t="shared" si="2"/>
        <v>0</v>
      </c>
      <c r="S60">
        <f t="shared" si="3"/>
        <v>0</v>
      </c>
      <c r="T60" t="e">
        <f t="shared" si="4"/>
        <v>#DIV/0!</v>
      </c>
      <c r="U60" t="e">
        <f t="shared" si="5"/>
        <v>#DIV/0!</v>
      </c>
      <c r="V60" s="80" t="e">
        <f t="shared" si="6"/>
        <v>#DIV/0!</v>
      </c>
      <c r="W60" s="80" t="e">
        <f t="shared" si="7"/>
        <v>#DIV/0!</v>
      </c>
      <c r="X60" s="80" t="e">
        <f>SUMPRODUCT(E60:J60,{0.4,0.1,0,0.2,0.05,0})+SUMPRODUCT(V60:W60,{0.2,0.05})</f>
        <v>#DIV/0!</v>
      </c>
      <c r="Y60" s="80" t="e">
        <f t="shared" si="8"/>
        <v>#DIV/0!</v>
      </c>
      <c r="Z60" t="e">
        <f t="shared" si="9"/>
        <v>#DIV/0!</v>
      </c>
    </row>
    <row r="61" spans="1:26" x14ac:dyDescent="0.3">
      <c r="A61" s="3">
        <v>2020</v>
      </c>
      <c r="B61" s="4" t="s">
        <v>59</v>
      </c>
      <c r="C61" s="4">
        <v>73.3</v>
      </c>
      <c r="D61">
        <v>52</v>
      </c>
      <c r="E61" s="3">
        <v>75.5</v>
      </c>
      <c r="F61" s="3">
        <v>97.5</v>
      </c>
      <c r="G61" s="3">
        <v>100</v>
      </c>
      <c r="H61" s="3">
        <v>31.6</v>
      </c>
      <c r="I61" s="3">
        <v>64.5</v>
      </c>
      <c r="J61" s="3">
        <v>68.400000000000006</v>
      </c>
      <c r="K61">
        <f>SUMPRODUCT({0.4,0.1,0.2,0.2,0.05,0.05},E61:J61)</f>
        <v>72.915000000000006</v>
      </c>
      <c r="L61">
        <v>4729</v>
      </c>
      <c r="M61">
        <v>4702</v>
      </c>
      <c r="N61">
        <v>19450</v>
      </c>
      <c r="R61">
        <f t="shared" si="2"/>
        <v>0</v>
      </c>
      <c r="S61">
        <f t="shared" si="3"/>
        <v>0</v>
      </c>
      <c r="T61" t="e">
        <f t="shared" si="4"/>
        <v>#DIV/0!</v>
      </c>
      <c r="U61" t="e">
        <f t="shared" si="5"/>
        <v>#DIV/0!</v>
      </c>
      <c r="V61" s="80" t="e">
        <f t="shared" si="6"/>
        <v>#DIV/0!</v>
      </c>
      <c r="W61" s="80" t="e">
        <f t="shared" si="7"/>
        <v>#DIV/0!</v>
      </c>
      <c r="X61" s="80" t="e">
        <f>SUMPRODUCT(E61:J61,{0.4,0.1,0,0.2,0.05,0})+SUMPRODUCT(V61:W61,{0.2,0.05})</f>
        <v>#DIV/0!</v>
      </c>
      <c r="Y61" s="80" t="e">
        <f t="shared" si="8"/>
        <v>#DIV/0!</v>
      </c>
      <c r="Z61" t="e">
        <f t="shared" si="9"/>
        <v>#DIV/0!</v>
      </c>
    </row>
    <row r="62" spans="1:26" x14ac:dyDescent="0.3">
      <c r="A62" s="3">
        <v>2020</v>
      </c>
      <c r="B62" s="4" t="s">
        <v>60</v>
      </c>
      <c r="C62" s="4">
        <v>71.900000000000006</v>
      </c>
      <c r="D62">
        <v>53</v>
      </c>
      <c r="E62" s="3">
        <v>69.3</v>
      </c>
      <c r="F62" s="3">
        <v>91.1</v>
      </c>
      <c r="G62" s="3">
        <v>90</v>
      </c>
      <c r="H62" s="3">
        <v>40</v>
      </c>
      <c r="I62" s="3">
        <v>98.1</v>
      </c>
      <c r="J62" s="3">
        <v>74.2</v>
      </c>
      <c r="K62">
        <f>SUMPRODUCT({0.4,0.1,0.2,0.2,0.05,0.05},E62:J62)</f>
        <v>71.444999999999993</v>
      </c>
      <c r="L62">
        <v>6014</v>
      </c>
      <c r="M62">
        <v>8510</v>
      </c>
      <c r="N62">
        <v>32751</v>
      </c>
      <c r="R62">
        <f t="shared" si="2"/>
        <v>0</v>
      </c>
      <c r="S62">
        <f t="shared" si="3"/>
        <v>0</v>
      </c>
      <c r="T62" t="e">
        <f t="shared" si="4"/>
        <v>#DIV/0!</v>
      </c>
      <c r="U62" t="e">
        <f t="shared" si="5"/>
        <v>#DIV/0!</v>
      </c>
      <c r="V62" s="80" t="e">
        <f t="shared" si="6"/>
        <v>#DIV/0!</v>
      </c>
      <c r="W62" s="80" t="e">
        <f t="shared" si="7"/>
        <v>#DIV/0!</v>
      </c>
      <c r="X62" s="80" t="e">
        <f>SUMPRODUCT(E62:J62,{0.4,0.1,0,0.2,0.05,0})+SUMPRODUCT(V62:W62,{0.2,0.05})</f>
        <v>#DIV/0!</v>
      </c>
      <c r="Y62" s="80" t="e">
        <f t="shared" si="8"/>
        <v>#DIV/0!</v>
      </c>
      <c r="Z62" t="e">
        <f t="shared" si="9"/>
        <v>#DIV/0!</v>
      </c>
    </row>
    <row r="63" spans="1:26" x14ac:dyDescent="0.3">
      <c r="A63" s="3">
        <v>2020</v>
      </c>
      <c r="B63" s="4" t="s">
        <v>51</v>
      </c>
      <c r="C63" s="4">
        <v>71.2</v>
      </c>
      <c r="D63">
        <v>54</v>
      </c>
      <c r="E63" s="3">
        <v>91.9</v>
      </c>
      <c r="F63" s="3">
        <v>50.4</v>
      </c>
      <c r="G63" s="3">
        <v>61.3</v>
      </c>
      <c r="H63" s="3">
        <v>52.7</v>
      </c>
      <c r="I63" s="3">
        <v>59.9</v>
      </c>
      <c r="J63" s="3">
        <v>64.3</v>
      </c>
      <c r="K63">
        <f>SUMPRODUCT({0.4,0.1,0.2,0.2,0.05,0.05},E63:J63)</f>
        <v>70.810000000000016</v>
      </c>
      <c r="L63">
        <v>4003</v>
      </c>
      <c r="M63">
        <v>8270</v>
      </c>
      <c r="N63">
        <v>34964</v>
      </c>
      <c r="R63">
        <f t="shared" si="2"/>
        <v>0</v>
      </c>
      <c r="S63">
        <f t="shared" si="3"/>
        <v>0</v>
      </c>
      <c r="T63" t="e">
        <f t="shared" si="4"/>
        <v>#DIV/0!</v>
      </c>
      <c r="U63" t="e">
        <f t="shared" si="5"/>
        <v>#DIV/0!</v>
      </c>
      <c r="V63" s="80" t="e">
        <f t="shared" si="6"/>
        <v>#DIV/0!</v>
      </c>
      <c r="W63" s="80" t="e">
        <f t="shared" si="7"/>
        <v>#DIV/0!</v>
      </c>
      <c r="X63" s="80" t="e">
        <f>SUMPRODUCT(E63:J63,{0.4,0.1,0,0.2,0.05,0})+SUMPRODUCT(V63:W63,{0.2,0.05})</f>
        <v>#DIV/0!</v>
      </c>
      <c r="Y63" s="80" t="e">
        <f t="shared" si="8"/>
        <v>#DIV/0!</v>
      </c>
      <c r="Z63" t="e">
        <f t="shared" si="9"/>
        <v>#DIV/0!</v>
      </c>
    </row>
    <row r="64" spans="1:26" x14ac:dyDescent="0.3">
      <c r="A64" s="3">
        <v>2020</v>
      </c>
      <c r="B64" s="4" t="s">
        <v>64</v>
      </c>
      <c r="C64" s="4">
        <v>70.900000000000006</v>
      </c>
      <c r="D64">
        <v>55</v>
      </c>
      <c r="E64" s="3">
        <v>90</v>
      </c>
      <c r="F64" s="3">
        <v>88.7</v>
      </c>
      <c r="G64" s="3">
        <v>14.1</v>
      </c>
      <c r="H64" s="3">
        <v>64.2</v>
      </c>
      <c r="I64" s="3">
        <v>100</v>
      </c>
      <c r="J64" s="3">
        <v>100</v>
      </c>
      <c r="K64">
        <f>SUMPRODUCT({0.4,0.1,0.2,0.2,0.05,0.05},E64:J64)</f>
        <v>70.53</v>
      </c>
      <c r="L64">
        <v>3725</v>
      </c>
      <c r="M64">
        <v>30841</v>
      </c>
      <c r="N64">
        <v>56144</v>
      </c>
      <c r="R64">
        <f t="shared" si="2"/>
        <v>0</v>
      </c>
      <c r="S64">
        <f t="shared" si="3"/>
        <v>0</v>
      </c>
      <c r="T64" t="e">
        <f t="shared" si="4"/>
        <v>#DIV/0!</v>
      </c>
      <c r="U64" t="e">
        <f t="shared" si="5"/>
        <v>#DIV/0!</v>
      </c>
      <c r="V64" s="80" t="e">
        <f t="shared" si="6"/>
        <v>#DIV/0!</v>
      </c>
      <c r="W64" s="80" t="e">
        <f t="shared" si="7"/>
        <v>#DIV/0!</v>
      </c>
      <c r="X64" s="80" t="e">
        <f>SUMPRODUCT(E64:J64,{0.4,0.1,0,0.2,0.05,0})+SUMPRODUCT(V64:W64,{0.2,0.05})</f>
        <v>#DIV/0!</v>
      </c>
      <c r="Y64" s="80" t="e">
        <f t="shared" si="8"/>
        <v>#DIV/0!</v>
      </c>
      <c r="Z64" t="e">
        <f t="shared" si="9"/>
        <v>#DIV/0!</v>
      </c>
    </row>
    <row r="65" spans="1:26" x14ac:dyDescent="0.3">
      <c r="A65" s="3">
        <v>2020</v>
      </c>
      <c r="B65" s="4" t="s">
        <v>1039</v>
      </c>
      <c r="C65" s="4">
        <v>70.8</v>
      </c>
      <c r="D65">
        <v>56</v>
      </c>
      <c r="E65" s="3">
        <v>73.3</v>
      </c>
      <c r="F65" s="3">
        <v>90.4</v>
      </c>
      <c r="G65" s="3">
        <v>83.4</v>
      </c>
      <c r="H65" s="3">
        <v>62.6</v>
      </c>
      <c r="I65" s="3">
        <v>27.6</v>
      </c>
      <c r="J65" s="3">
        <v>28</v>
      </c>
      <c r="K65">
        <f>SUMPRODUCT({0.4,0.1,0.2,0.2,0.05,0.05},E65:J65)</f>
        <v>70.34</v>
      </c>
      <c r="L65">
        <v>1505</v>
      </c>
      <c r="M65">
        <v>1433</v>
      </c>
      <c r="N65">
        <v>10187</v>
      </c>
      <c r="R65">
        <f t="shared" si="2"/>
        <v>0</v>
      </c>
      <c r="S65">
        <f t="shared" si="3"/>
        <v>0</v>
      </c>
      <c r="T65" t="e">
        <f t="shared" si="4"/>
        <v>#DIV/0!</v>
      </c>
      <c r="U65" t="e">
        <f t="shared" si="5"/>
        <v>#DIV/0!</v>
      </c>
      <c r="V65" s="80" t="e">
        <f t="shared" si="6"/>
        <v>#DIV/0!</v>
      </c>
      <c r="W65" s="80" t="e">
        <f t="shared" si="7"/>
        <v>#DIV/0!</v>
      </c>
      <c r="X65" s="80" t="e">
        <f>SUMPRODUCT(E65:J65,{0.4,0.1,0,0.2,0.05,0})+SUMPRODUCT(V65:W65,{0.2,0.05})</f>
        <v>#DIV/0!</v>
      </c>
      <c r="Y65" s="80" t="e">
        <f t="shared" si="8"/>
        <v>#DIV/0!</v>
      </c>
      <c r="Z65" t="e">
        <f t="shared" si="9"/>
        <v>#DIV/0!</v>
      </c>
    </row>
    <row r="66" spans="1:26" x14ac:dyDescent="0.3">
      <c r="A66" s="3">
        <v>2020</v>
      </c>
      <c r="B66" s="4" t="s">
        <v>56</v>
      </c>
      <c r="C66" s="4">
        <v>70.7</v>
      </c>
      <c r="D66">
        <v>57</v>
      </c>
      <c r="E66" s="3">
        <v>70.7</v>
      </c>
      <c r="F66" s="3">
        <v>87.9</v>
      </c>
      <c r="G66" s="3">
        <v>43.9</v>
      </c>
      <c r="H66" s="3">
        <v>75.8</v>
      </c>
      <c r="I66" s="3">
        <v>99.8</v>
      </c>
      <c r="J66" s="3">
        <v>85.6</v>
      </c>
      <c r="K66">
        <f>SUMPRODUCT({0.4,0.1,0.2,0.2,0.05,0.05},E66:J66)</f>
        <v>70.28</v>
      </c>
      <c r="L66">
        <v>1851</v>
      </c>
      <c r="M66">
        <v>5470</v>
      </c>
      <c r="N66">
        <v>18429</v>
      </c>
      <c r="R66">
        <f t="shared" si="2"/>
        <v>0</v>
      </c>
      <c r="S66">
        <f t="shared" si="3"/>
        <v>0</v>
      </c>
      <c r="T66" t="e">
        <f t="shared" si="4"/>
        <v>#DIV/0!</v>
      </c>
      <c r="U66" t="e">
        <f t="shared" si="5"/>
        <v>#DIV/0!</v>
      </c>
      <c r="V66" s="80" t="e">
        <f t="shared" si="6"/>
        <v>#DIV/0!</v>
      </c>
      <c r="W66" s="80" t="e">
        <f t="shared" si="7"/>
        <v>#DIV/0!</v>
      </c>
      <c r="X66" s="80" t="e">
        <f>SUMPRODUCT(E66:J66,{0.4,0.1,0,0.2,0.05,0})+SUMPRODUCT(V66:W66,{0.2,0.05})</f>
        <v>#DIV/0!</v>
      </c>
      <c r="Y66" s="80" t="e">
        <f t="shared" si="8"/>
        <v>#DIV/0!</v>
      </c>
      <c r="Z66" t="e">
        <f t="shared" si="9"/>
        <v>#DIV/0!</v>
      </c>
    </row>
    <row r="67" spans="1:26" x14ac:dyDescent="0.3">
      <c r="A67" s="3">
        <v>2020</v>
      </c>
      <c r="B67" s="4" t="s">
        <v>55</v>
      </c>
      <c r="C67" s="4">
        <v>70.599999999999994</v>
      </c>
      <c r="D67">
        <v>58</v>
      </c>
      <c r="E67" s="3">
        <v>75.5</v>
      </c>
      <c r="F67" s="3">
        <v>82.9</v>
      </c>
      <c r="G67" s="3">
        <v>70.8</v>
      </c>
      <c r="H67" s="3">
        <v>44.8</v>
      </c>
      <c r="I67" s="3">
        <v>91.5</v>
      </c>
      <c r="J67" s="3">
        <v>80.599999999999994</v>
      </c>
      <c r="K67">
        <f>SUMPRODUCT({0.4,0.1,0.2,0.2,0.05,0.05},E67:J67)</f>
        <v>70.215000000000003</v>
      </c>
      <c r="L67">
        <v>2970</v>
      </c>
      <c r="M67">
        <v>6081</v>
      </c>
      <c r="N67">
        <v>23139</v>
      </c>
      <c r="R67">
        <f t="shared" si="2"/>
        <v>0</v>
      </c>
      <c r="S67">
        <f t="shared" si="3"/>
        <v>0</v>
      </c>
      <c r="T67" t="e">
        <f t="shared" si="4"/>
        <v>#DIV/0!</v>
      </c>
      <c r="U67" t="e">
        <f t="shared" si="5"/>
        <v>#DIV/0!</v>
      </c>
      <c r="V67" s="80" t="e">
        <f t="shared" si="6"/>
        <v>#DIV/0!</v>
      </c>
      <c r="W67" s="80" t="e">
        <f t="shared" si="7"/>
        <v>#DIV/0!</v>
      </c>
      <c r="X67" s="80" t="e">
        <f>SUMPRODUCT(E67:J67,{0.4,0.1,0,0.2,0.05,0})+SUMPRODUCT(V67:W67,{0.2,0.05})</f>
        <v>#DIV/0!</v>
      </c>
      <c r="Y67" s="80" t="e">
        <f t="shared" si="8"/>
        <v>#DIV/0!</v>
      </c>
      <c r="Z67" t="e">
        <f t="shared" si="9"/>
        <v>#DIV/0!</v>
      </c>
    </row>
    <row r="68" spans="1:26" x14ac:dyDescent="0.3">
      <c r="A68" s="3">
        <v>2020</v>
      </c>
      <c r="B68" s="4" t="s">
        <v>75</v>
      </c>
      <c r="C68" s="4">
        <v>70.099999999999994</v>
      </c>
      <c r="D68">
        <v>59</v>
      </c>
      <c r="E68" s="3">
        <v>74.099999999999994</v>
      </c>
      <c r="F68" s="3">
        <v>84.6</v>
      </c>
      <c r="G68" s="3">
        <v>82.1</v>
      </c>
      <c r="H68" s="3">
        <v>47.7</v>
      </c>
      <c r="I68" s="3">
        <v>68.7</v>
      </c>
      <c r="J68" s="3">
        <v>44.5</v>
      </c>
      <c r="K68">
        <f>SUMPRODUCT({0.4,0.1,0.2,0.2,0.05,0.05},E68:J68)</f>
        <v>69.72</v>
      </c>
      <c r="L68">
        <v>2481</v>
      </c>
      <c r="M68">
        <v>3213</v>
      </c>
      <c r="N68">
        <v>15796</v>
      </c>
      <c r="R68">
        <f t="shared" si="2"/>
        <v>0</v>
      </c>
      <c r="S68">
        <f t="shared" si="3"/>
        <v>0</v>
      </c>
      <c r="T68" t="e">
        <f t="shared" si="4"/>
        <v>#DIV/0!</v>
      </c>
      <c r="U68" t="e">
        <f t="shared" si="5"/>
        <v>#DIV/0!</v>
      </c>
      <c r="V68" s="80" t="e">
        <f t="shared" si="6"/>
        <v>#DIV/0!</v>
      </c>
      <c r="W68" s="80" t="e">
        <f t="shared" si="7"/>
        <v>#DIV/0!</v>
      </c>
      <c r="X68" s="80" t="e">
        <f>SUMPRODUCT(E68:J68,{0.4,0.1,0,0.2,0.05,0})+SUMPRODUCT(V68:W68,{0.2,0.05})</f>
        <v>#DIV/0!</v>
      </c>
      <c r="Y68" s="80" t="e">
        <f t="shared" si="8"/>
        <v>#DIV/0!</v>
      </c>
      <c r="Z68" t="e">
        <f t="shared" si="9"/>
        <v>#DIV/0!</v>
      </c>
    </row>
    <row r="69" spans="1:26" x14ac:dyDescent="0.3">
      <c r="A69" s="3">
        <v>2020</v>
      </c>
      <c r="B69" s="4" t="s">
        <v>63</v>
      </c>
      <c r="C69" s="4">
        <v>70</v>
      </c>
      <c r="D69">
        <v>60</v>
      </c>
      <c r="E69" s="3">
        <v>60.2</v>
      </c>
      <c r="F69" s="3">
        <v>58.1</v>
      </c>
      <c r="G69" s="3">
        <v>82</v>
      </c>
      <c r="H69" s="3">
        <v>82.3</v>
      </c>
      <c r="I69" s="3">
        <v>82.9</v>
      </c>
      <c r="J69" s="3">
        <v>53.4</v>
      </c>
      <c r="K69">
        <f>SUMPRODUCT({0.4,0.1,0.2,0.2,0.05,0.05},E69:J69)</f>
        <v>69.565000000000012</v>
      </c>
      <c r="L69">
        <v>1357</v>
      </c>
      <c r="M69">
        <v>1951</v>
      </c>
      <c r="N69">
        <v>9733</v>
      </c>
      <c r="R69">
        <f t="shared" si="2"/>
        <v>0</v>
      </c>
      <c r="S69">
        <f t="shared" si="3"/>
        <v>0</v>
      </c>
      <c r="T69" t="e">
        <f t="shared" si="4"/>
        <v>#DIV/0!</v>
      </c>
      <c r="U69" t="e">
        <f t="shared" si="5"/>
        <v>#DIV/0!</v>
      </c>
      <c r="V69" s="80" t="e">
        <f t="shared" si="6"/>
        <v>#DIV/0!</v>
      </c>
      <c r="W69" s="80" t="e">
        <f t="shared" si="7"/>
        <v>#DIV/0!</v>
      </c>
      <c r="X69" s="80" t="e">
        <f>SUMPRODUCT(E69:J69,{0.4,0.1,0,0.2,0.05,0})+SUMPRODUCT(V69:W69,{0.2,0.05})</f>
        <v>#DIV/0!</v>
      </c>
      <c r="Y69" s="80" t="e">
        <f t="shared" si="8"/>
        <v>#DIV/0!</v>
      </c>
      <c r="Z69" t="e">
        <f t="shared" si="9"/>
        <v>#DIV/0!</v>
      </c>
    </row>
    <row r="70" spans="1:26" x14ac:dyDescent="0.3">
      <c r="A70" s="3">
        <v>2020</v>
      </c>
      <c r="B70" s="4" t="s">
        <v>65</v>
      </c>
      <c r="C70" s="4">
        <v>69.900000000000006</v>
      </c>
      <c r="D70">
        <v>61</v>
      </c>
      <c r="E70" s="3">
        <v>41.8</v>
      </c>
      <c r="F70" s="3">
        <v>98.7</v>
      </c>
      <c r="G70" s="3">
        <v>99.8</v>
      </c>
      <c r="H70" s="3">
        <v>65.8</v>
      </c>
      <c r="I70" s="3">
        <v>95.8</v>
      </c>
      <c r="J70" s="3">
        <v>99</v>
      </c>
      <c r="K70">
        <f>SUMPRODUCT({0.4,0.1,0.2,0.2,0.05,0.05},E70:J70)</f>
        <v>69.45</v>
      </c>
      <c r="L70">
        <v>2807</v>
      </c>
      <c r="M70">
        <v>5943</v>
      </c>
      <c r="N70">
        <v>28823</v>
      </c>
      <c r="R70">
        <f t="shared" si="2"/>
        <v>0</v>
      </c>
      <c r="S70">
        <f t="shared" si="3"/>
        <v>0</v>
      </c>
      <c r="T70" t="e">
        <f t="shared" si="4"/>
        <v>#DIV/0!</v>
      </c>
      <c r="U70" t="e">
        <f t="shared" si="5"/>
        <v>#DIV/0!</v>
      </c>
      <c r="V70" s="80" t="e">
        <f t="shared" si="6"/>
        <v>#DIV/0!</v>
      </c>
      <c r="W70" s="80" t="e">
        <f t="shared" si="7"/>
        <v>#DIV/0!</v>
      </c>
      <c r="X70" s="80" t="e">
        <f>SUMPRODUCT(E70:J70,{0.4,0.1,0,0.2,0.05,0})+SUMPRODUCT(V70:W70,{0.2,0.05})</f>
        <v>#DIV/0!</v>
      </c>
      <c r="Y70" s="80" t="e">
        <f t="shared" si="8"/>
        <v>#DIV/0!</v>
      </c>
      <c r="Z70" t="e">
        <f t="shared" si="9"/>
        <v>#DIV/0!</v>
      </c>
    </row>
    <row r="71" spans="1:26" x14ac:dyDescent="0.3">
      <c r="A71" s="3">
        <v>2020</v>
      </c>
      <c r="B71" s="4" t="s">
        <v>69</v>
      </c>
      <c r="C71" s="4">
        <v>69.900000000000006</v>
      </c>
      <c r="D71">
        <v>61</v>
      </c>
      <c r="E71" s="3">
        <v>82.3</v>
      </c>
      <c r="F71" s="3">
        <v>55.6</v>
      </c>
      <c r="G71" s="3">
        <v>35.4</v>
      </c>
      <c r="H71" s="3">
        <v>83.3</v>
      </c>
      <c r="I71" s="3">
        <v>84.5</v>
      </c>
      <c r="J71" s="3">
        <v>61.6</v>
      </c>
      <c r="K71">
        <f>SUMPRODUCT({0.4,0.1,0.2,0.2,0.05,0.05},E71:J71)</f>
        <v>69.524999999999991</v>
      </c>
      <c r="L71">
        <v>636</v>
      </c>
      <c r="M71">
        <v>1215</v>
      </c>
      <c r="N71">
        <v>3030</v>
      </c>
      <c r="R71">
        <f t="shared" si="2"/>
        <v>0</v>
      </c>
      <c r="S71">
        <f t="shared" si="3"/>
        <v>0</v>
      </c>
      <c r="T71" t="e">
        <f t="shared" si="4"/>
        <v>#DIV/0!</v>
      </c>
      <c r="U71" t="e">
        <f t="shared" si="5"/>
        <v>#DIV/0!</v>
      </c>
      <c r="V71" s="80" t="e">
        <f t="shared" si="6"/>
        <v>#DIV/0!</v>
      </c>
      <c r="W71" s="80" t="e">
        <f t="shared" si="7"/>
        <v>#DIV/0!</v>
      </c>
      <c r="X71" s="80" t="e">
        <f>SUMPRODUCT(E71:J71,{0.4,0.1,0,0.2,0.05,0})+SUMPRODUCT(V71:W71,{0.2,0.05})</f>
        <v>#DIV/0!</v>
      </c>
      <c r="Y71" s="80" t="e">
        <f t="shared" si="8"/>
        <v>#DIV/0!</v>
      </c>
      <c r="Z71" t="e">
        <f t="shared" si="9"/>
        <v>#DIV/0!</v>
      </c>
    </row>
    <row r="72" spans="1:26" x14ac:dyDescent="0.3">
      <c r="A72" s="3">
        <v>2020</v>
      </c>
      <c r="B72" s="4" t="s">
        <v>67</v>
      </c>
      <c r="C72" s="4">
        <v>69</v>
      </c>
      <c r="D72">
        <v>62</v>
      </c>
      <c r="E72" s="3">
        <v>74.3</v>
      </c>
      <c r="F72" s="3">
        <v>92</v>
      </c>
      <c r="G72" s="3">
        <v>47.8</v>
      </c>
      <c r="H72" s="3">
        <v>51.4</v>
      </c>
      <c r="I72" s="3">
        <v>98.1</v>
      </c>
      <c r="J72" s="3">
        <v>99.2</v>
      </c>
      <c r="K72">
        <f>SUMPRODUCT({0.4,0.1,0.2,0.2,0.05,0.05},E72:J72)</f>
        <v>68.625</v>
      </c>
      <c r="L72">
        <v>2453</v>
      </c>
      <c r="M72">
        <v>9177</v>
      </c>
      <c r="N72">
        <v>22429</v>
      </c>
      <c r="R72">
        <f t="shared" si="2"/>
        <v>0</v>
      </c>
      <c r="S72">
        <f t="shared" si="3"/>
        <v>0</v>
      </c>
      <c r="T72" t="e">
        <f t="shared" si="4"/>
        <v>#DIV/0!</v>
      </c>
      <c r="U72" t="e">
        <f t="shared" si="5"/>
        <v>#DIV/0!</v>
      </c>
      <c r="V72" s="80" t="e">
        <f t="shared" si="6"/>
        <v>#DIV/0!</v>
      </c>
      <c r="W72" s="80" t="e">
        <f t="shared" si="7"/>
        <v>#DIV/0!</v>
      </c>
      <c r="X72" s="80" t="e">
        <f>SUMPRODUCT(E72:J72,{0.4,0.1,0,0.2,0.05,0})+SUMPRODUCT(V72:W72,{0.2,0.05})</f>
        <v>#DIV/0!</v>
      </c>
      <c r="Y72" s="80" t="e">
        <f t="shared" si="8"/>
        <v>#DIV/0!</v>
      </c>
      <c r="Z72" t="e">
        <f t="shared" si="9"/>
        <v>#DIV/0!</v>
      </c>
    </row>
    <row r="73" spans="1:26" x14ac:dyDescent="0.3">
      <c r="A73" s="3">
        <v>2020</v>
      </c>
      <c r="B73" s="4" t="s">
        <v>68</v>
      </c>
      <c r="C73" s="4">
        <v>68.900000000000006</v>
      </c>
      <c r="D73">
        <v>63</v>
      </c>
      <c r="E73" s="3">
        <v>92.9</v>
      </c>
      <c r="F73" s="3">
        <v>80.7</v>
      </c>
      <c r="G73" s="3">
        <v>49.1</v>
      </c>
      <c r="H73" s="3">
        <v>43.9</v>
      </c>
      <c r="I73" s="3">
        <v>57.6</v>
      </c>
      <c r="J73" s="3">
        <v>36.200000000000003</v>
      </c>
      <c r="K73">
        <f>SUMPRODUCT({0.4,0.1,0.2,0.2,0.05,0.05},E73:J73)</f>
        <v>68.52000000000001</v>
      </c>
      <c r="L73">
        <v>3738</v>
      </c>
      <c r="M73">
        <v>5496</v>
      </c>
      <c r="N73">
        <v>35041</v>
      </c>
      <c r="R73">
        <f t="shared" si="2"/>
        <v>0</v>
      </c>
      <c r="S73">
        <f t="shared" si="3"/>
        <v>0</v>
      </c>
      <c r="T73" t="e">
        <f t="shared" si="4"/>
        <v>#DIV/0!</v>
      </c>
      <c r="U73" t="e">
        <f t="shared" si="5"/>
        <v>#DIV/0!</v>
      </c>
      <c r="V73" s="80" t="e">
        <f t="shared" si="6"/>
        <v>#DIV/0!</v>
      </c>
      <c r="W73" s="80" t="e">
        <f t="shared" si="7"/>
        <v>#DIV/0!</v>
      </c>
      <c r="X73" s="80" t="e">
        <f>SUMPRODUCT(E73:J73,{0.4,0.1,0,0.2,0.05,0})+SUMPRODUCT(V73:W73,{0.2,0.05})</f>
        <v>#DIV/0!</v>
      </c>
      <c r="Y73" s="80" t="e">
        <f t="shared" si="8"/>
        <v>#DIV/0!</v>
      </c>
      <c r="Z73" t="e">
        <f t="shared" si="9"/>
        <v>#DIV/0!</v>
      </c>
    </row>
    <row r="74" spans="1:26" x14ac:dyDescent="0.3">
      <c r="A74" s="3">
        <v>2020</v>
      </c>
      <c r="B74" s="4" t="s">
        <v>71</v>
      </c>
      <c r="C74" s="4">
        <v>68.599999999999994</v>
      </c>
      <c r="D74">
        <v>64</v>
      </c>
      <c r="E74" s="3">
        <v>80.599999999999994</v>
      </c>
      <c r="F74" s="3">
        <v>41.8</v>
      </c>
      <c r="G74" s="3">
        <v>99.1</v>
      </c>
      <c r="H74" s="3">
        <v>34.200000000000003</v>
      </c>
      <c r="I74" s="3">
        <v>52.3</v>
      </c>
      <c r="J74" s="3">
        <v>49.5</v>
      </c>
      <c r="K74">
        <f>SUMPRODUCT({0.4,0.1,0.2,0.2,0.05,0.05},E74:J74)</f>
        <v>68.17</v>
      </c>
      <c r="L74">
        <v>4001</v>
      </c>
      <c r="M74">
        <v>3454</v>
      </c>
      <c r="N74">
        <v>20020</v>
      </c>
      <c r="R74">
        <f t="shared" si="2"/>
        <v>0</v>
      </c>
      <c r="S74">
        <f t="shared" si="3"/>
        <v>0</v>
      </c>
      <c r="T74" t="e">
        <f t="shared" si="4"/>
        <v>#DIV/0!</v>
      </c>
      <c r="U74" t="e">
        <f t="shared" si="5"/>
        <v>#DIV/0!</v>
      </c>
      <c r="V74" s="80" t="e">
        <f t="shared" si="6"/>
        <v>#DIV/0!</v>
      </c>
      <c r="W74" s="80" t="e">
        <f t="shared" si="7"/>
        <v>#DIV/0!</v>
      </c>
      <c r="X74" s="80" t="e">
        <f>SUMPRODUCT(E74:J74,{0.4,0.1,0,0.2,0.05,0})+SUMPRODUCT(V74:W74,{0.2,0.05})</f>
        <v>#DIV/0!</v>
      </c>
      <c r="Y74" s="80" t="e">
        <f t="shared" ref="Y74:Y105" si="10">ROUND(X74/MAX(X$10:X$109)*100,1)</f>
        <v>#DIV/0!</v>
      </c>
      <c r="Z74" t="e">
        <f t="shared" ref="Z74:Z105" si="11">RANK(Y74,Y$10:Y$109)</f>
        <v>#DIV/0!</v>
      </c>
    </row>
    <row r="75" spans="1:26" x14ac:dyDescent="0.3">
      <c r="A75" s="3">
        <v>2020</v>
      </c>
      <c r="B75" s="4" t="s">
        <v>62</v>
      </c>
      <c r="C75" s="4">
        <v>68.2</v>
      </c>
      <c r="D75">
        <v>65</v>
      </c>
      <c r="E75" s="3">
        <v>85.6</v>
      </c>
      <c r="F75" s="3">
        <v>49.5</v>
      </c>
      <c r="G75" s="3">
        <v>72.7</v>
      </c>
      <c r="H75" s="3">
        <v>54.9</v>
      </c>
      <c r="I75" s="3">
        <v>34.700000000000003</v>
      </c>
      <c r="J75" s="3">
        <v>27.6</v>
      </c>
      <c r="K75">
        <f>SUMPRODUCT({0.4,0.1,0.2,0.2,0.05,0.05},E75:J75)</f>
        <v>67.825000000000003</v>
      </c>
      <c r="L75">
        <v>5828</v>
      </c>
      <c r="M75">
        <v>5545</v>
      </c>
      <c r="N75">
        <v>39773</v>
      </c>
      <c r="R75">
        <f t="shared" ref="R75:R109" si="12">P75*C$2</f>
        <v>0</v>
      </c>
      <c r="S75">
        <f t="shared" ref="S75:S109" si="13">Q75-(P75-R75)</f>
        <v>0</v>
      </c>
      <c r="T75" t="e">
        <f t="shared" ref="T75:T109" si="14">O75/S75</f>
        <v>#DIV/0!</v>
      </c>
      <c r="U75" t="e">
        <f t="shared" ref="U75:U109" si="15">R75/S75</f>
        <v>#DIV/0!</v>
      </c>
      <c r="V75" s="80" t="e">
        <f t="shared" ref="V75:V109" si="16">_xlfn.NORM.DIST(T75,C$3,C$4,1)*100</f>
        <v>#DIV/0!</v>
      </c>
      <c r="W75" s="80" t="e">
        <f t="shared" ref="W75:W109" si="17">_xlfn.NORM.DIST(U75,C$5,C$6,1)*100</f>
        <v>#DIV/0!</v>
      </c>
      <c r="X75" s="80" t="e">
        <f>SUMPRODUCT(E75:J75,{0.4,0.1,0,0.2,0.05,0})+SUMPRODUCT(V75:W75,{0.2,0.05})</f>
        <v>#DIV/0!</v>
      </c>
      <c r="Y75" s="80" t="e">
        <f t="shared" si="10"/>
        <v>#DIV/0!</v>
      </c>
      <c r="Z75" t="e">
        <f t="shared" si="11"/>
        <v>#DIV/0!</v>
      </c>
    </row>
    <row r="76" spans="1:26" x14ac:dyDescent="0.3">
      <c r="A76" s="3">
        <v>2020</v>
      </c>
      <c r="B76" s="4" t="s">
        <v>74</v>
      </c>
      <c r="C76" s="4">
        <v>67.5</v>
      </c>
      <c r="D76">
        <v>66</v>
      </c>
      <c r="E76" s="3">
        <v>91.8</v>
      </c>
      <c r="F76" s="3">
        <v>87.5</v>
      </c>
      <c r="G76" s="3">
        <v>38.700000000000003</v>
      </c>
      <c r="H76" s="3">
        <v>54.8</v>
      </c>
      <c r="I76" s="3">
        <v>19.100000000000001</v>
      </c>
      <c r="J76" s="3">
        <v>38.700000000000003</v>
      </c>
      <c r="K76">
        <f>SUMPRODUCT({0.4,0.1,0.2,0.2,0.05,0.05},E76:J76)</f>
        <v>67.06</v>
      </c>
      <c r="L76">
        <v>2902</v>
      </c>
      <c r="M76">
        <v>4651</v>
      </c>
      <c r="N76">
        <v>30282</v>
      </c>
      <c r="R76">
        <f t="shared" si="12"/>
        <v>0</v>
      </c>
      <c r="S76">
        <f t="shared" si="13"/>
        <v>0</v>
      </c>
      <c r="T76" t="e">
        <f t="shared" si="14"/>
        <v>#DIV/0!</v>
      </c>
      <c r="U76" t="e">
        <f t="shared" si="15"/>
        <v>#DIV/0!</v>
      </c>
      <c r="V76" s="80" t="e">
        <f t="shared" si="16"/>
        <v>#DIV/0!</v>
      </c>
      <c r="W76" s="80" t="e">
        <f t="shared" si="17"/>
        <v>#DIV/0!</v>
      </c>
      <c r="X76" s="80" t="e">
        <f>SUMPRODUCT(E76:J76,{0.4,0.1,0,0.2,0.05,0})+SUMPRODUCT(V76:W76,{0.2,0.05})</f>
        <v>#DIV/0!</v>
      </c>
      <c r="Y76" s="80" t="e">
        <f t="shared" si="10"/>
        <v>#DIV/0!</v>
      </c>
      <c r="Z76" t="e">
        <f t="shared" si="11"/>
        <v>#DIV/0!</v>
      </c>
    </row>
    <row r="77" spans="1:26" x14ac:dyDescent="0.3">
      <c r="A77" s="3">
        <v>2020</v>
      </c>
      <c r="B77" s="4" t="s">
        <v>79</v>
      </c>
      <c r="C77" s="4">
        <v>67.5</v>
      </c>
      <c r="D77">
        <v>66</v>
      </c>
      <c r="E77" s="3">
        <v>88.3</v>
      </c>
      <c r="F77" s="3">
        <v>90.8</v>
      </c>
      <c r="G77" s="3">
        <v>77.900000000000006</v>
      </c>
      <c r="H77" s="3">
        <v>2.5</v>
      </c>
      <c r="I77" s="3">
        <v>60.4</v>
      </c>
      <c r="J77" s="3">
        <v>71.8</v>
      </c>
      <c r="K77">
        <f>SUMPRODUCT({0.4,0.1,0.2,0.2,0.05,0.05},E77:J77)</f>
        <v>67.09</v>
      </c>
      <c r="L77">
        <v>16419</v>
      </c>
      <c r="M77">
        <v>27121</v>
      </c>
      <c r="N77">
        <v>122293</v>
      </c>
      <c r="R77">
        <f t="shared" si="12"/>
        <v>0</v>
      </c>
      <c r="S77">
        <f t="shared" si="13"/>
        <v>0</v>
      </c>
      <c r="T77" t="e">
        <f t="shared" si="14"/>
        <v>#DIV/0!</v>
      </c>
      <c r="U77" t="e">
        <f t="shared" si="15"/>
        <v>#DIV/0!</v>
      </c>
      <c r="V77" s="80" t="e">
        <f t="shared" si="16"/>
        <v>#DIV/0!</v>
      </c>
      <c r="W77" s="80" t="e">
        <f t="shared" si="17"/>
        <v>#DIV/0!</v>
      </c>
      <c r="X77" s="80" t="e">
        <f>SUMPRODUCT(E77:J77,{0.4,0.1,0,0.2,0.05,0})+SUMPRODUCT(V77:W77,{0.2,0.05})</f>
        <v>#DIV/0!</v>
      </c>
      <c r="Y77" s="80" t="e">
        <f t="shared" si="10"/>
        <v>#DIV/0!</v>
      </c>
      <c r="Z77" t="e">
        <f t="shared" si="11"/>
        <v>#DIV/0!</v>
      </c>
    </row>
    <row r="78" spans="1:26" x14ac:dyDescent="0.3">
      <c r="A78" s="3">
        <v>2020</v>
      </c>
      <c r="B78" s="4" t="s">
        <v>88</v>
      </c>
      <c r="C78" s="4">
        <v>67.099999999999994</v>
      </c>
      <c r="D78">
        <v>69</v>
      </c>
      <c r="E78" s="3">
        <v>75.2</v>
      </c>
      <c r="F78" s="3">
        <v>91.7</v>
      </c>
      <c r="G78" s="3">
        <v>84.9</v>
      </c>
      <c r="H78" s="3">
        <v>35.4</v>
      </c>
      <c r="I78" s="3">
        <v>15</v>
      </c>
      <c r="J78" s="3">
        <v>53.3</v>
      </c>
      <c r="K78">
        <f>SUMPRODUCT({0.4,0.1,0.2,0.2,0.05,0.05},E78:J78)</f>
        <v>66.725000000000009</v>
      </c>
      <c r="L78">
        <v>3647</v>
      </c>
      <c r="M78">
        <v>4446</v>
      </c>
      <c r="N78">
        <v>25590</v>
      </c>
      <c r="R78">
        <f t="shared" si="12"/>
        <v>0</v>
      </c>
      <c r="S78">
        <f t="shared" si="13"/>
        <v>0</v>
      </c>
      <c r="T78" t="e">
        <f t="shared" si="14"/>
        <v>#DIV/0!</v>
      </c>
      <c r="U78" t="e">
        <f t="shared" si="15"/>
        <v>#DIV/0!</v>
      </c>
      <c r="V78" s="80" t="e">
        <f t="shared" si="16"/>
        <v>#DIV/0!</v>
      </c>
      <c r="W78" s="80" t="e">
        <f t="shared" si="17"/>
        <v>#DIV/0!</v>
      </c>
      <c r="X78" s="80" t="e">
        <f>SUMPRODUCT(E78:J78,{0.4,0.1,0,0.2,0.05,0})+SUMPRODUCT(V78:W78,{0.2,0.05})</f>
        <v>#DIV/0!</v>
      </c>
      <c r="Y78" s="80" t="e">
        <f t="shared" si="10"/>
        <v>#DIV/0!</v>
      </c>
      <c r="Z78" t="e">
        <f t="shared" si="11"/>
        <v>#DIV/0!</v>
      </c>
    </row>
    <row r="79" spans="1:26" x14ac:dyDescent="0.3">
      <c r="A79" s="3">
        <v>2020</v>
      </c>
      <c r="B79" s="4" t="s">
        <v>81</v>
      </c>
      <c r="C79" s="4">
        <v>67.099999999999994</v>
      </c>
      <c r="D79">
        <v>69</v>
      </c>
      <c r="E79" s="3">
        <v>59.7</v>
      </c>
      <c r="F79" s="3">
        <v>60.6</v>
      </c>
      <c r="G79" s="3">
        <v>98</v>
      </c>
      <c r="H79" s="3">
        <v>45.9</v>
      </c>
      <c r="I79" s="3">
        <v>100</v>
      </c>
      <c r="J79" s="3">
        <v>59.8</v>
      </c>
      <c r="K79">
        <f>SUMPRODUCT({0.4,0.1,0.2,0.2,0.05,0.05},E79:J79)</f>
        <v>66.710000000000008</v>
      </c>
      <c r="L79">
        <v>4562</v>
      </c>
      <c r="M79">
        <v>4415</v>
      </c>
      <c r="N79">
        <v>21165</v>
      </c>
      <c r="R79">
        <f t="shared" si="12"/>
        <v>0</v>
      </c>
      <c r="S79">
        <f t="shared" si="13"/>
        <v>0</v>
      </c>
      <c r="T79" t="e">
        <f t="shared" si="14"/>
        <v>#DIV/0!</v>
      </c>
      <c r="U79" t="e">
        <f t="shared" si="15"/>
        <v>#DIV/0!</v>
      </c>
      <c r="V79" s="80" t="e">
        <f t="shared" si="16"/>
        <v>#DIV/0!</v>
      </c>
      <c r="W79" s="80" t="e">
        <f t="shared" si="17"/>
        <v>#DIV/0!</v>
      </c>
      <c r="X79" s="80" t="e">
        <f>SUMPRODUCT(E79:J79,{0.4,0.1,0,0.2,0.05,0})+SUMPRODUCT(V79:W79,{0.2,0.05})</f>
        <v>#DIV/0!</v>
      </c>
      <c r="Y79" s="80" t="e">
        <f t="shared" si="10"/>
        <v>#DIV/0!</v>
      </c>
      <c r="Z79" t="e">
        <f t="shared" si="11"/>
        <v>#DIV/0!</v>
      </c>
    </row>
    <row r="80" spans="1:26" x14ac:dyDescent="0.3">
      <c r="A80" s="3">
        <v>2020</v>
      </c>
      <c r="B80" s="4" t="s">
        <v>70</v>
      </c>
      <c r="C80" s="4">
        <v>66.7</v>
      </c>
      <c r="D80">
        <v>71</v>
      </c>
      <c r="E80" s="3">
        <v>94</v>
      </c>
      <c r="F80" s="3">
        <v>83.4</v>
      </c>
      <c r="G80" s="3">
        <v>12.4</v>
      </c>
      <c r="H80" s="3">
        <v>84</v>
      </c>
      <c r="I80" s="3">
        <v>6.5</v>
      </c>
      <c r="J80" s="3">
        <v>16.2</v>
      </c>
      <c r="K80">
        <f>SUMPRODUCT({0.4,0.1,0.2,0.2,0.05,0.05},E80:J80)</f>
        <v>66.355000000000004</v>
      </c>
      <c r="L80">
        <v>2802</v>
      </c>
      <c r="M80">
        <v>5048</v>
      </c>
      <c r="N80">
        <v>48833</v>
      </c>
      <c r="R80">
        <f t="shared" si="12"/>
        <v>0</v>
      </c>
      <c r="S80">
        <f t="shared" si="13"/>
        <v>0</v>
      </c>
      <c r="T80" t="e">
        <f t="shared" si="14"/>
        <v>#DIV/0!</v>
      </c>
      <c r="U80" t="e">
        <f t="shared" si="15"/>
        <v>#DIV/0!</v>
      </c>
      <c r="V80" s="80" t="e">
        <f t="shared" si="16"/>
        <v>#DIV/0!</v>
      </c>
      <c r="W80" s="80" t="e">
        <f t="shared" si="17"/>
        <v>#DIV/0!</v>
      </c>
      <c r="X80" s="80" t="e">
        <f>SUMPRODUCT(E80:J80,{0.4,0.1,0,0.2,0.05,0})+SUMPRODUCT(V80:W80,{0.2,0.05})</f>
        <v>#DIV/0!</v>
      </c>
      <c r="Y80" s="80" t="e">
        <f t="shared" si="10"/>
        <v>#DIV/0!</v>
      </c>
      <c r="Z80" t="e">
        <f t="shared" si="11"/>
        <v>#DIV/0!</v>
      </c>
    </row>
    <row r="81" spans="1:26" x14ac:dyDescent="0.3">
      <c r="A81" s="3">
        <v>2020</v>
      </c>
      <c r="B81" s="4" t="s">
        <v>76</v>
      </c>
      <c r="C81" s="4">
        <v>66.099999999999994</v>
      </c>
      <c r="D81">
        <v>72</v>
      </c>
      <c r="E81" s="3">
        <v>80.099999999999994</v>
      </c>
      <c r="F81" s="3">
        <v>79.599999999999994</v>
      </c>
      <c r="G81" s="3">
        <v>78.900000000000006</v>
      </c>
      <c r="H81" s="3">
        <v>41.3</v>
      </c>
      <c r="I81" s="3">
        <v>20.3</v>
      </c>
      <c r="J81" s="3">
        <v>14</v>
      </c>
      <c r="K81">
        <f>SUMPRODUCT({0.4,0.1,0.2,0.2,0.05,0.05},E81:J81)</f>
        <v>65.75500000000001</v>
      </c>
      <c r="L81">
        <v>3141</v>
      </c>
      <c r="M81">
        <v>1997</v>
      </c>
      <c r="N81">
        <v>22716</v>
      </c>
      <c r="R81">
        <f t="shared" si="12"/>
        <v>0</v>
      </c>
      <c r="S81">
        <f t="shared" si="13"/>
        <v>0</v>
      </c>
      <c r="T81" t="e">
        <f t="shared" si="14"/>
        <v>#DIV/0!</v>
      </c>
      <c r="U81" t="e">
        <f t="shared" si="15"/>
        <v>#DIV/0!</v>
      </c>
      <c r="V81" s="80" t="e">
        <f t="shared" si="16"/>
        <v>#DIV/0!</v>
      </c>
      <c r="W81" s="80" t="e">
        <f t="shared" si="17"/>
        <v>#DIV/0!</v>
      </c>
      <c r="X81" s="80" t="e">
        <f>SUMPRODUCT(E81:J81,{0.4,0.1,0,0.2,0.05,0})+SUMPRODUCT(V81:W81,{0.2,0.05})</f>
        <v>#DIV/0!</v>
      </c>
      <c r="Y81" s="80" t="e">
        <f t="shared" si="10"/>
        <v>#DIV/0!</v>
      </c>
      <c r="Z81" t="e">
        <f t="shared" si="11"/>
        <v>#DIV/0!</v>
      </c>
    </row>
    <row r="82" spans="1:26" x14ac:dyDescent="0.3">
      <c r="A82" s="3">
        <v>2020</v>
      </c>
      <c r="B82" s="4" t="s">
        <v>73</v>
      </c>
      <c r="C82" s="4">
        <v>66.099999999999994</v>
      </c>
      <c r="D82">
        <v>72</v>
      </c>
      <c r="E82" s="3">
        <v>85.9</v>
      </c>
      <c r="F82" s="3">
        <v>49</v>
      </c>
      <c r="G82" s="3">
        <v>13.7</v>
      </c>
      <c r="H82" s="3">
        <v>98.8</v>
      </c>
      <c r="I82" s="3">
        <v>39.700000000000003</v>
      </c>
      <c r="J82" s="3">
        <v>39.5</v>
      </c>
      <c r="K82">
        <f>SUMPRODUCT({0.4,0.1,0.2,0.2,0.05,0.05},E82:J82)</f>
        <v>65.72</v>
      </c>
      <c r="L82">
        <v>2796</v>
      </c>
      <c r="M82">
        <v>6881</v>
      </c>
      <c r="N82">
        <v>42062</v>
      </c>
      <c r="R82">
        <f t="shared" si="12"/>
        <v>0</v>
      </c>
      <c r="S82">
        <f t="shared" si="13"/>
        <v>0</v>
      </c>
      <c r="T82" t="e">
        <f t="shared" si="14"/>
        <v>#DIV/0!</v>
      </c>
      <c r="U82" t="e">
        <f t="shared" si="15"/>
        <v>#DIV/0!</v>
      </c>
      <c r="V82" s="80" t="e">
        <f t="shared" si="16"/>
        <v>#DIV/0!</v>
      </c>
      <c r="W82" s="80" t="e">
        <f t="shared" si="17"/>
        <v>#DIV/0!</v>
      </c>
      <c r="X82" s="80" t="e">
        <f>SUMPRODUCT(E82:J82,{0.4,0.1,0,0.2,0.05,0})+SUMPRODUCT(V82:W82,{0.2,0.05})</f>
        <v>#DIV/0!</v>
      </c>
      <c r="Y82" s="80" t="e">
        <f t="shared" si="10"/>
        <v>#DIV/0!</v>
      </c>
      <c r="Z82" t="e">
        <f t="shared" si="11"/>
        <v>#DIV/0!</v>
      </c>
    </row>
    <row r="83" spans="1:26" x14ac:dyDescent="0.3">
      <c r="A83" s="3">
        <v>2020</v>
      </c>
      <c r="B83" s="4" t="s">
        <v>89</v>
      </c>
      <c r="C83" s="4">
        <v>65.900000000000006</v>
      </c>
      <c r="D83">
        <v>74</v>
      </c>
      <c r="E83" s="3">
        <v>77.3</v>
      </c>
      <c r="F83" s="3">
        <v>82.8</v>
      </c>
      <c r="G83" s="3">
        <v>99.8</v>
      </c>
      <c r="H83" s="3">
        <v>7.4</v>
      </c>
      <c r="I83" s="3">
        <v>20.100000000000001</v>
      </c>
      <c r="J83" s="3">
        <v>76.8</v>
      </c>
      <c r="K83">
        <f>SUMPRODUCT({0.4,0.1,0.2,0.2,0.05,0.05},E83:J83)</f>
        <v>65.484999999999999</v>
      </c>
      <c r="L83">
        <v>6520</v>
      </c>
      <c r="M83">
        <v>5895</v>
      </c>
      <c r="N83">
        <v>30414</v>
      </c>
      <c r="R83">
        <f t="shared" si="12"/>
        <v>0</v>
      </c>
      <c r="S83">
        <f t="shared" si="13"/>
        <v>0</v>
      </c>
      <c r="T83" t="e">
        <f t="shared" si="14"/>
        <v>#DIV/0!</v>
      </c>
      <c r="U83" t="e">
        <f t="shared" si="15"/>
        <v>#DIV/0!</v>
      </c>
      <c r="V83" s="80" t="e">
        <f t="shared" si="16"/>
        <v>#DIV/0!</v>
      </c>
      <c r="W83" s="80" t="e">
        <f t="shared" si="17"/>
        <v>#DIV/0!</v>
      </c>
      <c r="X83" s="80" t="e">
        <f>SUMPRODUCT(E83:J83,{0.4,0.1,0,0.2,0.05,0})+SUMPRODUCT(V83:W83,{0.2,0.05})</f>
        <v>#DIV/0!</v>
      </c>
      <c r="Y83" s="80" t="e">
        <f t="shared" si="10"/>
        <v>#DIV/0!</v>
      </c>
      <c r="Z83" t="e">
        <f t="shared" si="11"/>
        <v>#DIV/0!</v>
      </c>
    </row>
    <row r="84" spans="1:26" x14ac:dyDescent="0.3">
      <c r="A84" s="3">
        <v>2020</v>
      </c>
      <c r="B84" s="4" t="s">
        <v>96</v>
      </c>
      <c r="C84" s="4">
        <v>65.8</v>
      </c>
      <c r="D84">
        <v>75</v>
      </c>
      <c r="E84" s="3">
        <v>66.3</v>
      </c>
      <c r="F84" s="3">
        <v>40.799999999999997</v>
      </c>
      <c r="G84" s="3">
        <v>78</v>
      </c>
      <c r="H84" s="3">
        <v>51</v>
      </c>
      <c r="I84" s="3">
        <v>100</v>
      </c>
      <c r="J84" s="3">
        <v>80.2</v>
      </c>
      <c r="K84">
        <f>SUMPRODUCT({0.4,0.1,0.2,0.2,0.05,0.05},E84:J84)</f>
        <v>65.410000000000011</v>
      </c>
      <c r="L84">
        <v>2711</v>
      </c>
      <c r="M84">
        <v>5064</v>
      </c>
      <c r="N84">
        <v>20308</v>
      </c>
      <c r="R84">
        <f t="shared" si="12"/>
        <v>0</v>
      </c>
      <c r="S84">
        <f t="shared" si="13"/>
        <v>0</v>
      </c>
      <c r="T84" t="e">
        <f t="shared" si="14"/>
        <v>#DIV/0!</v>
      </c>
      <c r="U84" t="e">
        <f t="shared" si="15"/>
        <v>#DIV/0!</v>
      </c>
      <c r="V84" s="80" t="e">
        <f t="shared" si="16"/>
        <v>#DIV/0!</v>
      </c>
      <c r="W84" s="80" t="e">
        <f t="shared" si="17"/>
        <v>#DIV/0!</v>
      </c>
      <c r="X84" s="80" t="e">
        <f>SUMPRODUCT(E84:J84,{0.4,0.1,0,0.2,0.05,0})+SUMPRODUCT(V84:W84,{0.2,0.05})</f>
        <v>#DIV/0!</v>
      </c>
      <c r="Y84" s="80" t="e">
        <f t="shared" si="10"/>
        <v>#DIV/0!</v>
      </c>
      <c r="Z84" t="e">
        <f t="shared" si="11"/>
        <v>#DIV/0!</v>
      </c>
    </row>
    <row r="85" spans="1:26" x14ac:dyDescent="0.3">
      <c r="A85" s="3">
        <v>2020</v>
      </c>
      <c r="B85" s="4" t="s">
        <v>78</v>
      </c>
      <c r="C85" s="4">
        <v>65.5</v>
      </c>
      <c r="D85">
        <v>76</v>
      </c>
      <c r="E85" s="3">
        <v>72.8</v>
      </c>
      <c r="F85" s="3">
        <v>38.700000000000003</v>
      </c>
      <c r="G85" s="3">
        <v>100</v>
      </c>
      <c r="H85" s="3">
        <v>31.2</v>
      </c>
      <c r="I85" s="3">
        <v>91.8</v>
      </c>
      <c r="J85" s="3">
        <v>26.5</v>
      </c>
      <c r="K85">
        <f>SUMPRODUCT({0.4,0.1,0.2,0.2,0.05,0.05},E85:J85)</f>
        <v>65.14500000000001</v>
      </c>
      <c r="L85">
        <v>7291</v>
      </c>
      <c r="M85">
        <v>4166</v>
      </c>
      <c r="N85">
        <v>30729</v>
      </c>
      <c r="R85">
        <f t="shared" si="12"/>
        <v>0</v>
      </c>
      <c r="S85">
        <f t="shared" si="13"/>
        <v>0</v>
      </c>
      <c r="T85" t="e">
        <f t="shared" si="14"/>
        <v>#DIV/0!</v>
      </c>
      <c r="U85" t="e">
        <f t="shared" si="15"/>
        <v>#DIV/0!</v>
      </c>
      <c r="V85" s="80" t="e">
        <f t="shared" si="16"/>
        <v>#DIV/0!</v>
      </c>
      <c r="W85" s="80" t="e">
        <f t="shared" si="17"/>
        <v>#DIV/0!</v>
      </c>
      <c r="X85" s="80" t="e">
        <f>SUMPRODUCT(E85:J85,{0.4,0.1,0,0.2,0.05,0})+SUMPRODUCT(V85:W85,{0.2,0.05})</f>
        <v>#DIV/0!</v>
      </c>
      <c r="Y85" s="80" t="e">
        <f t="shared" si="10"/>
        <v>#DIV/0!</v>
      </c>
      <c r="Z85" t="e">
        <f t="shared" si="11"/>
        <v>#DIV/0!</v>
      </c>
    </row>
    <row r="86" spans="1:26" x14ac:dyDescent="0.3">
      <c r="A86" s="3">
        <v>2020</v>
      </c>
      <c r="B86" s="4" t="s">
        <v>92</v>
      </c>
      <c r="C86" s="4">
        <v>64.599999999999994</v>
      </c>
      <c r="D86">
        <v>77</v>
      </c>
      <c r="E86" s="3">
        <v>43</v>
      </c>
      <c r="F86" s="3">
        <v>54.6</v>
      </c>
      <c r="G86" s="3">
        <v>99.9</v>
      </c>
      <c r="H86" s="3">
        <v>98.7</v>
      </c>
      <c r="I86" s="3">
        <v>33.799999999999997</v>
      </c>
      <c r="J86" s="3">
        <v>3</v>
      </c>
      <c r="K86">
        <f>SUMPRODUCT({0.4,0.1,0.2,0.2,0.05,0.05},E86:J86)</f>
        <v>64.220000000000013</v>
      </c>
      <c r="L86">
        <v>690</v>
      </c>
      <c r="M86">
        <v>89</v>
      </c>
      <c r="N86">
        <v>3036</v>
      </c>
      <c r="R86">
        <f t="shared" si="12"/>
        <v>0</v>
      </c>
      <c r="S86">
        <f t="shared" si="13"/>
        <v>0</v>
      </c>
      <c r="T86" t="e">
        <f t="shared" si="14"/>
        <v>#DIV/0!</v>
      </c>
      <c r="U86" t="e">
        <f t="shared" si="15"/>
        <v>#DIV/0!</v>
      </c>
      <c r="V86" s="80" t="e">
        <f t="shared" si="16"/>
        <v>#DIV/0!</v>
      </c>
      <c r="W86" s="80" t="e">
        <f t="shared" si="17"/>
        <v>#DIV/0!</v>
      </c>
      <c r="X86" s="80" t="e">
        <f>SUMPRODUCT(E86:J86,{0.4,0.1,0,0.2,0.05,0})+SUMPRODUCT(V86:W86,{0.2,0.05})</f>
        <v>#DIV/0!</v>
      </c>
      <c r="Y86" s="80" t="e">
        <f t="shared" si="10"/>
        <v>#DIV/0!</v>
      </c>
      <c r="Z86" t="e">
        <f t="shared" si="11"/>
        <v>#DIV/0!</v>
      </c>
    </row>
    <row r="87" spans="1:26" x14ac:dyDescent="0.3">
      <c r="A87" s="3">
        <v>2020</v>
      </c>
      <c r="B87" s="4" t="s">
        <v>72</v>
      </c>
      <c r="C87" s="4">
        <v>64.599999999999994</v>
      </c>
      <c r="D87">
        <v>77</v>
      </c>
      <c r="E87" s="3">
        <v>73</v>
      </c>
      <c r="F87" s="3">
        <v>66.8</v>
      </c>
      <c r="G87" s="3">
        <v>60.4</v>
      </c>
      <c r="H87" s="3">
        <v>33.5</v>
      </c>
      <c r="I87" s="3">
        <v>93.8</v>
      </c>
      <c r="J87" s="3">
        <v>97.1</v>
      </c>
      <c r="K87">
        <f>SUMPRODUCT({0.4,0.1,0.2,0.2,0.05,0.05},E87:J87)</f>
        <v>64.204999999999998</v>
      </c>
      <c r="L87">
        <v>3112</v>
      </c>
      <c r="M87">
        <v>9449</v>
      </c>
      <c r="N87">
        <v>26357</v>
      </c>
      <c r="R87">
        <f t="shared" si="12"/>
        <v>0</v>
      </c>
      <c r="S87">
        <f t="shared" si="13"/>
        <v>0</v>
      </c>
      <c r="T87" t="e">
        <f t="shared" si="14"/>
        <v>#DIV/0!</v>
      </c>
      <c r="U87" t="e">
        <f t="shared" si="15"/>
        <v>#DIV/0!</v>
      </c>
      <c r="V87" s="80" t="e">
        <f t="shared" si="16"/>
        <v>#DIV/0!</v>
      </c>
      <c r="W87" s="80" t="e">
        <f t="shared" si="17"/>
        <v>#DIV/0!</v>
      </c>
      <c r="X87" s="80" t="e">
        <f>SUMPRODUCT(E87:J87,{0.4,0.1,0,0.2,0.05,0})+SUMPRODUCT(V87:W87,{0.2,0.05})</f>
        <v>#DIV/0!</v>
      </c>
      <c r="Y87" s="80" t="e">
        <f t="shared" si="10"/>
        <v>#DIV/0!</v>
      </c>
      <c r="Z87" t="e">
        <f t="shared" si="11"/>
        <v>#DIV/0!</v>
      </c>
    </row>
    <row r="88" spans="1:26" x14ac:dyDescent="0.3">
      <c r="A88" s="3">
        <v>2020</v>
      </c>
      <c r="B88" s="4" t="s">
        <v>87</v>
      </c>
      <c r="C88" s="4">
        <v>64.3</v>
      </c>
      <c r="D88">
        <v>79</v>
      </c>
      <c r="E88" s="3">
        <v>69.3</v>
      </c>
      <c r="F88" s="3">
        <v>72.400000000000006</v>
      </c>
      <c r="G88" s="3">
        <v>98.1</v>
      </c>
      <c r="H88" s="3">
        <v>39.6</v>
      </c>
      <c r="I88" s="3">
        <v>11.8</v>
      </c>
      <c r="J88" s="3">
        <v>16.899999999999999</v>
      </c>
      <c r="K88">
        <f>SUMPRODUCT({0.4,0.1,0.2,0.2,0.05,0.05},E88:J88)</f>
        <v>63.935000000000002</v>
      </c>
      <c r="L88">
        <v>3345</v>
      </c>
      <c r="M88">
        <v>1779</v>
      </c>
      <c r="N88">
        <v>17760</v>
      </c>
      <c r="R88">
        <f t="shared" si="12"/>
        <v>0</v>
      </c>
      <c r="S88">
        <f t="shared" si="13"/>
        <v>0</v>
      </c>
      <c r="T88" t="e">
        <f t="shared" si="14"/>
        <v>#DIV/0!</v>
      </c>
      <c r="U88" t="e">
        <f t="shared" si="15"/>
        <v>#DIV/0!</v>
      </c>
      <c r="V88" s="80" t="e">
        <f t="shared" si="16"/>
        <v>#DIV/0!</v>
      </c>
      <c r="W88" s="80" t="e">
        <f t="shared" si="17"/>
        <v>#DIV/0!</v>
      </c>
      <c r="X88" s="80" t="e">
        <f>SUMPRODUCT(E88:J88,{0.4,0.1,0,0.2,0.05,0})+SUMPRODUCT(V88:W88,{0.2,0.05})</f>
        <v>#DIV/0!</v>
      </c>
      <c r="Y88" s="80" t="e">
        <f t="shared" si="10"/>
        <v>#DIV/0!</v>
      </c>
      <c r="Z88" t="e">
        <f t="shared" si="11"/>
        <v>#DIV/0!</v>
      </c>
    </row>
    <row r="89" spans="1:26" x14ac:dyDescent="0.3">
      <c r="A89" s="3">
        <v>2020</v>
      </c>
      <c r="B89" s="4" t="s">
        <v>77</v>
      </c>
      <c r="C89" s="4">
        <v>64.099999999999994</v>
      </c>
      <c r="D89">
        <v>80</v>
      </c>
      <c r="E89" s="3">
        <v>68.8</v>
      </c>
      <c r="F89" s="3">
        <v>76.400000000000006</v>
      </c>
      <c r="G89" s="3">
        <v>9.1999999999999993</v>
      </c>
      <c r="H89" s="3">
        <v>99.9</v>
      </c>
      <c r="I89" s="3">
        <v>71</v>
      </c>
      <c r="J89" s="3">
        <v>64.8</v>
      </c>
      <c r="K89">
        <f>SUMPRODUCT({0.4,0.1,0.2,0.2,0.05,0.05},E89:J89)</f>
        <v>63.77</v>
      </c>
      <c r="L89">
        <v>1239</v>
      </c>
      <c r="M89">
        <v>5190</v>
      </c>
      <c r="N89">
        <v>23112</v>
      </c>
      <c r="R89">
        <f t="shared" si="12"/>
        <v>0</v>
      </c>
      <c r="S89">
        <f t="shared" si="13"/>
        <v>0</v>
      </c>
      <c r="T89" t="e">
        <f t="shared" si="14"/>
        <v>#DIV/0!</v>
      </c>
      <c r="U89" t="e">
        <f t="shared" si="15"/>
        <v>#DIV/0!</v>
      </c>
      <c r="V89" s="80" t="e">
        <f t="shared" si="16"/>
        <v>#DIV/0!</v>
      </c>
      <c r="W89" s="80" t="e">
        <f t="shared" si="17"/>
        <v>#DIV/0!</v>
      </c>
      <c r="X89" s="80" t="e">
        <f>SUMPRODUCT(E89:J89,{0.4,0.1,0,0.2,0.05,0})+SUMPRODUCT(V89:W89,{0.2,0.05})</f>
        <v>#DIV/0!</v>
      </c>
      <c r="Y89" s="80" t="e">
        <f t="shared" si="10"/>
        <v>#DIV/0!</v>
      </c>
      <c r="Z89" t="e">
        <f t="shared" si="11"/>
        <v>#DIV/0!</v>
      </c>
    </row>
    <row r="90" spans="1:26" x14ac:dyDescent="0.3">
      <c r="A90" s="3">
        <v>2020</v>
      </c>
      <c r="B90" s="4" t="s">
        <v>93</v>
      </c>
      <c r="C90" s="4">
        <v>64</v>
      </c>
      <c r="D90">
        <v>81</v>
      </c>
      <c r="E90" s="3">
        <v>84.9</v>
      </c>
      <c r="F90" s="3">
        <v>55.9</v>
      </c>
      <c r="G90" s="3">
        <v>25.4</v>
      </c>
      <c r="H90" s="3">
        <v>47</v>
      </c>
      <c r="I90" s="3">
        <v>97.6</v>
      </c>
      <c r="J90" s="3">
        <v>94.5</v>
      </c>
      <c r="K90">
        <f>SUMPRODUCT({0.4,0.1,0.2,0.2,0.05,0.05},E90:J90)</f>
        <v>63.634999999999998</v>
      </c>
      <c r="L90">
        <v>2389</v>
      </c>
      <c r="M90">
        <v>9485</v>
      </c>
      <c r="N90">
        <v>29778</v>
      </c>
      <c r="R90">
        <f t="shared" si="12"/>
        <v>0</v>
      </c>
      <c r="S90">
        <f t="shared" si="13"/>
        <v>0</v>
      </c>
      <c r="T90" t="e">
        <f t="shared" si="14"/>
        <v>#DIV/0!</v>
      </c>
      <c r="U90" t="e">
        <f t="shared" si="15"/>
        <v>#DIV/0!</v>
      </c>
      <c r="V90" s="80" t="e">
        <f t="shared" si="16"/>
        <v>#DIV/0!</v>
      </c>
      <c r="W90" s="80" t="e">
        <f t="shared" si="17"/>
        <v>#DIV/0!</v>
      </c>
      <c r="X90" s="80" t="e">
        <f>SUMPRODUCT(E90:J90,{0.4,0.1,0,0.2,0.05,0})+SUMPRODUCT(V90:W90,{0.2,0.05})</f>
        <v>#DIV/0!</v>
      </c>
      <c r="Y90" s="80" t="e">
        <f t="shared" si="10"/>
        <v>#DIV/0!</v>
      </c>
      <c r="Z90" t="e">
        <f t="shared" si="11"/>
        <v>#DIV/0!</v>
      </c>
    </row>
    <row r="91" spans="1:26" x14ac:dyDescent="0.3">
      <c r="A91" s="3">
        <v>2020</v>
      </c>
      <c r="B91" s="4" t="s">
        <v>80</v>
      </c>
      <c r="C91" s="4">
        <v>63.4</v>
      </c>
      <c r="D91">
        <v>82</v>
      </c>
      <c r="E91" s="3">
        <v>87.4</v>
      </c>
      <c r="F91" s="3">
        <v>52.1</v>
      </c>
      <c r="G91" s="3">
        <v>10.8</v>
      </c>
      <c r="H91" s="3">
        <v>83.7</v>
      </c>
      <c r="I91" s="3">
        <v>18.8</v>
      </c>
      <c r="J91" s="3">
        <v>60.4</v>
      </c>
      <c r="K91">
        <f>SUMPRODUCT({0.4,0.1,0.2,0.2,0.05,0.05},E91:J91)</f>
        <v>63.03</v>
      </c>
      <c r="L91">
        <v>2641</v>
      </c>
      <c r="M91">
        <v>10052</v>
      </c>
      <c r="N91">
        <v>44012</v>
      </c>
      <c r="R91">
        <f t="shared" si="12"/>
        <v>0</v>
      </c>
      <c r="S91">
        <f t="shared" si="13"/>
        <v>0</v>
      </c>
      <c r="T91" t="e">
        <f t="shared" si="14"/>
        <v>#DIV/0!</v>
      </c>
      <c r="U91" t="e">
        <f t="shared" si="15"/>
        <v>#DIV/0!</v>
      </c>
      <c r="V91" s="80" t="e">
        <f t="shared" si="16"/>
        <v>#DIV/0!</v>
      </c>
      <c r="W91" s="80" t="e">
        <f t="shared" si="17"/>
        <v>#DIV/0!</v>
      </c>
      <c r="X91" s="80" t="e">
        <f>SUMPRODUCT(E91:J91,{0.4,0.1,0,0.2,0.05,0})+SUMPRODUCT(V91:W91,{0.2,0.05})</f>
        <v>#DIV/0!</v>
      </c>
      <c r="Y91" s="80" t="e">
        <f t="shared" si="10"/>
        <v>#DIV/0!</v>
      </c>
      <c r="Z91" t="e">
        <f t="shared" si="11"/>
        <v>#DIV/0!</v>
      </c>
    </row>
    <row r="92" spans="1:26" x14ac:dyDescent="0.3">
      <c r="A92" s="3">
        <v>2020</v>
      </c>
      <c r="B92" s="4" t="s">
        <v>82</v>
      </c>
      <c r="C92" s="4">
        <v>63.3</v>
      </c>
      <c r="D92">
        <v>83</v>
      </c>
      <c r="E92" s="3">
        <v>90.1</v>
      </c>
      <c r="F92" s="3">
        <v>47.4</v>
      </c>
      <c r="G92" s="3">
        <v>38.9</v>
      </c>
      <c r="H92" s="3">
        <v>49.3</v>
      </c>
      <c r="I92" s="3">
        <v>34</v>
      </c>
      <c r="J92" s="3">
        <v>57.1</v>
      </c>
      <c r="K92">
        <f>SUMPRODUCT({0.4,0.1,0.2,0.2,0.05,0.05},E92:J92)</f>
        <v>62.975000000000009</v>
      </c>
      <c r="L92">
        <v>4879</v>
      </c>
      <c r="M92">
        <v>8642</v>
      </c>
      <c r="N92">
        <v>42857</v>
      </c>
      <c r="R92">
        <f t="shared" si="12"/>
        <v>0</v>
      </c>
      <c r="S92">
        <f t="shared" si="13"/>
        <v>0</v>
      </c>
      <c r="T92" t="e">
        <f t="shared" si="14"/>
        <v>#DIV/0!</v>
      </c>
      <c r="U92" t="e">
        <f t="shared" si="15"/>
        <v>#DIV/0!</v>
      </c>
      <c r="V92" s="80" t="e">
        <f t="shared" si="16"/>
        <v>#DIV/0!</v>
      </c>
      <c r="W92" s="80" t="e">
        <f t="shared" si="17"/>
        <v>#DIV/0!</v>
      </c>
      <c r="X92" s="80" t="e">
        <f>SUMPRODUCT(E92:J92,{0.4,0.1,0,0.2,0.05,0})+SUMPRODUCT(V92:W92,{0.2,0.05})</f>
        <v>#DIV/0!</v>
      </c>
      <c r="Y92" s="80" t="e">
        <f t="shared" si="10"/>
        <v>#DIV/0!</v>
      </c>
      <c r="Z92" t="e">
        <f t="shared" si="11"/>
        <v>#DIV/0!</v>
      </c>
    </row>
    <row r="93" spans="1:26" x14ac:dyDescent="0.3">
      <c r="A93" s="3">
        <v>2020</v>
      </c>
      <c r="B93" s="4" t="s">
        <v>85</v>
      </c>
      <c r="C93" s="4">
        <v>63</v>
      </c>
      <c r="D93">
        <v>84</v>
      </c>
      <c r="E93" s="3">
        <v>83.4</v>
      </c>
      <c r="F93" s="3">
        <v>55.5</v>
      </c>
      <c r="G93" s="3">
        <v>9.4</v>
      </c>
      <c r="H93" s="3">
        <v>77.5</v>
      </c>
      <c r="I93" s="3">
        <v>90.7</v>
      </c>
      <c r="J93" s="3">
        <v>36.1</v>
      </c>
      <c r="K93">
        <f>SUMPRODUCT({0.4,0.1,0.2,0.2,0.05,0.05},E93:J93)</f>
        <v>62.630000000000017</v>
      </c>
      <c r="L93">
        <v>2606</v>
      </c>
      <c r="M93">
        <v>7185</v>
      </c>
      <c r="N93">
        <v>46000</v>
      </c>
      <c r="R93">
        <f t="shared" si="12"/>
        <v>0</v>
      </c>
      <c r="S93">
        <f t="shared" si="13"/>
        <v>0</v>
      </c>
      <c r="T93" t="e">
        <f t="shared" si="14"/>
        <v>#DIV/0!</v>
      </c>
      <c r="U93" t="e">
        <f t="shared" si="15"/>
        <v>#DIV/0!</v>
      </c>
      <c r="V93" s="80" t="e">
        <f t="shared" si="16"/>
        <v>#DIV/0!</v>
      </c>
      <c r="W93" s="80" t="e">
        <f t="shared" si="17"/>
        <v>#DIV/0!</v>
      </c>
      <c r="X93" s="80" t="e">
        <f>SUMPRODUCT(E93:J93,{0.4,0.1,0,0.2,0.05,0})+SUMPRODUCT(V93:W93,{0.2,0.05})</f>
        <v>#DIV/0!</v>
      </c>
      <c r="Y93" s="80" t="e">
        <f t="shared" si="10"/>
        <v>#DIV/0!</v>
      </c>
      <c r="Z93" t="e">
        <f t="shared" si="11"/>
        <v>#DIV/0!</v>
      </c>
    </row>
    <row r="94" spans="1:26" x14ac:dyDescent="0.3">
      <c r="A94" s="3">
        <v>2020</v>
      </c>
      <c r="B94" s="4" t="s">
        <v>109</v>
      </c>
      <c r="C94" s="4">
        <v>62.5</v>
      </c>
      <c r="D94">
        <v>85</v>
      </c>
      <c r="E94" s="3">
        <v>68.3</v>
      </c>
      <c r="F94" s="3">
        <v>87.7</v>
      </c>
      <c r="G94" s="3">
        <v>85.1</v>
      </c>
      <c r="H94" s="3">
        <v>31</v>
      </c>
      <c r="I94" s="3">
        <v>12.1</v>
      </c>
      <c r="J94" s="3">
        <v>45.3</v>
      </c>
      <c r="K94">
        <f>SUMPRODUCT({0.4,0.1,0.2,0.2,0.05,0.05},E94:J94)</f>
        <v>62.18</v>
      </c>
      <c r="L94">
        <v>3626</v>
      </c>
      <c r="M94">
        <v>3619</v>
      </c>
      <c r="N94">
        <v>24912</v>
      </c>
      <c r="R94">
        <f t="shared" si="12"/>
        <v>0</v>
      </c>
      <c r="S94">
        <f t="shared" si="13"/>
        <v>0</v>
      </c>
      <c r="T94" t="e">
        <f t="shared" si="14"/>
        <v>#DIV/0!</v>
      </c>
      <c r="U94" t="e">
        <f t="shared" si="15"/>
        <v>#DIV/0!</v>
      </c>
      <c r="V94" s="80" t="e">
        <f t="shared" si="16"/>
        <v>#DIV/0!</v>
      </c>
      <c r="W94" s="80" t="e">
        <f t="shared" si="17"/>
        <v>#DIV/0!</v>
      </c>
      <c r="X94" s="80" t="e">
        <f>SUMPRODUCT(E94:J94,{0.4,0.1,0,0.2,0.05,0})+SUMPRODUCT(V94:W94,{0.2,0.05})</f>
        <v>#DIV/0!</v>
      </c>
      <c r="Y94" s="80" t="e">
        <f t="shared" si="10"/>
        <v>#DIV/0!</v>
      </c>
      <c r="Z94" t="e">
        <f t="shared" si="11"/>
        <v>#DIV/0!</v>
      </c>
    </row>
    <row r="95" spans="1:26" x14ac:dyDescent="0.3">
      <c r="A95" s="3">
        <v>2020</v>
      </c>
      <c r="B95" s="4" t="s">
        <v>83</v>
      </c>
      <c r="C95" s="4">
        <v>62.2</v>
      </c>
      <c r="D95">
        <v>86</v>
      </c>
      <c r="E95" s="3">
        <v>58</v>
      </c>
      <c r="F95" s="3">
        <v>90.2</v>
      </c>
      <c r="G95" s="3">
        <v>33.1</v>
      </c>
      <c r="H95" s="3">
        <v>68.3</v>
      </c>
      <c r="I95" s="3">
        <v>97.9</v>
      </c>
      <c r="J95" s="3">
        <v>88.7</v>
      </c>
      <c r="K95">
        <f>SUMPRODUCT({0.4,0.1,0.2,0.2,0.05,0.05},E95:J95)</f>
        <v>61.830000000000005</v>
      </c>
      <c r="L95">
        <v>1555</v>
      </c>
      <c r="M95">
        <v>5107</v>
      </c>
      <c r="N95">
        <v>17362</v>
      </c>
      <c r="R95">
        <f t="shared" si="12"/>
        <v>0</v>
      </c>
      <c r="S95">
        <f t="shared" si="13"/>
        <v>0</v>
      </c>
      <c r="T95" t="e">
        <f t="shared" si="14"/>
        <v>#DIV/0!</v>
      </c>
      <c r="U95" t="e">
        <f t="shared" si="15"/>
        <v>#DIV/0!</v>
      </c>
      <c r="V95" s="80" t="e">
        <f t="shared" si="16"/>
        <v>#DIV/0!</v>
      </c>
      <c r="W95" s="80" t="e">
        <f t="shared" si="17"/>
        <v>#DIV/0!</v>
      </c>
      <c r="X95" s="80" t="e">
        <f>SUMPRODUCT(E95:J95,{0.4,0.1,0,0.2,0.05,0})+SUMPRODUCT(V95:W95,{0.2,0.05})</f>
        <v>#DIV/0!</v>
      </c>
      <c r="Y95" s="80" t="e">
        <f t="shared" si="10"/>
        <v>#DIV/0!</v>
      </c>
      <c r="Z95" t="e">
        <f t="shared" si="11"/>
        <v>#DIV/0!</v>
      </c>
    </row>
    <row r="96" spans="1:26" x14ac:dyDescent="0.3">
      <c r="A96" s="3">
        <v>2020</v>
      </c>
      <c r="B96" s="4" t="s">
        <v>86</v>
      </c>
      <c r="C96" s="4">
        <v>62</v>
      </c>
      <c r="D96">
        <v>87</v>
      </c>
      <c r="E96" s="3">
        <v>64.400000000000006</v>
      </c>
      <c r="F96" s="3">
        <v>72.599999999999994</v>
      </c>
      <c r="G96" s="3">
        <v>52.5</v>
      </c>
      <c r="H96" s="3">
        <v>45.4</v>
      </c>
      <c r="I96" s="3">
        <v>93.4</v>
      </c>
      <c r="J96" s="3">
        <v>87.9</v>
      </c>
      <c r="K96">
        <f>SUMPRODUCT({0.4,0.1,0.2,0.2,0.05,0.05},E96:J96)</f>
        <v>61.665000000000006</v>
      </c>
      <c r="L96">
        <v>3181</v>
      </c>
      <c r="M96">
        <v>8391</v>
      </c>
      <c r="N96">
        <v>29204</v>
      </c>
      <c r="R96">
        <f t="shared" si="12"/>
        <v>0</v>
      </c>
      <c r="S96">
        <f t="shared" si="13"/>
        <v>0</v>
      </c>
      <c r="T96" t="e">
        <f t="shared" si="14"/>
        <v>#DIV/0!</v>
      </c>
      <c r="U96" t="e">
        <f t="shared" si="15"/>
        <v>#DIV/0!</v>
      </c>
      <c r="V96" s="80" t="e">
        <f t="shared" si="16"/>
        <v>#DIV/0!</v>
      </c>
      <c r="W96" s="80" t="e">
        <f t="shared" si="17"/>
        <v>#DIV/0!</v>
      </c>
      <c r="X96" s="80" t="e">
        <f>SUMPRODUCT(E96:J96,{0.4,0.1,0,0.2,0.05,0})+SUMPRODUCT(V96:W96,{0.2,0.05})</f>
        <v>#DIV/0!</v>
      </c>
      <c r="Y96" s="80" t="e">
        <f t="shared" si="10"/>
        <v>#DIV/0!</v>
      </c>
      <c r="Z96" t="e">
        <f t="shared" si="11"/>
        <v>#DIV/0!</v>
      </c>
    </row>
    <row r="97" spans="1:26" x14ac:dyDescent="0.3">
      <c r="A97" s="3">
        <v>2020</v>
      </c>
      <c r="B97" s="4" t="s">
        <v>1040</v>
      </c>
      <c r="C97" s="4">
        <v>61.5</v>
      </c>
      <c r="D97">
        <v>88</v>
      </c>
      <c r="E97" s="3">
        <v>60.2</v>
      </c>
      <c r="F97" s="3">
        <v>75.599999999999994</v>
      </c>
      <c r="G97" s="3">
        <v>84.9</v>
      </c>
      <c r="H97" s="3">
        <v>47.7</v>
      </c>
      <c r="I97" s="3">
        <v>20.100000000000001</v>
      </c>
      <c r="J97" s="3">
        <v>39.299999999999997</v>
      </c>
      <c r="K97">
        <f>SUMPRODUCT({0.4,0.1,0.2,0.2,0.05,0.05},E97:J97)</f>
        <v>61.13000000000001</v>
      </c>
      <c r="L97">
        <v>3311</v>
      </c>
      <c r="M97">
        <v>3557</v>
      </c>
      <c r="N97">
        <v>22551</v>
      </c>
      <c r="R97">
        <f t="shared" si="12"/>
        <v>0</v>
      </c>
      <c r="S97">
        <f t="shared" si="13"/>
        <v>0</v>
      </c>
      <c r="T97" t="e">
        <f t="shared" si="14"/>
        <v>#DIV/0!</v>
      </c>
      <c r="U97" t="e">
        <f t="shared" si="15"/>
        <v>#DIV/0!</v>
      </c>
      <c r="V97" s="80" t="e">
        <f t="shared" si="16"/>
        <v>#DIV/0!</v>
      </c>
      <c r="W97" s="80" t="e">
        <f t="shared" si="17"/>
        <v>#DIV/0!</v>
      </c>
      <c r="X97" s="80" t="e">
        <f>SUMPRODUCT(E97:J97,{0.4,0.1,0,0.2,0.05,0})+SUMPRODUCT(V97:W97,{0.2,0.05})</f>
        <v>#DIV/0!</v>
      </c>
      <c r="Y97" s="80" t="e">
        <f t="shared" si="10"/>
        <v>#DIV/0!</v>
      </c>
      <c r="Z97" t="e">
        <f t="shared" si="11"/>
        <v>#DIV/0!</v>
      </c>
    </row>
    <row r="98" spans="1:26" x14ac:dyDescent="0.3">
      <c r="A98" s="3">
        <v>2020</v>
      </c>
      <c r="B98" s="4" t="s">
        <v>90</v>
      </c>
      <c r="C98" s="4">
        <v>61.4</v>
      </c>
      <c r="D98">
        <v>89</v>
      </c>
      <c r="E98" s="3">
        <v>39.6</v>
      </c>
      <c r="F98" s="3">
        <v>25.3</v>
      </c>
      <c r="G98" s="3">
        <v>80.8</v>
      </c>
      <c r="H98" s="3">
        <v>87.5</v>
      </c>
      <c r="I98" s="3">
        <v>88.8</v>
      </c>
      <c r="J98" s="3">
        <v>92</v>
      </c>
      <c r="K98">
        <f>SUMPRODUCT({0.4,0.1,0.2,0.2,0.05,0.05},E98:J98)</f>
        <v>61.07</v>
      </c>
      <c r="L98">
        <v>982</v>
      </c>
      <c r="M98">
        <v>2218</v>
      </c>
      <c r="N98">
        <v>6823</v>
      </c>
      <c r="R98">
        <f t="shared" si="12"/>
        <v>0</v>
      </c>
      <c r="S98">
        <f t="shared" si="13"/>
        <v>0</v>
      </c>
      <c r="T98" t="e">
        <f t="shared" si="14"/>
        <v>#DIV/0!</v>
      </c>
      <c r="U98" t="e">
        <f t="shared" si="15"/>
        <v>#DIV/0!</v>
      </c>
      <c r="V98" s="80" t="e">
        <f t="shared" si="16"/>
        <v>#DIV/0!</v>
      </c>
      <c r="W98" s="80" t="e">
        <f t="shared" si="17"/>
        <v>#DIV/0!</v>
      </c>
      <c r="X98" s="80" t="e">
        <f>SUMPRODUCT(E98:J98,{0.4,0.1,0,0.2,0.05,0})+SUMPRODUCT(V98:W98,{0.2,0.05})</f>
        <v>#DIV/0!</v>
      </c>
      <c r="Y98" s="80" t="e">
        <f t="shared" si="10"/>
        <v>#DIV/0!</v>
      </c>
      <c r="Z98" t="e">
        <f t="shared" si="11"/>
        <v>#DIV/0!</v>
      </c>
    </row>
    <row r="99" spans="1:26" x14ac:dyDescent="0.3">
      <c r="A99" s="3">
        <v>2020</v>
      </c>
      <c r="B99" s="4" t="s">
        <v>101</v>
      </c>
      <c r="C99" s="4">
        <v>61.3</v>
      </c>
      <c r="D99">
        <v>90</v>
      </c>
      <c r="E99" s="3">
        <v>50.9</v>
      </c>
      <c r="F99" s="3">
        <v>52.9</v>
      </c>
      <c r="G99" s="3">
        <v>66.8</v>
      </c>
      <c r="H99" s="3">
        <v>61.7</v>
      </c>
      <c r="I99" s="3">
        <v>97.6</v>
      </c>
      <c r="J99" s="3">
        <v>93.5</v>
      </c>
      <c r="K99">
        <f>SUMPRODUCT({0.4,0.1,0.2,0.2,0.05,0.05},E99:J99)</f>
        <v>60.905000000000001</v>
      </c>
      <c r="L99">
        <v>2601</v>
      </c>
      <c r="M99">
        <v>7554</v>
      </c>
      <c r="N99">
        <v>22979</v>
      </c>
      <c r="R99">
        <f t="shared" si="12"/>
        <v>0</v>
      </c>
      <c r="S99">
        <f t="shared" si="13"/>
        <v>0</v>
      </c>
      <c r="T99" t="e">
        <f t="shared" si="14"/>
        <v>#DIV/0!</v>
      </c>
      <c r="U99" t="e">
        <f t="shared" si="15"/>
        <v>#DIV/0!</v>
      </c>
      <c r="V99" s="80" t="e">
        <f t="shared" si="16"/>
        <v>#DIV/0!</v>
      </c>
      <c r="W99" s="80" t="e">
        <f t="shared" si="17"/>
        <v>#DIV/0!</v>
      </c>
      <c r="X99" s="80" t="e">
        <f>SUMPRODUCT(E99:J99,{0.4,0.1,0,0.2,0.05,0})+SUMPRODUCT(V99:W99,{0.2,0.05})</f>
        <v>#DIV/0!</v>
      </c>
      <c r="Y99" s="80" t="e">
        <f t="shared" si="10"/>
        <v>#DIV/0!</v>
      </c>
      <c r="Z99" t="e">
        <f t="shared" si="11"/>
        <v>#DIV/0!</v>
      </c>
    </row>
    <row r="100" spans="1:26" x14ac:dyDescent="0.3">
      <c r="A100" s="3">
        <v>2020</v>
      </c>
      <c r="B100" s="4" t="s">
        <v>99</v>
      </c>
      <c r="C100" s="4">
        <v>61.2</v>
      </c>
      <c r="D100">
        <v>91</v>
      </c>
      <c r="E100" s="3">
        <v>70.599999999999994</v>
      </c>
      <c r="F100" s="3">
        <v>78.099999999999994</v>
      </c>
      <c r="G100" s="3">
        <v>46</v>
      </c>
      <c r="H100" s="3">
        <v>36.700000000000003</v>
      </c>
      <c r="I100" s="3">
        <v>84.7</v>
      </c>
      <c r="J100" s="3">
        <v>81.3</v>
      </c>
      <c r="K100">
        <f>SUMPRODUCT({0.4,0.1,0.2,0.2,0.05,0.05},E100:J100)</f>
        <v>60.89</v>
      </c>
      <c r="L100">
        <v>3217</v>
      </c>
      <c r="M100">
        <v>8803</v>
      </c>
      <c r="N100">
        <v>32312</v>
      </c>
      <c r="R100">
        <f t="shared" si="12"/>
        <v>0</v>
      </c>
      <c r="S100">
        <f t="shared" si="13"/>
        <v>0</v>
      </c>
      <c r="T100" t="e">
        <f t="shared" si="14"/>
        <v>#DIV/0!</v>
      </c>
      <c r="U100" t="e">
        <f t="shared" si="15"/>
        <v>#DIV/0!</v>
      </c>
      <c r="V100" s="80" t="e">
        <f t="shared" si="16"/>
        <v>#DIV/0!</v>
      </c>
      <c r="W100" s="80" t="e">
        <f t="shared" si="17"/>
        <v>#DIV/0!</v>
      </c>
      <c r="X100" s="80" t="e">
        <f>SUMPRODUCT(E100:J100,{0.4,0.1,0,0.2,0.05,0})+SUMPRODUCT(V100:W100,{0.2,0.05})</f>
        <v>#DIV/0!</v>
      </c>
      <c r="Y100" s="80" t="e">
        <f t="shared" si="10"/>
        <v>#DIV/0!</v>
      </c>
      <c r="Z100" t="e">
        <f t="shared" si="11"/>
        <v>#DIV/0!</v>
      </c>
    </row>
    <row r="101" spans="1:26" x14ac:dyDescent="0.3">
      <c r="A101" s="3">
        <v>2020</v>
      </c>
      <c r="B101" s="4" t="s">
        <v>91</v>
      </c>
      <c r="C101" s="4">
        <v>61</v>
      </c>
      <c r="D101">
        <v>92</v>
      </c>
      <c r="E101" s="3">
        <v>61.1</v>
      </c>
      <c r="F101" s="3">
        <v>52.7</v>
      </c>
      <c r="G101" s="3">
        <v>19</v>
      </c>
      <c r="H101" s="3">
        <v>85.7</v>
      </c>
      <c r="I101" s="3">
        <v>100</v>
      </c>
      <c r="J101" s="3">
        <v>99.6</v>
      </c>
      <c r="K101">
        <f>SUMPRODUCT({0.4,0.1,0.2,0.2,0.05,0.05},E101:J101)</f>
        <v>60.629999999999995</v>
      </c>
      <c r="L101">
        <v>1319</v>
      </c>
      <c r="M101">
        <v>8753</v>
      </c>
      <c r="N101">
        <v>18460</v>
      </c>
      <c r="R101">
        <f t="shared" si="12"/>
        <v>0</v>
      </c>
      <c r="S101">
        <f t="shared" si="13"/>
        <v>0</v>
      </c>
      <c r="T101" t="e">
        <f t="shared" si="14"/>
        <v>#DIV/0!</v>
      </c>
      <c r="U101" t="e">
        <f t="shared" si="15"/>
        <v>#DIV/0!</v>
      </c>
      <c r="V101" s="80" t="e">
        <f t="shared" si="16"/>
        <v>#DIV/0!</v>
      </c>
      <c r="W101" s="80" t="e">
        <f t="shared" si="17"/>
        <v>#DIV/0!</v>
      </c>
      <c r="X101" s="80" t="e">
        <f>SUMPRODUCT(E101:J101,{0.4,0.1,0,0.2,0.05,0})+SUMPRODUCT(V101:W101,{0.2,0.05})</f>
        <v>#DIV/0!</v>
      </c>
      <c r="Y101" s="80" t="e">
        <f t="shared" si="10"/>
        <v>#DIV/0!</v>
      </c>
      <c r="Z101" t="e">
        <f t="shared" si="11"/>
        <v>#DIV/0!</v>
      </c>
    </row>
    <row r="102" spans="1:26" x14ac:dyDescent="0.3">
      <c r="A102" s="3">
        <v>2020</v>
      </c>
      <c r="B102" s="4" t="s">
        <v>94</v>
      </c>
      <c r="C102" s="4">
        <v>60.8</v>
      </c>
      <c r="D102">
        <v>93</v>
      </c>
      <c r="E102" s="3">
        <v>53.9</v>
      </c>
      <c r="F102" s="3">
        <v>19.899999999999999</v>
      </c>
      <c r="G102" s="3">
        <v>77.7</v>
      </c>
      <c r="H102" s="3">
        <v>99.2</v>
      </c>
      <c r="I102" s="3">
        <v>24.1</v>
      </c>
      <c r="J102" s="3">
        <v>6.1</v>
      </c>
      <c r="K102">
        <f>SUMPRODUCT({0.4,0.1,0.2,0.2,0.05,0.05},E102:J102)</f>
        <v>60.440000000000005</v>
      </c>
      <c r="L102">
        <v>2290</v>
      </c>
      <c r="M102">
        <v>742</v>
      </c>
      <c r="N102">
        <v>16434</v>
      </c>
      <c r="R102">
        <f t="shared" si="12"/>
        <v>0</v>
      </c>
      <c r="S102">
        <f t="shared" si="13"/>
        <v>0</v>
      </c>
      <c r="T102" t="e">
        <f t="shared" si="14"/>
        <v>#DIV/0!</v>
      </c>
      <c r="U102" t="e">
        <f t="shared" si="15"/>
        <v>#DIV/0!</v>
      </c>
      <c r="V102" s="80" t="e">
        <f t="shared" si="16"/>
        <v>#DIV/0!</v>
      </c>
      <c r="W102" s="80" t="e">
        <f t="shared" si="17"/>
        <v>#DIV/0!</v>
      </c>
      <c r="X102" s="80" t="e">
        <f>SUMPRODUCT(E102:J102,{0.4,0.1,0,0.2,0.05,0})+SUMPRODUCT(V102:W102,{0.2,0.05})</f>
        <v>#DIV/0!</v>
      </c>
      <c r="Y102" s="80" t="e">
        <f t="shared" si="10"/>
        <v>#DIV/0!</v>
      </c>
      <c r="Z102" t="e">
        <f t="shared" si="11"/>
        <v>#DIV/0!</v>
      </c>
    </row>
    <row r="103" spans="1:26" x14ac:dyDescent="0.3">
      <c r="A103" s="3">
        <v>2020</v>
      </c>
      <c r="B103" s="4" t="s">
        <v>84</v>
      </c>
      <c r="C103" s="4">
        <v>60.8</v>
      </c>
      <c r="D103">
        <v>93</v>
      </c>
      <c r="E103" s="3">
        <v>61.4</v>
      </c>
      <c r="F103" s="3">
        <v>58.6</v>
      </c>
      <c r="G103" s="3">
        <v>62.2</v>
      </c>
      <c r="H103" s="3">
        <v>42.8</v>
      </c>
      <c r="I103" s="3">
        <v>85.3</v>
      </c>
      <c r="J103" s="3">
        <v>96</v>
      </c>
      <c r="K103">
        <f>SUMPRODUCT({0.4,0.1,0.2,0.2,0.05,0.05},E103:J103)</f>
        <v>60.484999999999999</v>
      </c>
      <c r="L103">
        <v>3120</v>
      </c>
      <c r="M103">
        <v>9056</v>
      </c>
      <c r="N103">
        <v>27066</v>
      </c>
      <c r="R103">
        <f t="shared" si="12"/>
        <v>0</v>
      </c>
      <c r="S103">
        <f t="shared" si="13"/>
        <v>0</v>
      </c>
      <c r="T103" t="e">
        <f t="shared" si="14"/>
        <v>#DIV/0!</v>
      </c>
      <c r="U103" t="e">
        <f t="shared" si="15"/>
        <v>#DIV/0!</v>
      </c>
      <c r="V103" s="80" t="e">
        <f t="shared" si="16"/>
        <v>#DIV/0!</v>
      </c>
      <c r="W103" s="80" t="e">
        <f t="shared" si="17"/>
        <v>#DIV/0!</v>
      </c>
      <c r="X103" s="80" t="e">
        <f>SUMPRODUCT(E103:J103,{0.4,0.1,0,0.2,0.05,0})+SUMPRODUCT(V103:W103,{0.2,0.05})</f>
        <v>#DIV/0!</v>
      </c>
      <c r="Y103" s="80" t="e">
        <f t="shared" si="10"/>
        <v>#DIV/0!</v>
      </c>
      <c r="Z103" t="e">
        <f t="shared" si="11"/>
        <v>#DIV/0!</v>
      </c>
    </row>
    <row r="104" spans="1:26" x14ac:dyDescent="0.3">
      <c r="A104" s="3">
        <v>2020</v>
      </c>
      <c r="B104" s="4" t="s">
        <v>95</v>
      </c>
      <c r="C104" s="4">
        <v>60.6</v>
      </c>
      <c r="D104">
        <v>95</v>
      </c>
      <c r="E104" s="3">
        <v>68.099999999999994</v>
      </c>
      <c r="F104" s="3">
        <v>49.7</v>
      </c>
      <c r="G104" s="3">
        <v>84.4</v>
      </c>
      <c r="H104" s="3">
        <v>44.8</v>
      </c>
      <c r="I104" s="3">
        <v>32.6</v>
      </c>
      <c r="J104" s="3">
        <v>10.5</v>
      </c>
      <c r="K104">
        <f>SUMPRODUCT({0.4,0.1,0.2,0.2,0.05,0.05},E104:J104)</f>
        <v>60.205000000000005</v>
      </c>
      <c r="L104">
        <v>4843</v>
      </c>
      <c r="M104">
        <v>2493</v>
      </c>
      <c r="N104">
        <v>32990</v>
      </c>
      <c r="R104">
        <f t="shared" si="12"/>
        <v>0</v>
      </c>
      <c r="S104">
        <f t="shared" si="13"/>
        <v>0</v>
      </c>
      <c r="T104" t="e">
        <f t="shared" si="14"/>
        <v>#DIV/0!</v>
      </c>
      <c r="U104" t="e">
        <f t="shared" si="15"/>
        <v>#DIV/0!</v>
      </c>
      <c r="V104" s="80" t="e">
        <f t="shared" si="16"/>
        <v>#DIV/0!</v>
      </c>
      <c r="W104" s="80" t="e">
        <f t="shared" si="17"/>
        <v>#DIV/0!</v>
      </c>
      <c r="X104" s="80" t="e">
        <f>SUMPRODUCT(E104:J104,{0.4,0.1,0,0.2,0.05,0})+SUMPRODUCT(V104:W104,{0.2,0.05})</f>
        <v>#DIV/0!</v>
      </c>
      <c r="Y104" s="80" t="e">
        <f t="shared" si="10"/>
        <v>#DIV/0!</v>
      </c>
      <c r="Z104" t="e">
        <f t="shared" si="11"/>
        <v>#DIV/0!</v>
      </c>
    </row>
    <row r="105" spans="1:26" x14ac:dyDescent="0.3">
      <c r="A105" s="3">
        <v>2020</v>
      </c>
      <c r="B105" s="4" t="s">
        <v>104</v>
      </c>
      <c r="C105" s="4">
        <v>60.3</v>
      </c>
      <c r="D105">
        <v>96</v>
      </c>
      <c r="E105" s="3">
        <v>46</v>
      </c>
      <c r="F105" s="3">
        <v>61.1</v>
      </c>
      <c r="G105" s="3">
        <v>67.599999999999994</v>
      </c>
      <c r="H105" s="3">
        <v>60.2</v>
      </c>
      <c r="I105" s="3">
        <v>98.4</v>
      </c>
      <c r="J105" s="3">
        <v>99.8</v>
      </c>
      <c r="K105">
        <f>SUMPRODUCT({0.4,0.1,0.2,0.2,0.05,0.05},E105:J105)</f>
        <v>59.980000000000004</v>
      </c>
      <c r="L105">
        <v>1151</v>
      </c>
      <c r="M105">
        <v>4387</v>
      </c>
      <c r="N105">
        <v>9604</v>
      </c>
      <c r="R105">
        <f t="shared" si="12"/>
        <v>0</v>
      </c>
      <c r="S105">
        <f t="shared" si="13"/>
        <v>0</v>
      </c>
      <c r="T105" t="e">
        <f t="shared" si="14"/>
        <v>#DIV/0!</v>
      </c>
      <c r="U105" t="e">
        <f t="shared" si="15"/>
        <v>#DIV/0!</v>
      </c>
      <c r="V105" s="80" t="e">
        <f t="shared" si="16"/>
        <v>#DIV/0!</v>
      </c>
      <c r="W105" s="80" t="e">
        <f t="shared" si="17"/>
        <v>#DIV/0!</v>
      </c>
      <c r="X105" s="80" t="e">
        <f>SUMPRODUCT(E105:J105,{0.4,0.1,0,0.2,0.05,0})+SUMPRODUCT(V105:W105,{0.2,0.05})</f>
        <v>#DIV/0!</v>
      </c>
      <c r="Y105" s="80" t="e">
        <f t="shared" si="10"/>
        <v>#DIV/0!</v>
      </c>
      <c r="Z105" t="e">
        <f t="shared" si="11"/>
        <v>#DIV/0!</v>
      </c>
    </row>
    <row r="106" spans="1:26" x14ac:dyDescent="0.3">
      <c r="A106" s="3">
        <v>2020</v>
      </c>
      <c r="B106" s="4" t="s">
        <v>97</v>
      </c>
      <c r="C106" s="4">
        <v>60.2</v>
      </c>
      <c r="D106">
        <v>97</v>
      </c>
      <c r="E106" s="3">
        <v>70</v>
      </c>
      <c r="F106" s="3">
        <v>50.9</v>
      </c>
      <c r="G106" s="3">
        <v>53.6</v>
      </c>
      <c r="H106" s="3">
        <v>39.9</v>
      </c>
      <c r="I106" s="3">
        <v>92.3</v>
      </c>
      <c r="J106" s="3">
        <v>69</v>
      </c>
      <c r="K106">
        <f>SUMPRODUCT({0.4,0.1,0.2,0.2,0.05,0.05},E106:J106)</f>
        <v>59.855000000000011</v>
      </c>
      <c r="L106">
        <v>2939</v>
      </c>
      <c r="M106">
        <v>6659</v>
      </c>
      <c r="N106">
        <v>28217</v>
      </c>
      <c r="R106">
        <f t="shared" si="12"/>
        <v>0</v>
      </c>
      <c r="S106">
        <f t="shared" si="13"/>
        <v>0</v>
      </c>
      <c r="T106" t="e">
        <f t="shared" si="14"/>
        <v>#DIV/0!</v>
      </c>
      <c r="U106" t="e">
        <f t="shared" si="15"/>
        <v>#DIV/0!</v>
      </c>
      <c r="V106" s="80" t="e">
        <f t="shared" si="16"/>
        <v>#DIV/0!</v>
      </c>
      <c r="W106" s="80" t="e">
        <f t="shared" si="17"/>
        <v>#DIV/0!</v>
      </c>
      <c r="X106" s="80" t="e">
        <f>SUMPRODUCT(E106:J106,{0.4,0.1,0,0.2,0.05,0})+SUMPRODUCT(V106:W106,{0.2,0.05})</f>
        <v>#DIV/0!</v>
      </c>
      <c r="Y106" s="80" t="e">
        <f t="shared" ref="Y106:Y109" si="18">ROUND(X106/MAX(X$10:X$109)*100,1)</f>
        <v>#DIV/0!</v>
      </c>
      <c r="Z106" t="e">
        <f t="shared" ref="Z106:Z109" si="19">RANK(Y106,Y$10:Y$109)</f>
        <v>#DIV/0!</v>
      </c>
    </row>
    <row r="107" spans="1:26" x14ac:dyDescent="0.3">
      <c r="A107" s="3">
        <v>2020</v>
      </c>
      <c r="B107" s="4" t="s">
        <v>103</v>
      </c>
      <c r="C107" s="4">
        <v>59.5</v>
      </c>
      <c r="D107">
        <v>98</v>
      </c>
      <c r="E107" s="3">
        <v>46.2</v>
      </c>
      <c r="F107" s="3">
        <v>63.6</v>
      </c>
      <c r="G107" s="3">
        <v>64.8</v>
      </c>
      <c r="H107" s="3">
        <v>68</v>
      </c>
      <c r="I107" s="3">
        <v>98.3</v>
      </c>
      <c r="J107" s="3">
        <v>57.4</v>
      </c>
      <c r="K107">
        <f>SUMPRODUCT({0.4,0.1,0.2,0.2,0.05,0.05},E107:J107)</f>
        <v>59.184999999999995</v>
      </c>
      <c r="L107">
        <v>1577</v>
      </c>
      <c r="M107">
        <v>2459</v>
      </c>
      <c r="N107">
        <v>13433</v>
      </c>
      <c r="R107">
        <f t="shared" si="12"/>
        <v>0</v>
      </c>
      <c r="S107">
        <f t="shared" si="13"/>
        <v>0</v>
      </c>
      <c r="T107" t="e">
        <f t="shared" si="14"/>
        <v>#DIV/0!</v>
      </c>
      <c r="U107" t="e">
        <f t="shared" si="15"/>
        <v>#DIV/0!</v>
      </c>
      <c r="V107" s="80" t="e">
        <f t="shared" si="16"/>
        <v>#DIV/0!</v>
      </c>
      <c r="W107" s="80" t="e">
        <f t="shared" si="17"/>
        <v>#DIV/0!</v>
      </c>
      <c r="X107" s="80" t="e">
        <f>SUMPRODUCT(E107:J107,{0.4,0.1,0,0.2,0.05,0})+SUMPRODUCT(V107:W107,{0.2,0.05})</f>
        <v>#DIV/0!</v>
      </c>
      <c r="Y107" s="80" t="e">
        <f t="shared" si="18"/>
        <v>#DIV/0!</v>
      </c>
      <c r="Z107" t="e">
        <f t="shared" si="19"/>
        <v>#DIV/0!</v>
      </c>
    </row>
    <row r="108" spans="1:26" x14ac:dyDescent="0.3">
      <c r="A108" s="3">
        <v>2020</v>
      </c>
      <c r="B108" s="4" t="s">
        <v>100</v>
      </c>
      <c r="C108" s="4">
        <v>59</v>
      </c>
      <c r="D108">
        <v>99</v>
      </c>
      <c r="E108" s="3">
        <v>60</v>
      </c>
      <c r="F108" s="3">
        <v>71.599999999999994</v>
      </c>
      <c r="G108" s="3">
        <v>47.7</v>
      </c>
      <c r="H108" s="3">
        <v>46.4</v>
      </c>
      <c r="I108" s="3">
        <v>90.8</v>
      </c>
      <c r="J108" s="3">
        <v>83.5</v>
      </c>
      <c r="K108">
        <f>SUMPRODUCT({0.4,0.1,0.2,0.2,0.05,0.05},E108:J108)</f>
        <v>58.695</v>
      </c>
      <c r="L108">
        <v>3298</v>
      </c>
      <c r="M108">
        <v>8475</v>
      </c>
      <c r="N108">
        <v>30992</v>
      </c>
      <c r="R108">
        <f t="shared" si="12"/>
        <v>0</v>
      </c>
      <c r="S108">
        <f t="shared" si="13"/>
        <v>0</v>
      </c>
      <c r="T108" t="e">
        <f t="shared" si="14"/>
        <v>#DIV/0!</v>
      </c>
      <c r="U108" t="e">
        <f t="shared" si="15"/>
        <v>#DIV/0!</v>
      </c>
      <c r="V108" s="80" t="e">
        <f t="shared" si="16"/>
        <v>#DIV/0!</v>
      </c>
      <c r="W108" s="80" t="e">
        <f t="shared" si="17"/>
        <v>#DIV/0!</v>
      </c>
      <c r="X108" s="80" t="e">
        <f>SUMPRODUCT(E108:J108,{0.4,0.1,0,0.2,0.05,0})+SUMPRODUCT(V108:W108,{0.2,0.05})</f>
        <v>#DIV/0!</v>
      </c>
      <c r="Y108" s="80" t="e">
        <f t="shared" si="18"/>
        <v>#DIV/0!</v>
      </c>
      <c r="Z108" t="e">
        <f t="shared" si="19"/>
        <v>#DIV/0!</v>
      </c>
    </row>
    <row r="109" spans="1:26" x14ac:dyDescent="0.3">
      <c r="A109" s="3">
        <v>2020</v>
      </c>
      <c r="B109" s="4" t="s">
        <v>107</v>
      </c>
      <c r="C109" s="4">
        <v>58.8</v>
      </c>
      <c r="D109">
        <v>100</v>
      </c>
      <c r="E109" s="3">
        <v>93.3</v>
      </c>
      <c r="F109" s="3">
        <v>90.9</v>
      </c>
      <c r="G109" s="3">
        <v>52.9</v>
      </c>
      <c r="H109" s="3">
        <v>4</v>
      </c>
      <c r="I109" s="3">
        <v>9.9</v>
      </c>
      <c r="J109" s="3">
        <v>3.6</v>
      </c>
      <c r="K109">
        <f>SUMPRODUCT({0.4,0.1,0.2,0.2,0.05,0.05},E109:J109)</f>
        <v>58.464999999999996</v>
      </c>
      <c r="L109">
        <v>16006</v>
      </c>
      <c r="M109">
        <v>5057</v>
      </c>
      <c r="N109">
        <v>143279</v>
      </c>
      <c r="R109">
        <f t="shared" si="12"/>
        <v>0</v>
      </c>
      <c r="S109">
        <f t="shared" si="13"/>
        <v>0</v>
      </c>
      <c r="T109" t="e">
        <f t="shared" si="14"/>
        <v>#DIV/0!</v>
      </c>
      <c r="U109" t="e">
        <f t="shared" si="15"/>
        <v>#DIV/0!</v>
      </c>
      <c r="V109" s="80" t="e">
        <f t="shared" si="16"/>
        <v>#DIV/0!</v>
      </c>
      <c r="W109" s="80" t="e">
        <f t="shared" si="17"/>
        <v>#DIV/0!</v>
      </c>
      <c r="X109" s="80" t="e">
        <f>SUMPRODUCT(E109:J109,{0.4,0.1,0,0.2,0.05,0})+SUMPRODUCT(V109:W109,{0.2,0.05})</f>
        <v>#DIV/0!</v>
      </c>
      <c r="Y109" s="80" t="e">
        <f t="shared" si="18"/>
        <v>#DIV/0!</v>
      </c>
      <c r="Z109" t="e">
        <f t="shared" si="19"/>
        <v>#DIV/0!</v>
      </c>
    </row>
    <row r="110" spans="1:26" x14ac:dyDescent="0.3">
      <c r="A110" s="87">
        <v>2020</v>
      </c>
      <c r="B110" t="s">
        <v>98</v>
      </c>
      <c r="C110">
        <v>58.4</v>
      </c>
      <c r="D110">
        <v>101</v>
      </c>
      <c r="E110">
        <v>74.900000000000006</v>
      </c>
      <c r="F110">
        <v>75.3</v>
      </c>
      <c r="G110">
        <v>29.9</v>
      </c>
      <c r="H110">
        <v>59.7</v>
      </c>
      <c r="I110">
        <v>15.9</v>
      </c>
      <c r="J110">
        <v>36.9</v>
      </c>
      <c r="K110">
        <v>58.05</v>
      </c>
    </row>
    <row r="111" spans="1:26" x14ac:dyDescent="0.3">
      <c r="A111" s="87">
        <v>2020</v>
      </c>
      <c r="B111" t="s">
        <v>112</v>
      </c>
      <c r="C111">
        <v>58.4</v>
      </c>
      <c r="D111">
        <v>101</v>
      </c>
      <c r="E111">
        <v>66.599999999999994</v>
      </c>
      <c r="F111">
        <v>49.7</v>
      </c>
      <c r="G111">
        <v>32.4</v>
      </c>
      <c r="H111">
        <v>51.3</v>
      </c>
      <c r="I111">
        <v>99.6</v>
      </c>
      <c r="J111">
        <v>93.7</v>
      </c>
      <c r="K111">
        <v>58.015000000000001</v>
      </c>
    </row>
    <row r="112" spans="1:26" x14ac:dyDescent="0.3">
      <c r="A112" s="87">
        <v>2020</v>
      </c>
      <c r="B112" t="s">
        <v>116</v>
      </c>
      <c r="C112">
        <v>57.9</v>
      </c>
      <c r="D112">
        <v>103</v>
      </c>
      <c r="E112">
        <v>31.3</v>
      </c>
      <c r="F112">
        <v>29.7</v>
      </c>
      <c r="G112">
        <v>99.9</v>
      </c>
      <c r="H112">
        <v>66</v>
      </c>
      <c r="I112">
        <v>99.9</v>
      </c>
      <c r="J112">
        <v>78.599999999999994</v>
      </c>
      <c r="K112">
        <v>57.595000000000006</v>
      </c>
    </row>
    <row r="113" spans="1:11" x14ac:dyDescent="0.3">
      <c r="A113" s="87">
        <v>2020</v>
      </c>
      <c r="B113" t="s">
        <v>111</v>
      </c>
      <c r="C113">
        <v>57.6</v>
      </c>
      <c r="D113">
        <v>104</v>
      </c>
      <c r="E113">
        <v>65.3</v>
      </c>
      <c r="F113">
        <v>45.9</v>
      </c>
      <c r="G113">
        <v>67.5</v>
      </c>
      <c r="H113">
        <v>48.4</v>
      </c>
      <c r="I113">
        <v>61.4</v>
      </c>
      <c r="J113">
        <v>5.7</v>
      </c>
      <c r="K113">
        <v>57.244999999999997</v>
      </c>
    </row>
    <row r="114" spans="1:11" x14ac:dyDescent="0.3">
      <c r="A114" s="87">
        <v>2020</v>
      </c>
      <c r="B114" t="s">
        <v>113</v>
      </c>
      <c r="C114">
        <v>56.9</v>
      </c>
      <c r="D114">
        <v>105</v>
      </c>
      <c r="E114">
        <v>43.3</v>
      </c>
      <c r="F114">
        <v>15.5</v>
      </c>
      <c r="G114">
        <v>99.8</v>
      </c>
      <c r="H114">
        <v>53.3</v>
      </c>
      <c r="I114">
        <v>80</v>
      </c>
      <c r="J114">
        <v>61.8</v>
      </c>
      <c r="K114">
        <v>56.58</v>
      </c>
    </row>
    <row r="115" spans="1:11" x14ac:dyDescent="0.3">
      <c r="A115" s="87">
        <v>2020</v>
      </c>
      <c r="B115" t="s">
        <v>110</v>
      </c>
      <c r="C115">
        <v>56.8</v>
      </c>
      <c r="D115">
        <v>106</v>
      </c>
      <c r="E115">
        <v>55.5</v>
      </c>
      <c r="F115">
        <v>37</v>
      </c>
      <c r="G115">
        <v>25.5</v>
      </c>
      <c r="H115">
        <v>77.8</v>
      </c>
      <c r="I115">
        <v>99.8</v>
      </c>
      <c r="J115">
        <v>99.1</v>
      </c>
      <c r="K115">
        <v>56.505000000000003</v>
      </c>
    </row>
    <row r="116" spans="1:11" x14ac:dyDescent="0.3">
      <c r="A116" s="87">
        <v>2020</v>
      </c>
      <c r="B116" t="s">
        <v>114</v>
      </c>
      <c r="C116">
        <v>56.8</v>
      </c>
      <c r="D116">
        <v>106</v>
      </c>
      <c r="E116">
        <v>50.9</v>
      </c>
      <c r="F116">
        <v>23.4</v>
      </c>
      <c r="G116">
        <v>48.5</v>
      </c>
      <c r="H116">
        <v>71.2</v>
      </c>
      <c r="I116">
        <v>100</v>
      </c>
      <c r="J116">
        <v>97.4</v>
      </c>
      <c r="K116">
        <v>56.510000000000005</v>
      </c>
    </row>
    <row r="117" spans="1:11" x14ac:dyDescent="0.3">
      <c r="A117" s="87">
        <v>2020</v>
      </c>
      <c r="B117" t="s">
        <v>105</v>
      </c>
      <c r="C117">
        <v>56.4</v>
      </c>
      <c r="D117">
        <v>108</v>
      </c>
      <c r="E117">
        <v>63.5</v>
      </c>
      <c r="F117">
        <v>63.2</v>
      </c>
      <c r="G117">
        <v>57.6</v>
      </c>
      <c r="H117">
        <v>37.799999999999997</v>
      </c>
      <c r="I117">
        <v>81.3</v>
      </c>
      <c r="J117">
        <v>23.5</v>
      </c>
      <c r="K117">
        <v>56.04</v>
      </c>
    </row>
    <row r="118" spans="1:11" x14ac:dyDescent="0.3">
      <c r="A118" s="87">
        <v>2020</v>
      </c>
      <c r="B118" t="s">
        <v>115</v>
      </c>
      <c r="C118">
        <v>55.9</v>
      </c>
      <c r="D118">
        <v>109</v>
      </c>
      <c r="E118">
        <v>63.6</v>
      </c>
      <c r="F118">
        <v>69.400000000000006</v>
      </c>
      <c r="G118">
        <v>19.2</v>
      </c>
      <c r="H118">
        <v>62.7</v>
      </c>
      <c r="I118">
        <v>83.9</v>
      </c>
      <c r="J118">
        <v>51.4</v>
      </c>
      <c r="K118">
        <v>55.524999999999999</v>
      </c>
    </row>
    <row r="119" spans="1:11" x14ac:dyDescent="0.3">
      <c r="A119" s="87">
        <v>2020</v>
      </c>
      <c r="B119" t="s">
        <v>102</v>
      </c>
      <c r="C119">
        <v>55.8</v>
      </c>
      <c r="D119">
        <v>110</v>
      </c>
      <c r="E119">
        <v>62</v>
      </c>
      <c r="F119">
        <v>53.4</v>
      </c>
      <c r="G119">
        <v>42.4</v>
      </c>
      <c r="H119">
        <v>54.3</v>
      </c>
      <c r="I119">
        <v>30.9</v>
      </c>
      <c r="J119">
        <v>88</v>
      </c>
      <c r="K119">
        <v>55.425000000000004</v>
      </c>
    </row>
    <row r="120" spans="1:11" x14ac:dyDescent="0.3">
      <c r="A120" s="87">
        <v>2020</v>
      </c>
      <c r="B120" t="s">
        <v>119</v>
      </c>
      <c r="C120">
        <v>55.8</v>
      </c>
      <c r="D120">
        <v>110</v>
      </c>
      <c r="E120">
        <v>58.7</v>
      </c>
      <c r="F120">
        <v>52.3</v>
      </c>
      <c r="G120">
        <v>90</v>
      </c>
      <c r="H120">
        <v>35</v>
      </c>
      <c r="I120">
        <v>14.8</v>
      </c>
      <c r="J120">
        <v>20.399999999999999</v>
      </c>
      <c r="K120">
        <v>55.470000000000013</v>
      </c>
    </row>
    <row r="121" spans="1:11" x14ac:dyDescent="0.3">
      <c r="A121" s="87">
        <v>2020</v>
      </c>
      <c r="B121" t="s">
        <v>108</v>
      </c>
      <c r="C121">
        <v>55.3</v>
      </c>
      <c r="D121">
        <v>112</v>
      </c>
      <c r="E121">
        <v>68.7</v>
      </c>
      <c r="F121">
        <v>33.9</v>
      </c>
      <c r="G121">
        <v>28.7</v>
      </c>
      <c r="H121">
        <v>56.1</v>
      </c>
      <c r="I121">
        <v>75.099999999999994</v>
      </c>
      <c r="J121">
        <v>68.400000000000006</v>
      </c>
      <c r="K121">
        <v>55.00500000000001</v>
      </c>
    </row>
    <row r="122" spans="1:11" x14ac:dyDescent="0.3">
      <c r="A122" s="87">
        <v>2020</v>
      </c>
      <c r="B122" t="s">
        <v>123</v>
      </c>
      <c r="C122">
        <v>55.2</v>
      </c>
      <c r="D122">
        <v>113</v>
      </c>
      <c r="E122">
        <v>54.5</v>
      </c>
      <c r="F122">
        <v>15.7</v>
      </c>
      <c r="G122">
        <v>82.1</v>
      </c>
      <c r="H122">
        <v>46.8</v>
      </c>
      <c r="I122">
        <v>88.3</v>
      </c>
      <c r="J122">
        <v>26.7</v>
      </c>
      <c r="K122">
        <v>54.9</v>
      </c>
    </row>
    <row r="123" spans="1:11" x14ac:dyDescent="0.3">
      <c r="A123" s="87">
        <v>2020</v>
      </c>
      <c r="B123" t="s">
        <v>130</v>
      </c>
      <c r="C123">
        <v>55.1</v>
      </c>
      <c r="D123">
        <v>114</v>
      </c>
      <c r="E123">
        <v>52.6</v>
      </c>
      <c r="F123">
        <v>40.9</v>
      </c>
      <c r="G123">
        <v>58.4</v>
      </c>
      <c r="H123">
        <v>40.4</v>
      </c>
      <c r="I123">
        <v>99.7</v>
      </c>
      <c r="J123">
        <v>99</v>
      </c>
      <c r="K123">
        <v>54.825000000000003</v>
      </c>
    </row>
    <row r="124" spans="1:11" x14ac:dyDescent="0.3">
      <c r="A124" s="87">
        <v>2020</v>
      </c>
      <c r="B124" t="s">
        <v>127</v>
      </c>
      <c r="C124">
        <v>54.9</v>
      </c>
      <c r="D124">
        <v>114</v>
      </c>
      <c r="E124">
        <v>30.2</v>
      </c>
      <c r="F124">
        <v>38.700000000000003</v>
      </c>
      <c r="G124">
        <v>70.900000000000006</v>
      </c>
      <c r="H124">
        <v>86.7</v>
      </c>
      <c r="I124">
        <v>100</v>
      </c>
      <c r="J124">
        <v>42.7</v>
      </c>
      <c r="K124">
        <v>54.604999999999997</v>
      </c>
    </row>
    <row r="125" spans="1:11" x14ac:dyDescent="0.3">
      <c r="A125" s="87">
        <v>2020</v>
      </c>
      <c r="B125" t="s">
        <v>120</v>
      </c>
      <c r="C125">
        <v>54.8</v>
      </c>
      <c r="D125">
        <v>115</v>
      </c>
      <c r="E125">
        <v>88.6</v>
      </c>
      <c r="F125">
        <v>67.400000000000006</v>
      </c>
      <c r="G125">
        <v>20.5</v>
      </c>
      <c r="H125">
        <v>38.1</v>
      </c>
      <c r="I125">
        <v>8.1999999999999993</v>
      </c>
      <c r="J125">
        <v>3.1</v>
      </c>
      <c r="K125">
        <v>54.465000000000003</v>
      </c>
    </row>
    <row r="126" spans="1:11" x14ac:dyDescent="0.3">
      <c r="A126" s="87">
        <v>2020</v>
      </c>
      <c r="B126" t="s">
        <v>129</v>
      </c>
      <c r="C126">
        <v>54.8</v>
      </c>
      <c r="D126">
        <v>115</v>
      </c>
      <c r="E126">
        <v>40</v>
      </c>
      <c r="F126">
        <v>22.2</v>
      </c>
      <c r="G126">
        <v>96.9</v>
      </c>
      <c r="H126">
        <v>53.1</v>
      </c>
      <c r="I126">
        <v>45.5</v>
      </c>
      <c r="J126">
        <v>79.8</v>
      </c>
      <c r="K126">
        <v>54.484999999999999</v>
      </c>
    </row>
    <row r="127" spans="1:11" x14ac:dyDescent="0.3">
      <c r="A127" s="87">
        <v>2020</v>
      </c>
      <c r="B127" t="s">
        <v>124</v>
      </c>
      <c r="C127">
        <v>54.5</v>
      </c>
      <c r="D127">
        <v>117</v>
      </c>
      <c r="E127">
        <v>89.8</v>
      </c>
      <c r="F127">
        <v>57.5</v>
      </c>
      <c r="G127">
        <v>10</v>
      </c>
      <c r="H127">
        <v>32.200000000000003</v>
      </c>
      <c r="I127">
        <v>50</v>
      </c>
      <c r="J127">
        <v>31.1</v>
      </c>
      <c r="K127">
        <v>54.164999999999999</v>
      </c>
    </row>
    <row r="128" spans="1:11" x14ac:dyDescent="0.3">
      <c r="A128" s="87">
        <v>2020</v>
      </c>
      <c r="B128" t="s">
        <v>141</v>
      </c>
      <c r="C128">
        <v>54.3</v>
      </c>
      <c r="D128">
        <v>118</v>
      </c>
      <c r="E128">
        <v>55.1</v>
      </c>
      <c r="F128">
        <v>53.6</v>
      </c>
      <c r="G128">
        <v>66.8</v>
      </c>
      <c r="H128">
        <v>29.1</v>
      </c>
      <c r="I128">
        <v>88.8</v>
      </c>
      <c r="J128">
        <v>59.7</v>
      </c>
      <c r="K128">
        <v>54.005000000000003</v>
      </c>
    </row>
    <row r="129" spans="1:11" x14ac:dyDescent="0.3">
      <c r="A129" s="87">
        <v>2020</v>
      </c>
      <c r="B129" t="s">
        <v>117</v>
      </c>
      <c r="C129">
        <v>54</v>
      </c>
      <c r="D129">
        <v>119</v>
      </c>
      <c r="E129">
        <v>54.6</v>
      </c>
      <c r="F129">
        <v>37.700000000000003</v>
      </c>
      <c r="G129">
        <v>50.5</v>
      </c>
      <c r="H129">
        <v>47.2</v>
      </c>
      <c r="I129">
        <v>91.2</v>
      </c>
      <c r="J129">
        <v>79.900000000000006</v>
      </c>
      <c r="K129">
        <v>53.705000000000005</v>
      </c>
    </row>
    <row r="130" spans="1:11" x14ac:dyDescent="0.3">
      <c r="A130" s="87">
        <v>2020</v>
      </c>
      <c r="B130" t="s">
        <v>106</v>
      </c>
      <c r="C130">
        <v>53.9</v>
      </c>
      <c r="D130">
        <v>120</v>
      </c>
      <c r="E130">
        <v>30.4</v>
      </c>
      <c r="F130">
        <v>78.099999999999994</v>
      </c>
      <c r="G130">
        <v>55.2</v>
      </c>
      <c r="H130">
        <v>76.599999999999994</v>
      </c>
      <c r="I130">
        <v>99.7</v>
      </c>
      <c r="J130">
        <v>44.9</v>
      </c>
      <c r="K130">
        <v>53.559999999999995</v>
      </c>
    </row>
    <row r="131" spans="1:11" x14ac:dyDescent="0.3">
      <c r="A131" s="87">
        <v>2020</v>
      </c>
      <c r="B131" t="s">
        <v>131</v>
      </c>
      <c r="C131">
        <v>53.8</v>
      </c>
      <c r="D131">
        <v>121</v>
      </c>
      <c r="E131">
        <v>87.7</v>
      </c>
      <c r="F131">
        <v>96.4</v>
      </c>
      <c r="G131">
        <v>24.2</v>
      </c>
      <c r="H131">
        <v>14.1</v>
      </c>
      <c r="I131">
        <v>18.600000000000001</v>
      </c>
      <c r="J131">
        <v>3.9</v>
      </c>
      <c r="K131">
        <v>53.505000000000003</v>
      </c>
    </row>
    <row r="132" spans="1:11" x14ac:dyDescent="0.3">
      <c r="A132" s="87">
        <v>2020</v>
      </c>
      <c r="B132" t="s">
        <v>133</v>
      </c>
      <c r="C132">
        <v>53.8</v>
      </c>
      <c r="D132">
        <v>121</v>
      </c>
      <c r="E132">
        <v>58.1</v>
      </c>
      <c r="F132">
        <v>55.1</v>
      </c>
      <c r="G132">
        <v>34.1</v>
      </c>
      <c r="H132">
        <v>60.5</v>
      </c>
      <c r="I132">
        <v>32</v>
      </c>
      <c r="J132">
        <v>84.3</v>
      </c>
      <c r="K132">
        <v>53.485000000000014</v>
      </c>
    </row>
    <row r="133" spans="1:11" x14ac:dyDescent="0.3">
      <c r="A133" s="87">
        <v>2020</v>
      </c>
      <c r="B133" t="s">
        <v>126</v>
      </c>
      <c r="C133">
        <v>53.8</v>
      </c>
      <c r="D133">
        <v>121</v>
      </c>
      <c r="E133">
        <v>66</v>
      </c>
      <c r="F133">
        <v>34</v>
      </c>
      <c r="G133">
        <v>38.9</v>
      </c>
      <c r="H133">
        <v>58.3</v>
      </c>
      <c r="I133">
        <v>59.9</v>
      </c>
      <c r="J133">
        <v>25</v>
      </c>
      <c r="K133">
        <v>53.485000000000007</v>
      </c>
    </row>
    <row r="134" spans="1:11" x14ac:dyDescent="0.3">
      <c r="A134" s="87">
        <v>2020</v>
      </c>
      <c r="B134" t="s">
        <v>137</v>
      </c>
      <c r="C134">
        <v>53.7</v>
      </c>
      <c r="D134">
        <v>124</v>
      </c>
      <c r="E134">
        <v>54.6</v>
      </c>
      <c r="F134">
        <v>62.5</v>
      </c>
      <c r="G134">
        <v>86.7</v>
      </c>
      <c r="H134">
        <v>31.2</v>
      </c>
      <c r="I134">
        <v>14.4</v>
      </c>
      <c r="J134">
        <v>20.399999999999999</v>
      </c>
      <c r="K134">
        <v>53.410000000000011</v>
      </c>
    </row>
    <row r="135" spans="1:11" x14ac:dyDescent="0.3">
      <c r="A135" s="87">
        <v>2020</v>
      </c>
      <c r="B135" t="s">
        <v>125</v>
      </c>
      <c r="C135">
        <v>53.7</v>
      </c>
      <c r="D135">
        <v>124</v>
      </c>
      <c r="E135">
        <v>59.7</v>
      </c>
      <c r="F135">
        <v>23.4</v>
      </c>
      <c r="G135">
        <v>28</v>
      </c>
      <c r="H135">
        <v>87.6</v>
      </c>
      <c r="I135">
        <v>71.400000000000006</v>
      </c>
      <c r="J135">
        <v>9.5</v>
      </c>
      <c r="K135">
        <v>53.385000000000005</v>
      </c>
    </row>
    <row r="136" spans="1:11" x14ac:dyDescent="0.3">
      <c r="A136" s="87">
        <v>2020</v>
      </c>
      <c r="B136" t="s">
        <v>121</v>
      </c>
      <c r="C136">
        <v>53.7</v>
      </c>
      <c r="D136">
        <v>124</v>
      </c>
      <c r="E136">
        <v>66.3</v>
      </c>
      <c r="F136">
        <v>27.7</v>
      </c>
      <c r="G136">
        <v>42.8</v>
      </c>
      <c r="H136">
        <v>52.5</v>
      </c>
      <c r="I136">
        <v>66.3</v>
      </c>
      <c r="J136">
        <v>35.299999999999997</v>
      </c>
      <c r="K136">
        <v>53.43</v>
      </c>
    </row>
    <row r="137" spans="1:11" x14ac:dyDescent="0.3">
      <c r="A137" s="87">
        <v>2020</v>
      </c>
      <c r="B137" t="s">
        <v>138</v>
      </c>
      <c r="C137">
        <v>53.6</v>
      </c>
      <c r="D137">
        <v>127</v>
      </c>
      <c r="E137">
        <v>43.4</v>
      </c>
      <c r="F137">
        <v>43</v>
      </c>
      <c r="G137">
        <v>53.6</v>
      </c>
      <c r="H137">
        <v>72.5</v>
      </c>
      <c r="I137">
        <v>93.2</v>
      </c>
      <c r="J137">
        <v>35.4</v>
      </c>
      <c r="K137">
        <v>53.310000000000009</v>
      </c>
    </row>
    <row r="138" spans="1:11" x14ac:dyDescent="0.3">
      <c r="A138" s="87">
        <v>2020</v>
      </c>
      <c r="B138" t="s">
        <v>122</v>
      </c>
      <c r="C138">
        <v>53.4</v>
      </c>
      <c r="D138">
        <v>128</v>
      </c>
      <c r="E138">
        <v>69.2</v>
      </c>
      <c r="F138">
        <v>32.200000000000003</v>
      </c>
      <c r="G138">
        <v>25.8</v>
      </c>
      <c r="H138">
        <v>52.6</v>
      </c>
      <c r="I138">
        <v>82.2</v>
      </c>
      <c r="J138">
        <v>48.1</v>
      </c>
      <c r="K138">
        <v>53.095000000000006</v>
      </c>
    </row>
    <row r="139" spans="1:11" x14ac:dyDescent="0.3">
      <c r="A139" s="87">
        <v>2020</v>
      </c>
      <c r="B139" t="s">
        <v>118</v>
      </c>
      <c r="C139">
        <v>53.4</v>
      </c>
      <c r="D139">
        <v>128</v>
      </c>
      <c r="E139">
        <v>50.6</v>
      </c>
      <c r="F139">
        <v>28.1</v>
      </c>
      <c r="G139">
        <v>62.6</v>
      </c>
      <c r="H139">
        <v>43.2</v>
      </c>
      <c r="I139">
        <v>92</v>
      </c>
      <c r="J139">
        <v>86.5</v>
      </c>
      <c r="K139">
        <v>53.135000000000012</v>
      </c>
    </row>
    <row r="140" spans="1:11" x14ac:dyDescent="0.3">
      <c r="A140" s="87">
        <v>2020</v>
      </c>
      <c r="B140" t="s">
        <v>134</v>
      </c>
      <c r="C140">
        <v>53.2</v>
      </c>
      <c r="D140">
        <v>130</v>
      </c>
      <c r="E140">
        <v>80.900000000000006</v>
      </c>
      <c r="F140">
        <v>48.4</v>
      </c>
      <c r="G140">
        <v>4.2</v>
      </c>
      <c r="H140">
        <v>46.7</v>
      </c>
      <c r="I140">
        <v>63.6</v>
      </c>
      <c r="J140">
        <v>46.6</v>
      </c>
      <c r="K140">
        <v>52.890000000000008</v>
      </c>
    </row>
    <row r="141" spans="1:11" x14ac:dyDescent="0.3">
      <c r="A141" s="87">
        <v>2020</v>
      </c>
      <c r="B141" t="s">
        <v>128</v>
      </c>
      <c r="C141">
        <v>52.9</v>
      </c>
      <c r="D141">
        <v>131</v>
      </c>
      <c r="E141">
        <v>46.2</v>
      </c>
      <c r="F141">
        <v>85</v>
      </c>
      <c r="G141">
        <v>27.4</v>
      </c>
      <c r="H141">
        <v>70.3</v>
      </c>
      <c r="I141">
        <v>60.1</v>
      </c>
      <c r="J141">
        <v>60.5</v>
      </c>
      <c r="K141">
        <v>52.550000000000004</v>
      </c>
    </row>
    <row r="142" spans="1:11" x14ac:dyDescent="0.3">
      <c r="A142" s="87">
        <v>2020</v>
      </c>
      <c r="B142" t="s">
        <v>162</v>
      </c>
      <c r="C142">
        <v>52.7</v>
      </c>
      <c r="D142">
        <v>132</v>
      </c>
      <c r="E142">
        <v>50.5</v>
      </c>
      <c r="F142">
        <v>52.8</v>
      </c>
      <c r="G142">
        <v>76.099999999999994</v>
      </c>
      <c r="H142">
        <v>22.3</v>
      </c>
      <c r="I142">
        <v>58.1</v>
      </c>
      <c r="J142">
        <v>86.5</v>
      </c>
      <c r="K142">
        <v>52.390000000000008</v>
      </c>
    </row>
    <row r="143" spans="1:11" x14ac:dyDescent="0.3">
      <c r="A143" s="87">
        <v>2020</v>
      </c>
      <c r="B143" t="s">
        <v>147</v>
      </c>
      <c r="C143">
        <v>52.6</v>
      </c>
      <c r="D143">
        <v>133</v>
      </c>
      <c r="E143">
        <v>45.3</v>
      </c>
      <c r="F143">
        <v>78.8</v>
      </c>
      <c r="G143">
        <v>8.8000000000000007</v>
      </c>
      <c r="H143">
        <v>74.400000000000006</v>
      </c>
      <c r="I143">
        <v>98.1</v>
      </c>
      <c r="J143">
        <v>94.9</v>
      </c>
      <c r="K143">
        <v>52.29</v>
      </c>
    </row>
    <row r="144" spans="1:11" x14ac:dyDescent="0.3">
      <c r="A144" s="87">
        <v>2020</v>
      </c>
      <c r="B144" t="s">
        <v>132</v>
      </c>
      <c r="C144">
        <v>52.5</v>
      </c>
      <c r="D144">
        <v>135</v>
      </c>
      <c r="E144">
        <v>40.6</v>
      </c>
      <c r="F144">
        <v>31</v>
      </c>
      <c r="G144">
        <v>45.6</v>
      </c>
      <c r="H144">
        <v>71.3</v>
      </c>
      <c r="I144">
        <v>93.7</v>
      </c>
      <c r="J144">
        <v>95.4</v>
      </c>
      <c r="K144">
        <v>52.175000000000011</v>
      </c>
    </row>
    <row r="145" spans="1:11" x14ac:dyDescent="0.3">
      <c r="A145" s="87">
        <v>2020</v>
      </c>
      <c r="B145" t="s">
        <v>135</v>
      </c>
      <c r="C145">
        <v>52.5</v>
      </c>
      <c r="D145">
        <v>135</v>
      </c>
      <c r="E145">
        <v>53.7</v>
      </c>
      <c r="F145">
        <v>23.5</v>
      </c>
      <c r="G145">
        <v>83</v>
      </c>
      <c r="H145">
        <v>37.1</v>
      </c>
      <c r="I145">
        <v>68.400000000000006</v>
      </c>
      <c r="J145">
        <v>19.100000000000001</v>
      </c>
      <c r="K145">
        <v>52.225000000000009</v>
      </c>
    </row>
    <row r="146" spans="1:11" x14ac:dyDescent="0.3">
      <c r="A146" s="87">
        <v>2020</v>
      </c>
      <c r="B146" t="s">
        <v>153</v>
      </c>
      <c r="C146">
        <v>52.4</v>
      </c>
      <c r="D146">
        <v>137</v>
      </c>
      <c r="E146">
        <v>67</v>
      </c>
      <c r="F146">
        <v>82.6</v>
      </c>
      <c r="G146">
        <v>5.3</v>
      </c>
      <c r="H146">
        <v>55.9</v>
      </c>
      <c r="I146">
        <v>46.4</v>
      </c>
      <c r="J146">
        <v>49.6</v>
      </c>
      <c r="K146">
        <v>52.100000000000009</v>
      </c>
    </row>
    <row r="147" spans="1:11" x14ac:dyDescent="0.3">
      <c r="A147" s="87">
        <v>2020</v>
      </c>
      <c r="B147" t="s">
        <v>143</v>
      </c>
      <c r="C147">
        <v>52.3</v>
      </c>
      <c r="D147">
        <v>138</v>
      </c>
      <c r="E147">
        <v>15.6</v>
      </c>
      <c r="F147">
        <v>99.9</v>
      </c>
      <c r="G147">
        <v>89.1</v>
      </c>
      <c r="H147">
        <v>51.9</v>
      </c>
      <c r="I147">
        <v>65.599999999999994</v>
      </c>
      <c r="J147">
        <v>86.1</v>
      </c>
      <c r="K147">
        <v>52.015000000000008</v>
      </c>
    </row>
    <row r="148" spans="1:11" x14ac:dyDescent="0.3">
      <c r="A148" s="87">
        <v>2020</v>
      </c>
      <c r="B148" t="s">
        <v>144</v>
      </c>
      <c r="C148">
        <v>52.2</v>
      </c>
      <c r="D148">
        <v>139</v>
      </c>
      <c r="E148">
        <v>28.3</v>
      </c>
      <c r="F148">
        <v>58.6</v>
      </c>
      <c r="G148">
        <v>68.2</v>
      </c>
      <c r="H148">
        <v>65.599999999999994</v>
      </c>
      <c r="I148">
        <v>98.8</v>
      </c>
      <c r="J148">
        <v>60.3</v>
      </c>
      <c r="K148">
        <v>51.894999999999996</v>
      </c>
    </row>
    <row r="149" spans="1:11" x14ac:dyDescent="0.3">
      <c r="A149" s="87">
        <v>2020</v>
      </c>
      <c r="B149" t="s">
        <v>136</v>
      </c>
      <c r="C149">
        <v>52.2</v>
      </c>
      <c r="D149">
        <v>139</v>
      </c>
      <c r="E149">
        <v>54</v>
      </c>
      <c r="F149">
        <v>60</v>
      </c>
      <c r="G149">
        <v>80</v>
      </c>
      <c r="H149">
        <v>32.700000000000003</v>
      </c>
      <c r="I149">
        <v>17.899999999999999</v>
      </c>
      <c r="J149">
        <v>16.2</v>
      </c>
      <c r="K149">
        <v>51.845000000000006</v>
      </c>
    </row>
    <row r="150" spans="1:11" x14ac:dyDescent="0.3">
      <c r="A150" s="87">
        <v>2020</v>
      </c>
      <c r="B150" t="s">
        <v>164</v>
      </c>
      <c r="C150">
        <v>52</v>
      </c>
      <c r="D150">
        <v>141</v>
      </c>
      <c r="E150">
        <v>53.8</v>
      </c>
      <c r="F150">
        <v>55.7</v>
      </c>
      <c r="G150">
        <v>93.3</v>
      </c>
      <c r="H150">
        <v>11.9</v>
      </c>
      <c r="I150">
        <v>31.2</v>
      </c>
      <c r="J150">
        <v>40.799999999999997</v>
      </c>
      <c r="K150">
        <v>51.730000000000004</v>
      </c>
    </row>
    <row r="151" spans="1:11" x14ac:dyDescent="0.3">
      <c r="A151" s="87">
        <v>2020</v>
      </c>
      <c r="B151" t="s">
        <v>169</v>
      </c>
      <c r="C151">
        <v>51.9</v>
      </c>
      <c r="D151">
        <v>142</v>
      </c>
      <c r="E151">
        <v>56</v>
      </c>
      <c r="F151">
        <v>60.5</v>
      </c>
      <c r="G151">
        <v>76.2</v>
      </c>
      <c r="H151">
        <v>17.600000000000001</v>
      </c>
      <c r="I151">
        <v>37.6</v>
      </c>
      <c r="J151">
        <v>49.9</v>
      </c>
      <c r="K151">
        <v>51.585000000000008</v>
      </c>
    </row>
    <row r="152" spans="1:11" x14ac:dyDescent="0.3">
      <c r="A152" s="87">
        <v>2020</v>
      </c>
      <c r="B152" t="s">
        <v>186</v>
      </c>
      <c r="C152">
        <v>51.7</v>
      </c>
      <c r="D152">
        <v>143</v>
      </c>
      <c r="E152">
        <v>36.299999999999997</v>
      </c>
      <c r="F152">
        <v>52.4</v>
      </c>
      <c r="G152">
        <v>69</v>
      </c>
      <c r="H152">
        <v>50.2</v>
      </c>
      <c r="I152">
        <v>99</v>
      </c>
      <c r="J152">
        <v>57</v>
      </c>
      <c r="K152">
        <v>51.400000000000006</v>
      </c>
    </row>
    <row r="153" spans="1:11" x14ac:dyDescent="0.3">
      <c r="A153" s="87">
        <v>2020</v>
      </c>
      <c r="B153" t="s">
        <v>145</v>
      </c>
      <c r="C153">
        <v>51.5</v>
      </c>
      <c r="D153">
        <v>144</v>
      </c>
      <c r="E153">
        <v>40.700000000000003</v>
      </c>
      <c r="F153">
        <v>47.6</v>
      </c>
      <c r="G153">
        <v>81.400000000000006</v>
      </c>
      <c r="H153">
        <v>32.4</v>
      </c>
      <c r="I153">
        <v>99.3</v>
      </c>
      <c r="J153">
        <v>48.1</v>
      </c>
      <c r="K153">
        <v>51.170000000000016</v>
      </c>
    </row>
    <row r="154" spans="1:11" x14ac:dyDescent="0.3">
      <c r="A154" s="87">
        <v>2020</v>
      </c>
      <c r="B154" t="s">
        <v>142</v>
      </c>
      <c r="C154">
        <v>51.4</v>
      </c>
      <c r="D154">
        <v>145</v>
      </c>
      <c r="E154">
        <v>51.9</v>
      </c>
      <c r="F154">
        <v>95.8</v>
      </c>
      <c r="G154">
        <v>7.4</v>
      </c>
      <c r="H154">
        <v>68.099999999999994</v>
      </c>
      <c r="I154">
        <v>43.7</v>
      </c>
      <c r="J154">
        <v>70.3</v>
      </c>
      <c r="K154">
        <v>51.140000000000008</v>
      </c>
    </row>
    <row r="155" spans="1:11" x14ac:dyDescent="0.3">
      <c r="A155" s="87">
        <v>2020</v>
      </c>
      <c r="B155" t="s">
        <v>154</v>
      </c>
      <c r="C155">
        <v>51.3</v>
      </c>
      <c r="D155">
        <v>146</v>
      </c>
      <c r="E155">
        <v>46.5</v>
      </c>
      <c r="F155">
        <v>78.3</v>
      </c>
      <c r="G155">
        <v>77.099999999999994</v>
      </c>
      <c r="H155">
        <v>31.9</v>
      </c>
      <c r="I155">
        <v>23.1</v>
      </c>
      <c r="J155">
        <v>31.9</v>
      </c>
      <c r="K155">
        <v>50.980000000000004</v>
      </c>
    </row>
    <row r="156" spans="1:11" x14ac:dyDescent="0.3">
      <c r="A156" s="87">
        <v>2020</v>
      </c>
      <c r="B156" t="s">
        <v>149</v>
      </c>
      <c r="C156">
        <v>51</v>
      </c>
      <c r="D156">
        <v>147</v>
      </c>
      <c r="E156">
        <v>54.6</v>
      </c>
      <c r="F156">
        <v>40.9</v>
      </c>
      <c r="G156">
        <v>32.6</v>
      </c>
      <c r="H156">
        <v>65.599999999999994</v>
      </c>
      <c r="I156">
        <v>84.9</v>
      </c>
      <c r="J156">
        <v>17</v>
      </c>
      <c r="K156">
        <v>50.664999999999999</v>
      </c>
    </row>
    <row r="157" spans="1:11" x14ac:dyDescent="0.3">
      <c r="A157" s="87">
        <v>2020</v>
      </c>
      <c r="B157" t="s">
        <v>151</v>
      </c>
      <c r="C157">
        <v>50.8</v>
      </c>
      <c r="D157">
        <v>148</v>
      </c>
      <c r="E157">
        <v>54.1</v>
      </c>
      <c r="F157">
        <v>75</v>
      </c>
      <c r="G157">
        <v>50.3</v>
      </c>
      <c r="H157">
        <v>28.2</v>
      </c>
      <c r="I157">
        <v>38.200000000000003</v>
      </c>
      <c r="J157">
        <v>74.400000000000006</v>
      </c>
      <c r="K157">
        <v>50.47</v>
      </c>
    </row>
    <row r="158" spans="1:11" x14ac:dyDescent="0.3">
      <c r="A158" s="87">
        <v>2020</v>
      </c>
      <c r="B158" t="s">
        <v>155</v>
      </c>
      <c r="C158">
        <v>50.6</v>
      </c>
      <c r="D158">
        <v>149</v>
      </c>
      <c r="E158">
        <v>28.4</v>
      </c>
      <c r="F158">
        <v>28.5</v>
      </c>
      <c r="G158">
        <v>45.3</v>
      </c>
      <c r="H158">
        <v>88.3</v>
      </c>
      <c r="I158">
        <v>100</v>
      </c>
      <c r="J158">
        <v>87.1</v>
      </c>
      <c r="K158">
        <v>50.284999999999997</v>
      </c>
    </row>
    <row r="159" spans="1:11" x14ac:dyDescent="0.3">
      <c r="A159" s="87">
        <v>2020</v>
      </c>
      <c r="B159" t="s">
        <v>159</v>
      </c>
      <c r="C159">
        <v>50.3</v>
      </c>
      <c r="D159">
        <v>150</v>
      </c>
      <c r="E159">
        <v>69.2</v>
      </c>
      <c r="F159">
        <v>42.7</v>
      </c>
      <c r="G159">
        <v>24.3</v>
      </c>
      <c r="H159">
        <v>18.7</v>
      </c>
      <c r="I159">
        <v>98.1</v>
      </c>
      <c r="J159">
        <v>90.3</v>
      </c>
      <c r="K159">
        <v>49.970000000000006</v>
      </c>
    </row>
    <row r="160" spans="1:11" x14ac:dyDescent="0.3">
      <c r="A160" s="87">
        <v>2020</v>
      </c>
      <c r="B160" t="s">
        <v>152</v>
      </c>
      <c r="C160">
        <v>50.3</v>
      </c>
      <c r="D160">
        <v>150</v>
      </c>
      <c r="E160">
        <v>42.6</v>
      </c>
      <c r="F160">
        <v>41.4</v>
      </c>
      <c r="G160">
        <v>58.4</v>
      </c>
      <c r="H160">
        <v>45.7</v>
      </c>
      <c r="I160">
        <v>89.5</v>
      </c>
      <c r="J160">
        <v>69.900000000000006</v>
      </c>
      <c r="K160">
        <v>49.97</v>
      </c>
    </row>
    <row r="161" spans="1:11" x14ac:dyDescent="0.3">
      <c r="A161" s="87">
        <v>2020</v>
      </c>
      <c r="B161" t="s">
        <v>150</v>
      </c>
      <c r="C161">
        <v>50.2</v>
      </c>
      <c r="D161">
        <v>152</v>
      </c>
      <c r="E161">
        <v>43.7</v>
      </c>
      <c r="F161">
        <v>76.8</v>
      </c>
      <c r="G161">
        <v>39.6</v>
      </c>
      <c r="H161">
        <v>41.8</v>
      </c>
      <c r="I161">
        <v>87.6</v>
      </c>
      <c r="J161">
        <v>81.2</v>
      </c>
      <c r="K161">
        <v>49.88</v>
      </c>
    </row>
    <row r="162" spans="1:11" x14ac:dyDescent="0.3">
      <c r="A162" s="87">
        <v>2020</v>
      </c>
      <c r="B162" t="s">
        <v>139</v>
      </c>
      <c r="C162">
        <v>50.2</v>
      </c>
      <c r="D162">
        <v>152</v>
      </c>
      <c r="E162">
        <v>60</v>
      </c>
      <c r="F162">
        <v>19.3</v>
      </c>
      <c r="G162">
        <v>11.4</v>
      </c>
      <c r="H162">
        <v>87.1</v>
      </c>
      <c r="I162">
        <v>55.3</v>
      </c>
      <c r="J162">
        <v>29.4</v>
      </c>
      <c r="K162">
        <v>49.864999999999995</v>
      </c>
    </row>
    <row r="163" spans="1:11" x14ac:dyDescent="0.3">
      <c r="A163" s="87">
        <v>2020</v>
      </c>
      <c r="B163" t="s">
        <v>140</v>
      </c>
      <c r="C163">
        <v>50.2</v>
      </c>
      <c r="D163">
        <v>152</v>
      </c>
      <c r="E163">
        <v>53.1</v>
      </c>
      <c r="F163">
        <v>31.5</v>
      </c>
      <c r="G163">
        <v>49.9</v>
      </c>
      <c r="H163">
        <v>65</v>
      </c>
      <c r="I163">
        <v>27.5</v>
      </c>
      <c r="J163">
        <v>22.5</v>
      </c>
      <c r="K163">
        <v>49.870000000000005</v>
      </c>
    </row>
    <row r="164" spans="1:11" x14ac:dyDescent="0.3">
      <c r="A164" s="87">
        <v>2020</v>
      </c>
      <c r="B164" t="s">
        <v>161</v>
      </c>
      <c r="C164">
        <v>49.9</v>
      </c>
      <c r="D164">
        <v>155</v>
      </c>
      <c r="E164">
        <v>41.7</v>
      </c>
      <c r="F164">
        <v>88.3</v>
      </c>
      <c r="G164">
        <v>87.3</v>
      </c>
      <c r="H164">
        <v>5.2</v>
      </c>
      <c r="I164">
        <v>96.7</v>
      </c>
      <c r="J164">
        <v>16.100000000000001</v>
      </c>
      <c r="K164">
        <v>49.650000000000006</v>
      </c>
    </row>
    <row r="165" spans="1:11" x14ac:dyDescent="0.3">
      <c r="A165" s="87">
        <v>2020</v>
      </c>
      <c r="B165" t="s">
        <v>146</v>
      </c>
      <c r="C165">
        <v>49.7</v>
      </c>
      <c r="D165">
        <v>156</v>
      </c>
      <c r="E165">
        <v>43.9</v>
      </c>
      <c r="F165">
        <v>19.600000000000001</v>
      </c>
      <c r="G165">
        <v>96.7</v>
      </c>
      <c r="H165">
        <v>45.6</v>
      </c>
      <c r="I165">
        <v>8.6</v>
      </c>
      <c r="J165">
        <v>19.399999999999999</v>
      </c>
      <c r="K165">
        <v>49.38</v>
      </c>
    </row>
    <row r="166" spans="1:11" x14ac:dyDescent="0.3">
      <c r="A166" s="87">
        <v>2020</v>
      </c>
      <c r="B166" t="s">
        <v>148</v>
      </c>
      <c r="C166">
        <v>49.6</v>
      </c>
      <c r="D166">
        <v>157</v>
      </c>
      <c r="E166">
        <v>61.5</v>
      </c>
      <c r="F166">
        <v>65.599999999999994</v>
      </c>
      <c r="G166">
        <v>15.4</v>
      </c>
      <c r="H166">
        <v>52.9</v>
      </c>
      <c r="I166">
        <v>62</v>
      </c>
      <c r="J166">
        <v>26.9</v>
      </c>
      <c r="K166">
        <v>49.265000000000001</v>
      </c>
    </row>
    <row r="167" spans="1:11" x14ac:dyDescent="0.3">
      <c r="A167" s="87">
        <v>2020</v>
      </c>
      <c r="B167" t="s">
        <v>160</v>
      </c>
      <c r="C167">
        <v>49.1</v>
      </c>
      <c r="D167">
        <v>158</v>
      </c>
      <c r="E167">
        <v>25.8</v>
      </c>
      <c r="F167">
        <v>14.5</v>
      </c>
      <c r="G167">
        <v>98.5</v>
      </c>
      <c r="H167">
        <v>63.9</v>
      </c>
      <c r="I167">
        <v>50.1</v>
      </c>
      <c r="J167">
        <v>41.1</v>
      </c>
      <c r="K167">
        <v>48.81</v>
      </c>
    </row>
    <row r="168" spans="1:11" x14ac:dyDescent="0.3">
      <c r="A168" s="87">
        <v>2020</v>
      </c>
      <c r="B168" t="s">
        <v>158</v>
      </c>
      <c r="C168">
        <v>48.5</v>
      </c>
      <c r="D168">
        <v>159</v>
      </c>
      <c r="E168">
        <v>47.4</v>
      </c>
      <c r="F168">
        <v>39.4</v>
      </c>
      <c r="G168">
        <v>48</v>
      </c>
      <c r="H168">
        <v>38.9</v>
      </c>
      <c r="I168">
        <v>81.7</v>
      </c>
      <c r="J168">
        <v>77</v>
      </c>
      <c r="K168">
        <v>48.215000000000003</v>
      </c>
    </row>
    <row r="169" spans="1:11" x14ac:dyDescent="0.3">
      <c r="A169" s="87">
        <v>2020</v>
      </c>
      <c r="B169" t="s">
        <v>178</v>
      </c>
      <c r="C169">
        <v>48.2</v>
      </c>
      <c r="D169">
        <v>160</v>
      </c>
      <c r="E169">
        <v>79.599999999999994</v>
      </c>
      <c r="F169">
        <v>46.4</v>
      </c>
      <c r="G169">
        <v>4.7</v>
      </c>
      <c r="H169">
        <v>46.3</v>
      </c>
      <c r="I169">
        <v>12.1</v>
      </c>
      <c r="J169">
        <v>11.9</v>
      </c>
      <c r="K169">
        <v>47.879999999999988</v>
      </c>
    </row>
    <row r="170" spans="1:11" x14ac:dyDescent="0.3">
      <c r="A170" s="87">
        <v>2020</v>
      </c>
      <c r="B170" t="s">
        <v>163</v>
      </c>
      <c r="C170">
        <v>48.1</v>
      </c>
      <c r="D170">
        <v>161</v>
      </c>
      <c r="E170">
        <v>33.299999999999997</v>
      </c>
      <c r="F170">
        <v>10.1</v>
      </c>
      <c r="G170">
        <v>94.6</v>
      </c>
      <c r="H170">
        <v>54.7</v>
      </c>
      <c r="I170">
        <v>53.7</v>
      </c>
      <c r="J170">
        <v>18.899999999999999</v>
      </c>
      <c r="K170">
        <v>47.82</v>
      </c>
    </row>
    <row r="171" spans="1:11" x14ac:dyDescent="0.3">
      <c r="A171" s="87">
        <v>2020</v>
      </c>
      <c r="B171" t="s">
        <v>179</v>
      </c>
      <c r="C171">
        <v>47.4</v>
      </c>
      <c r="D171">
        <v>162</v>
      </c>
      <c r="E171">
        <v>19.7</v>
      </c>
      <c r="F171">
        <v>18.7</v>
      </c>
      <c r="G171">
        <v>86.5</v>
      </c>
      <c r="H171">
        <v>67.8</v>
      </c>
      <c r="I171">
        <v>55.3</v>
      </c>
      <c r="J171">
        <v>74.5</v>
      </c>
      <c r="K171">
        <v>47.1</v>
      </c>
    </row>
    <row r="172" spans="1:11" x14ac:dyDescent="0.3">
      <c r="A172" s="87">
        <v>2020</v>
      </c>
      <c r="B172" t="s">
        <v>170</v>
      </c>
      <c r="C172">
        <v>47.4</v>
      </c>
      <c r="D172">
        <v>162</v>
      </c>
      <c r="E172">
        <v>49.7</v>
      </c>
      <c r="F172">
        <v>51.9</v>
      </c>
      <c r="G172">
        <v>75.3</v>
      </c>
      <c r="H172">
        <v>26.8</v>
      </c>
      <c r="I172">
        <v>20.6</v>
      </c>
      <c r="J172">
        <v>12.9</v>
      </c>
      <c r="K172">
        <v>47.165000000000006</v>
      </c>
    </row>
    <row r="173" spans="1:11" x14ac:dyDescent="0.3">
      <c r="A173" s="87">
        <v>2020</v>
      </c>
      <c r="B173" t="s">
        <v>167</v>
      </c>
      <c r="C173">
        <v>47.2</v>
      </c>
      <c r="D173">
        <v>164</v>
      </c>
      <c r="E173">
        <v>39.700000000000003</v>
      </c>
      <c r="F173">
        <v>60.3</v>
      </c>
      <c r="G173">
        <v>42.6</v>
      </c>
      <c r="H173">
        <v>40.200000000000003</v>
      </c>
      <c r="I173">
        <v>90.6</v>
      </c>
      <c r="J173">
        <v>79.400000000000006</v>
      </c>
      <c r="K173">
        <v>46.970000000000006</v>
      </c>
    </row>
    <row r="174" spans="1:11" x14ac:dyDescent="0.3">
      <c r="A174" s="87">
        <v>2020</v>
      </c>
      <c r="B174" t="s">
        <v>206</v>
      </c>
      <c r="C174">
        <v>46.9</v>
      </c>
      <c r="D174">
        <v>165</v>
      </c>
      <c r="E174">
        <v>42</v>
      </c>
      <c r="F174">
        <v>63.1</v>
      </c>
      <c r="G174">
        <v>98.2</v>
      </c>
      <c r="H174">
        <v>1.4</v>
      </c>
      <c r="I174">
        <v>42</v>
      </c>
      <c r="J174">
        <v>30.7</v>
      </c>
      <c r="K174">
        <v>46.665000000000006</v>
      </c>
    </row>
    <row r="175" spans="1:11" x14ac:dyDescent="0.3">
      <c r="A175" s="87">
        <v>2020</v>
      </c>
      <c r="B175" t="s">
        <v>173</v>
      </c>
      <c r="C175">
        <v>46.8</v>
      </c>
      <c r="D175">
        <v>166</v>
      </c>
      <c r="E175">
        <v>25.5</v>
      </c>
      <c r="F175">
        <v>11.3</v>
      </c>
      <c r="G175">
        <v>99.9</v>
      </c>
      <c r="H175">
        <v>37.1</v>
      </c>
      <c r="I175">
        <v>63.5</v>
      </c>
      <c r="J175">
        <v>92.9</v>
      </c>
      <c r="K175">
        <v>46.550000000000004</v>
      </c>
    </row>
    <row r="176" spans="1:11" x14ac:dyDescent="0.3">
      <c r="A176" s="87">
        <v>2020</v>
      </c>
      <c r="B176" t="s">
        <v>176</v>
      </c>
      <c r="C176">
        <v>46.8</v>
      </c>
      <c r="D176">
        <v>166</v>
      </c>
      <c r="E176">
        <v>39.6</v>
      </c>
      <c r="F176">
        <v>77.5</v>
      </c>
      <c r="G176">
        <v>7.9</v>
      </c>
      <c r="H176">
        <v>67</v>
      </c>
      <c r="I176">
        <v>76.400000000000006</v>
      </c>
      <c r="J176">
        <v>83.4</v>
      </c>
      <c r="K176">
        <v>46.56</v>
      </c>
    </row>
    <row r="177" spans="1:11" x14ac:dyDescent="0.3">
      <c r="A177" s="87">
        <v>2020</v>
      </c>
      <c r="B177" t="s">
        <v>175</v>
      </c>
      <c r="C177">
        <v>46.4</v>
      </c>
      <c r="D177">
        <v>168</v>
      </c>
      <c r="E177">
        <v>49.5</v>
      </c>
      <c r="F177">
        <v>58.1</v>
      </c>
      <c r="G177">
        <v>34.799999999999997</v>
      </c>
      <c r="H177">
        <v>58.3</v>
      </c>
      <c r="I177">
        <v>19.399999999999999</v>
      </c>
      <c r="J177">
        <v>18</v>
      </c>
      <c r="K177">
        <v>46.1</v>
      </c>
    </row>
    <row r="178" spans="1:11" x14ac:dyDescent="0.3">
      <c r="A178" s="87">
        <v>2020</v>
      </c>
      <c r="B178" t="s">
        <v>189</v>
      </c>
      <c r="C178">
        <v>46.2</v>
      </c>
      <c r="D178">
        <v>169</v>
      </c>
      <c r="E178">
        <v>60.7</v>
      </c>
      <c r="F178">
        <v>59.9</v>
      </c>
      <c r="G178">
        <v>8.1</v>
      </c>
      <c r="H178">
        <v>59.2</v>
      </c>
      <c r="I178">
        <v>25.2</v>
      </c>
      <c r="J178">
        <v>19.100000000000001</v>
      </c>
      <c r="K178">
        <v>45.945</v>
      </c>
    </row>
    <row r="179" spans="1:11" x14ac:dyDescent="0.3">
      <c r="A179" s="87">
        <v>2020</v>
      </c>
      <c r="B179" t="s">
        <v>157</v>
      </c>
      <c r="C179">
        <v>46.2</v>
      </c>
      <c r="D179">
        <v>169</v>
      </c>
      <c r="E179">
        <v>35.1</v>
      </c>
      <c r="F179">
        <v>21.5</v>
      </c>
      <c r="G179">
        <v>56.7</v>
      </c>
      <c r="H179">
        <v>51.7</v>
      </c>
      <c r="I179">
        <v>99.5</v>
      </c>
      <c r="J179">
        <v>62</v>
      </c>
      <c r="K179">
        <v>45.945000000000007</v>
      </c>
    </row>
    <row r="180" spans="1:11" x14ac:dyDescent="0.3">
      <c r="A180" s="87">
        <v>2020</v>
      </c>
      <c r="B180" t="s">
        <v>203</v>
      </c>
      <c r="C180">
        <v>46.1</v>
      </c>
      <c r="D180">
        <v>171</v>
      </c>
      <c r="E180">
        <v>78.400000000000006</v>
      </c>
      <c r="F180">
        <v>33.799999999999997</v>
      </c>
      <c r="G180">
        <v>5.0999999999999996</v>
      </c>
      <c r="H180">
        <v>46.3</v>
      </c>
      <c r="I180">
        <v>4.8</v>
      </c>
      <c r="J180">
        <v>10.5</v>
      </c>
      <c r="K180">
        <v>45.785000000000004</v>
      </c>
    </row>
    <row r="181" spans="1:11" x14ac:dyDescent="0.3">
      <c r="A181" s="87">
        <v>2020</v>
      </c>
      <c r="B181" t="s">
        <v>156</v>
      </c>
      <c r="C181">
        <v>46</v>
      </c>
      <c r="D181">
        <v>172</v>
      </c>
      <c r="E181">
        <v>50.4</v>
      </c>
      <c r="F181">
        <v>74.2</v>
      </c>
      <c r="G181">
        <v>36.200000000000003</v>
      </c>
      <c r="H181">
        <v>53.1</v>
      </c>
      <c r="I181">
        <v>3.9</v>
      </c>
      <c r="J181">
        <v>1.6</v>
      </c>
      <c r="K181">
        <v>45.714999999999996</v>
      </c>
    </row>
    <row r="182" spans="1:11" x14ac:dyDescent="0.3">
      <c r="A182" s="87">
        <v>2020</v>
      </c>
      <c r="B182" t="s">
        <v>180</v>
      </c>
      <c r="C182">
        <v>45.9</v>
      </c>
      <c r="D182">
        <v>173</v>
      </c>
      <c r="E182">
        <v>37.6</v>
      </c>
      <c r="F182">
        <v>61.1</v>
      </c>
      <c r="G182">
        <v>83.7</v>
      </c>
      <c r="H182">
        <v>21.5</v>
      </c>
      <c r="I182">
        <v>35.700000000000003</v>
      </c>
      <c r="J182">
        <v>34.1</v>
      </c>
      <c r="K182">
        <v>45.679999999999993</v>
      </c>
    </row>
    <row r="183" spans="1:11" x14ac:dyDescent="0.3">
      <c r="A183" s="87">
        <v>2020</v>
      </c>
      <c r="B183" t="s">
        <v>174</v>
      </c>
      <c r="C183">
        <v>45.9</v>
      </c>
      <c r="D183">
        <v>173</v>
      </c>
      <c r="E183">
        <v>36.1</v>
      </c>
      <c r="F183">
        <v>67.7</v>
      </c>
      <c r="G183">
        <v>24.8</v>
      </c>
      <c r="H183">
        <v>50</v>
      </c>
      <c r="I183">
        <v>98.1</v>
      </c>
      <c r="J183">
        <v>90.4</v>
      </c>
      <c r="K183">
        <v>45.595000000000006</v>
      </c>
    </row>
    <row r="184" spans="1:11" x14ac:dyDescent="0.3">
      <c r="A184" s="87">
        <v>2020</v>
      </c>
      <c r="B184" t="s">
        <v>171</v>
      </c>
      <c r="C184">
        <v>45.8</v>
      </c>
      <c r="D184">
        <v>175</v>
      </c>
      <c r="E184">
        <v>45.6</v>
      </c>
      <c r="F184">
        <v>22.6</v>
      </c>
      <c r="G184">
        <v>89.5</v>
      </c>
      <c r="H184">
        <v>17.8</v>
      </c>
      <c r="I184">
        <v>45.8</v>
      </c>
      <c r="J184">
        <v>26</v>
      </c>
      <c r="K184">
        <v>45.550000000000004</v>
      </c>
    </row>
    <row r="185" spans="1:11" x14ac:dyDescent="0.3">
      <c r="A185" s="87">
        <v>2020</v>
      </c>
      <c r="B185" t="s">
        <v>172</v>
      </c>
      <c r="C185">
        <v>45.8</v>
      </c>
      <c r="D185">
        <v>175</v>
      </c>
      <c r="E185">
        <v>52</v>
      </c>
      <c r="F185">
        <v>18.7</v>
      </c>
      <c r="G185">
        <v>35.700000000000003</v>
      </c>
      <c r="H185">
        <v>51.8</v>
      </c>
      <c r="I185">
        <v>62.4</v>
      </c>
      <c r="J185">
        <v>43.9</v>
      </c>
      <c r="K185">
        <v>45.484999999999999</v>
      </c>
    </row>
    <row r="186" spans="1:11" x14ac:dyDescent="0.3">
      <c r="A186" s="87">
        <v>2020</v>
      </c>
      <c r="B186" t="s">
        <v>165</v>
      </c>
      <c r="C186">
        <v>45.7</v>
      </c>
      <c r="D186">
        <v>177</v>
      </c>
      <c r="E186">
        <v>37.4</v>
      </c>
      <c r="F186">
        <v>29.5</v>
      </c>
      <c r="G186">
        <v>79.8</v>
      </c>
      <c r="H186">
        <v>39.200000000000003</v>
      </c>
      <c r="I186">
        <v>65.400000000000006</v>
      </c>
      <c r="J186">
        <v>9.9</v>
      </c>
      <c r="K186">
        <v>45.475000000000009</v>
      </c>
    </row>
    <row r="187" spans="1:11" x14ac:dyDescent="0.3">
      <c r="A187" s="87">
        <v>2020</v>
      </c>
      <c r="B187" t="s">
        <v>185</v>
      </c>
      <c r="C187">
        <v>45.7</v>
      </c>
      <c r="D187">
        <v>177</v>
      </c>
      <c r="E187">
        <v>49.2</v>
      </c>
      <c r="F187">
        <v>41.6</v>
      </c>
      <c r="G187">
        <v>28.8</v>
      </c>
      <c r="H187">
        <v>39</v>
      </c>
      <c r="I187">
        <v>97.6</v>
      </c>
      <c r="J187">
        <v>63.2</v>
      </c>
      <c r="K187">
        <v>45.440000000000012</v>
      </c>
    </row>
    <row r="188" spans="1:11" x14ac:dyDescent="0.3">
      <c r="A188" s="87">
        <v>2020</v>
      </c>
      <c r="B188" t="s">
        <v>1041</v>
      </c>
      <c r="C188">
        <v>45.7</v>
      </c>
      <c r="D188">
        <v>177</v>
      </c>
      <c r="E188">
        <v>64.3</v>
      </c>
      <c r="F188">
        <v>26.2</v>
      </c>
      <c r="G188">
        <v>31.9</v>
      </c>
      <c r="H188">
        <v>48.1</v>
      </c>
      <c r="I188">
        <v>7.1</v>
      </c>
      <c r="J188">
        <v>15</v>
      </c>
      <c r="K188">
        <v>45.445</v>
      </c>
    </row>
    <row r="189" spans="1:11" x14ac:dyDescent="0.3">
      <c r="A189" s="87">
        <v>2020</v>
      </c>
      <c r="B189" t="s">
        <v>190</v>
      </c>
      <c r="C189">
        <v>45.6</v>
      </c>
      <c r="D189">
        <v>180</v>
      </c>
      <c r="E189">
        <v>73.900000000000006</v>
      </c>
      <c r="F189">
        <v>91.2</v>
      </c>
      <c r="G189">
        <v>13.8</v>
      </c>
      <c r="H189">
        <v>15</v>
      </c>
      <c r="I189">
        <v>9.5</v>
      </c>
      <c r="J189">
        <v>7.4</v>
      </c>
      <c r="K189">
        <v>45.285000000000004</v>
      </c>
    </row>
    <row r="190" spans="1:11" x14ac:dyDescent="0.3">
      <c r="A190" s="87">
        <v>2020</v>
      </c>
      <c r="B190" t="s">
        <v>191</v>
      </c>
      <c r="C190">
        <v>45.5</v>
      </c>
      <c r="D190">
        <v>181</v>
      </c>
      <c r="E190">
        <v>55.1</v>
      </c>
      <c r="F190">
        <v>15.6</v>
      </c>
      <c r="G190">
        <v>29</v>
      </c>
      <c r="H190">
        <v>46.9</v>
      </c>
      <c r="I190">
        <v>87.5</v>
      </c>
      <c r="J190">
        <v>41.5</v>
      </c>
      <c r="K190">
        <v>45.230000000000004</v>
      </c>
    </row>
    <row r="191" spans="1:11" x14ac:dyDescent="0.3">
      <c r="A191" s="87">
        <v>2020</v>
      </c>
      <c r="B191" t="s">
        <v>181</v>
      </c>
      <c r="C191">
        <v>45.5</v>
      </c>
      <c r="D191">
        <v>181</v>
      </c>
      <c r="E191">
        <v>42.9</v>
      </c>
      <c r="F191">
        <v>31</v>
      </c>
      <c r="G191">
        <v>48.6</v>
      </c>
      <c r="H191">
        <v>30.9</v>
      </c>
      <c r="I191">
        <v>86.7</v>
      </c>
      <c r="J191">
        <v>93.8</v>
      </c>
      <c r="K191">
        <v>45.185000000000002</v>
      </c>
    </row>
    <row r="192" spans="1:11" x14ac:dyDescent="0.3">
      <c r="A192" s="87">
        <v>2020</v>
      </c>
      <c r="B192" t="s">
        <v>168</v>
      </c>
      <c r="C192">
        <v>45.4</v>
      </c>
      <c r="D192">
        <v>183</v>
      </c>
      <c r="E192">
        <v>70.2</v>
      </c>
      <c r="F192">
        <v>38.1</v>
      </c>
      <c r="G192">
        <v>20.9</v>
      </c>
      <c r="H192">
        <v>35.5</v>
      </c>
      <c r="I192">
        <v>6.6</v>
      </c>
      <c r="J192">
        <v>32.1</v>
      </c>
      <c r="K192">
        <v>45.104999999999997</v>
      </c>
    </row>
    <row r="193" spans="1:11" x14ac:dyDescent="0.3">
      <c r="A193" s="87">
        <v>2020</v>
      </c>
      <c r="B193" t="s">
        <v>177</v>
      </c>
      <c r="C193">
        <v>45.3</v>
      </c>
      <c r="D193">
        <v>184</v>
      </c>
      <c r="E193">
        <v>53</v>
      </c>
      <c r="F193">
        <v>36.5</v>
      </c>
      <c r="G193">
        <v>17.600000000000001</v>
      </c>
      <c r="H193">
        <v>43.5</v>
      </c>
      <c r="I193">
        <v>100</v>
      </c>
      <c r="J193">
        <v>59</v>
      </c>
      <c r="K193">
        <v>45.02</v>
      </c>
    </row>
    <row r="194" spans="1:11" x14ac:dyDescent="0.3">
      <c r="A194" s="87">
        <v>2020</v>
      </c>
      <c r="B194" t="s">
        <v>184</v>
      </c>
      <c r="C194">
        <v>44.9</v>
      </c>
      <c r="D194">
        <v>185</v>
      </c>
      <c r="E194">
        <v>31.8</v>
      </c>
      <c r="F194">
        <v>18.3</v>
      </c>
      <c r="G194">
        <v>49.8</v>
      </c>
      <c r="H194">
        <v>100</v>
      </c>
      <c r="I194">
        <v>1.4</v>
      </c>
      <c r="J194">
        <v>1.6</v>
      </c>
      <c r="K194">
        <v>44.660000000000004</v>
      </c>
    </row>
    <row r="195" spans="1:11" x14ac:dyDescent="0.3">
      <c r="A195" s="87">
        <v>2020</v>
      </c>
      <c r="B195" t="s">
        <v>201</v>
      </c>
      <c r="C195">
        <v>44.7</v>
      </c>
      <c r="D195">
        <v>186</v>
      </c>
      <c r="E195">
        <v>27.7</v>
      </c>
      <c r="F195">
        <v>21.1</v>
      </c>
      <c r="G195">
        <v>80.7</v>
      </c>
      <c r="H195">
        <v>46.1</v>
      </c>
      <c r="I195">
        <v>100</v>
      </c>
      <c r="J195">
        <v>18.100000000000001</v>
      </c>
      <c r="K195">
        <v>44.455000000000005</v>
      </c>
    </row>
    <row r="196" spans="1:11" x14ac:dyDescent="0.3">
      <c r="A196" s="87">
        <v>2020</v>
      </c>
      <c r="B196" t="s">
        <v>216</v>
      </c>
      <c r="C196">
        <v>44.2</v>
      </c>
      <c r="D196">
        <v>187</v>
      </c>
      <c r="E196">
        <v>39.4</v>
      </c>
      <c r="F196">
        <v>51.6</v>
      </c>
      <c r="G196">
        <v>64.400000000000006</v>
      </c>
      <c r="H196">
        <v>27.8</v>
      </c>
      <c r="I196">
        <v>27.6</v>
      </c>
      <c r="J196">
        <v>63.9</v>
      </c>
      <c r="K196">
        <v>43.935000000000009</v>
      </c>
    </row>
    <row r="197" spans="1:11" x14ac:dyDescent="0.3">
      <c r="A197" s="87">
        <v>2020</v>
      </c>
      <c r="B197" t="s">
        <v>202</v>
      </c>
      <c r="C197">
        <v>44.2</v>
      </c>
      <c r="D197">
        <v>187</v>
      </c>
      <c r="E197">
        <v>26.9</v>
      </c>
      <c r="F197">
        <v>24.7</v>
      </c>
      <c r="G197">
        <v>100</v>
      </c>
      <c r="H197">
        <v>39.700000000000003</v>
      </c>
      <c r="I197">
        <v>23.5</v>
      </c>
      <c r="J197">
        <v>31.5</v>
      </c>
      <c r="K197">
        <v>43.92</v>
      </c>
    </row>
    <row r="198" spans="1:11" x14ac:dyDescent="0.3">
      <c r="A198" s="87">
        <v>2020</v>
      </c>
      <c r="B198" t="s">
        <v>1042</v>
      </c>
      <c r="C198">
        <v>44.1</v>
      </c>
      <c r="D198">
        <v>189</v>
      </c>
      <c r="E198">
        <v>50.2</v>
      </c>
      <c r="F198">
        <v>37.200000000000003</v>
      </c>
      <c r="G198">
        <v>7.6</v>
      </c>
      <c r="H198">
        <v>60.9</v>
      </c>
      <c r="I198">
        <v>87.2</v>
      </c>
      <c r="J198">
        <v>39.9</v>
      </c>
      <c r="K198">
        <v>43.854999999999997</v>
      </c>
    </row>
    <row r="199" spans="1:11" x14ac:dyDescent="0.3">
      <c r="A199" s="87">
        <v>2020</v>
      </c>
      <c r="B199" t="s">
        <v>196</v>
      </c>
      <c r="C199">
        <v>44.1</v>
      </c>
      <c r="D199">
        <v>189</v>
      </c>
      <c r="E199">
        <v>58.6</v>
      </c>
      <c r="F199">
        <v>93.6</v>
      </c>
      <c r="G199">
        <v>30.6</v>
      </c>
      <c r="H199">
        <v>7.6</v>
      </c>
      <c r="I199">
        <v>31</v>
      </c>
      <c r="J199">
        <v>36.700000000000003</v>
      </c>
      <c r="K199">
        <v>43.825000000000003</v>
      </c>
    </row>
    <row r="200" spans="1:11" x14ac:dyDescent="0.3">
      <c r="A200" s="87">
        <v>2020</v>
      </c>
      <c r="B200" t="s">
        <v>200</v>
      </c>
      <c r="C200">
        <v>44</v>
      </c>
      <c r="D200">
        <v>191</v>
      </c>
      <c r="E200">
        <v>49.5</v>
      </c>
      <c r="F200">
        <v>87</v>
      </c>
      <c r="G200">
        <v>60.8</v>
      </c>
      <c r="H200">
        <v>9.6</v>
      </c>
      <c r="I200">
        <v>12.2</v>
      </c>
      <c r="J200">
        <v>11.7</v>
      </c>
      <c r="K200">
        <v>43.774999999999999</v>
      </c>
    </row>
    <row r="201" spans="1:11" x14ac:dyDescent="0.3">
      <c r="A201" s="87">
        <v>2020</v>
      </c>
      <c r="B201" t="s">
        <v>192</v>
      </c>
      <c r="C201">
        <v>44</v>
      </c>
      <c r="D201">
        <v>191</v>
      </c>
      <c r="E201">
        <v>32.299999999999997</v>
      </c>
      <c r="F201">
        <v>52.7</v>
      </c>
      <c r="G201">
        <v>10.199999999999999</v>
      </c>
      <c r="H201">
        <v>77.5</v>
      </c>
      <c r="I201">
        <v>75.2</v>
      </c>
      <c r="J201">
        <v>86</v>
      </c>
      <c r="K201">
        <v>43.79</v>
      </c>
    </row>
    <row r="202" spans="1:11" x14ac:dyDescent="0.3">
      <c r="A202" s="87">
        <v>2020</v>
      </c>
      <c r="B202" t="s">
        <v>182</v>
      </c>
      <c r="C202">
        <v>43.9</v>
      </c>
      <c r="D202">
        <v>193</v>
      </c>
      <c r="E202">
        <v>44.3</v>
      </c>
      <c r="F202">
        <v>64.5</v>
      </c>
      <c r="G202">
        <v>28.4</v>
      </c>
      <c r="H202">
        <v>67.8</v>
      </c>
      <c r="I202">
        <v>2.2999999999999998</v>
      </c>
      <c r="J202">
        <v>1.5</v>
      </c>
      <c r="K202">
        <v>43.6</v>
      </c>
    </row>
    <row r="203" spans="1:11" x14ac:dyDescent="0.3">
      <c r="A203" s="87">
        <v>2020</v>
      </c>
      <c r="B203" t="s">
        <v>166</v>
      </c>
      <c r="C203">
        <v>43.4</v>
      </c>
      <c r="D203">
        <v>194</v>
      </c>
      <c r="E203">
        <v>33.6</v>
      </c>
      <c r="F203">
        <v>8.1999999999999993</v>
      </c>
      <c r="G203">
        <v>77.900000000000006</v>
      </c>
      <c r="H203">
        <v>42.4</v>
      </c>
      <c r="I203">
        <v>87.3</v>
      </c>
      <c r="J203">
        <v>8.8000000000000007</v>
      </c>
      <c r="K203">
        <v>43.125000000000007</v>
      </c>
    </row>
    <row r="204" spans="1:11" x14ac:dyDescent="0.3">
      <c r="A204" s="87">
        <v>2020</v>
      </c>
      <c r="B204" t="s">
        <v>197</v>
      </c>
      <c r="C204">
        <v>43.3</v>
      </c>
      <c r="D204">
        <v>195</v>
      </c>
      <c r="E204">
        <v>49</v>
      </c>
      <c r="F204">
        <v>17.899999999999999</v>
      </c>
      <c r="G204">
        <v>65.5</v>
      </c>
      <c r="H204">
        <v>24.3</v>
      </c>
      <c r="I204">
        <v>49.9</v>
      </c>
      <c r="J204">
        <v>25</v>
      </c>
      <c r="K204">
        <v>43.094999999999999</v>
      </c>
    </row>
    <row r="205" spans="1:11" x14ac:dyDescent="0.3">
      <c r="A205" s="87">
        <v>2020</v>
      </c>
      <c r="B205" t="s">
        <v>211</v>
      </c>
      <c r="C205">
        <v>43.2</v>
      </c>
      <c r="D205">
        <v>196</v>
      </c>
      <c r="E205">
        <v>31.3</v>
      </c>
      <c r="F205">
        <v>34.5</v>
      </c>
      <c r="G205">
        <v>19.2</v>
      </c>
      <c r="H205">
        <v>71</v>
      </c>
      <c r="I205">
        <v>91.8</v>
      </c>
      <c r="J205">
        <v>86</v>
      </c>
      <c r="K205">
        <v>42.900000000000006</v>
      </c>
    </row>
    <row r="206" spans="1:11" x14ac:dyDescent="0.3">
      <c r="A206" s="87">
        <v>2020</v>
      </c>
      <c r="B206" t="s">
        <v>183</v>
      </c>
      <c r="C206">
        <v>43.1</v>
      </c>
      <c r="D206">
        <v>197</v>
      </c>
      <c r="E206">
        <v>34</v>
      </c>
      <c r="F206">
        <v>63.7</v>
      </c>
      <c r="G206">
        <v>32.4</v>
      </c>
      <c r="H206">
        <v>46.7</v>
      </c>
      <c r="I206">
        <v>82.2</v>
      </c>
      <c r="J206">
        <v>59</v>
      </c>
      <c r="K206">
        <v>42.850000000000009</v>
      </c>
    </row>
    <row r="207" spans="1:11" x14ac:dyDescent="0.3">
      <c r="A207" s="87">
        <v>2020</v>
      </c>
      <c r="B207" t="s">
        <v>208</v>
      </c>
      <c r="C207">
        <v>43.1</v>
      </c>
      <c r="D207">
        <v>197</v>
      </c>
      <c r="E207">
        <v>33.5</v>
      </c>
      <c r="F207">
        <v>27.9</v>
      </c>
      <c r="G207">
        <v>32.4</v>
      </c>
      <c r="H207">
        <v>64.7</v>
      </c>
      <c r="I207">
        <v>99.9</v>
      </c>
      <c r="J207">
        <v>44.6</v>
      </c>
      <c r="K207">
        <v>42.835000000000001</v>
      </c>
    </row>
    <row r="208" spans="1:11" x14ac:dyDescent="0.3">
      <c r="A208" s="87">
        <v>2020</v>
      </c>
      <c r="B208" t="s">
        <v>187</v>
      </c>
      <c r="C208">
        <v>43.1</v>
      </c>
      <c r="D208">
        <v>197</v>
      </c>
      <c r="E208">
        <v>20.8</v>
      </c>
      <c r="F208">
        <v>40.4</v>
      </c>
      <c r="G208">
        <v>36.799999999999997</v>
      </c>
      <c r="H208">
        <v>69.8</v>
      </c>
      <c r="I208">
        <v>96.1</v>
      </c>
      <c r="J208">
        <v>86.5</v>
      </c>
      <c r="K208">
        <v>42.81</v>
      </c>
    </row>
    <row r="209" spans="1:11" x14ac:dyDescent="0.3">
      <c r="A209" s="87">
        <v>2020</v>
      </c>
      <c r="B209" t="s">
        <v>193</v>
      </c>
      <c r="C209">
        <v>42.8</v>
      </c>
      <c r="D209">
        <v>200</v>
      </c>
      <c r="E209">
        <v>57.1</v>
      </c>
      <c r="F209">
        <v>55.4</v>
      </c>
      <c r="G209">
        <v>42.3</v>
      </c>
      <c r="H209">
        <v>23.3</v>
      </c>
      <c r="I209">
        <v>8.8000000000000007</v>
      </c>
      <c r="J209">
        <v>12</v>
      </c>
      <c r="K209">
        <v>42.54</v>
      </c>
    </row>
    <row r="210" spans="1:11" x14ac:dyDescent="0.3">
      <c r="A210" s="87">
        <v>2020</v>
      </c>
      <c r="B210" t="s">
        <v>195</v>
      </c>
      <c r="C210">
        <v>42.8</v>
      </c>
      <c r="D210">
        <v>200</v>
      </c>
      <c r="E210">
        <v>24.7</v>
      </c>
      <c r="F210">
        <v>18.899999999999999</v>
      </c>
      <c r="G210">
        <v>87.3</v>
      </c>
      <c r="H210">
        <v>29.1</v>
      </c>
      <c r="I210">
        <v>88.2</v>
      </c>
      <c r="J210">
        <v>62.1</v>
      </c>
      <c r="K210">
        <v>42.565000000000012</v>
      </c>
    </row>
    <row r="211" spans="1:11" x14ac:dyDescent="0.3">
      <c r="A211" s="87">
        <v>2020</v>
      </c>
      <c r="B211" t="s">
        <v>252</v>
      </c>
      <c r="C211">
        <v>42.7</v>
      </c>
      <c r="D211">
        <v>202</v>
      </c>
      <c r="E211">
        <v>38.299999999999997</v>
      </c>
      <c r="F211">
        <v>15.7</v>
      </c>
      <c r="G211">
        <v>69.2</v>
      </c>
      <c r="H211">
        <v>31.4</v>
      </c>
      <c r="I211">
        <v>65.5</v>
      </c>
      <c r="J211">
        <v>42.7</v>
      </c>
      <c r="K211">
        <v>42.42</v>
      </c>
    </row>
    <row r="212" spans="1:11" x14ac:dyDescent="0.3">
      <c r="A212" s="87">
        <v>2020</v>
      </c>
      <c r="B212" t="s">
        <v>207</v>
      </c>
      <c r="C212">
        <v>42.6</v>
      </c>
      <c r="D212">
        <v>203</v>
      </c>
      <c r="E212">
        <v>19.399999999999999</v>
      </c>
      <c r="F212">
        <v>29.5</v>
      </c>
      <c r="G212">
        <v>69.5</v>
      </c>
      <c r="H212">
        <v>79.3</v>
      </c>
      <c r="I212">
        <v>5.5</v>
      </c>
      <c r="J212">
        <v>32.700000000000003</v>
      </c>
      <c r="K212">
        <v>42.379999999999995</v>
      </c>
    </row>
    <row r="213" spans="1:11" x14ac:dyDescent="0.3">
      <c r="A213" s="87">
        <v>2020</v>
      </c>
      <c r="B213" t="s">
        <v>1043</v>
      </c>
      <c r="C213">
        <v>42.6</v>
      </c>
      <c r="D213">
        <v>203</v>
      </c>
      <c r="E213">
        <v>29.8</v>
      </c>
      <c r="F213">
        <v>63.7</v>
      </c>
      <c r="G213">
        <v>7.4</v>
      </c>
      <c r="H213">
        <v>76.099999999999994</v>
      </c>
      <c r="I213">
        <v>95.6</v>
      </c>
      <c r="J213">
        <v>51</v>
      </c>
      <c r="K213">
        <v>42.32</v>
      </c>
    </row>
    <row r="214" spans="1:11" x14ac:dyDescent="0.3">
      <c r="A214" s="87">
        <v>2020</v>
      </c>
      <c r="B214" t="s">
        <v>204</v>
      </c>
      <c r="C214">
        <v>42.3</v>
      </c>
      <c r="D214">
        <v>205</v>
      </c>
      <c r="E214">
        <v>33.4</v>
      </c>
      <c r="F214">
        <v>34.299999999999997</v>
      </c>
      <c r="G214">
        <v>28.6</v>
      </c>
      <c r="H214">
        <v>53</v>
      </c>
      <c r="I214">
        <v>93.2</v>
      </c>
      <c r="J214">
        <v>86.4</v>
      </c>
      <c r="K214">
        <v>42.089999999999996</v>
      </c>
    </row>
    <row r="215" spans="1:11" x14ac:dyDescent="0.3">
      <c r="A215" s="87">
        <v>2020</v>
      </c>
      <c r="B215" t="s">
        <v>210</v>
      </c>
      <c r="C215">
        <v>41.9</v>
      </c>
      <c r="D215">
        <v>206</v>
      </c>
      <c r="E215">
        <v>66.400000000000006</v>
      </c>
      <c r="F215">
        <v>63.5</v>
      </c>
      <c r="G215">
        <v>23.3</v>
      </c>
      <c r="H215">
        <v>14.2</v>
      </c>
      <c r="I215">
        <v>3.2</v>
      </c>
      <c r="J215">
        <v>21.3</v>
      </c>
      <c r="K215">
        <v>41.635000000000005</v>
      </c>
    </row>
    <row r="216" spans="1:11" x14ac:dyDescent="0.3">
      <c r="A216" s="87">
        <v>2020</v>
      </c>
      <c r="B216" t="s">
        <v>194</v>
      </c>
      <c r="C216">
        <v>41.8</v>
      </c>
      <c r="D216">
        <v>207</v>
      </c>
      <c r="E216">
        <v>28.7</v>
      </c>
      <c r="F216">
        <v>23.6</v>
      </c>
      <c r="G216">
        <v>32.799999999999997</v>
      </c>
      <c r="H216">
        <v>57.4</v>
      </c>
      <c r="I216">
        <v>94.8</v>
      </c>
      <c r="J216">
        <v>99</v>
      </c>
      <c r="K216">
        <v>41.57</v>
      </c>
    </row>
    <row r="217" spans="1:11" x14ac:dyDescent="0.3">
      <c r="A217" s="87">
        <v>2020</v>
      </c>
      <c r="B217" t="s">
        <v>245</v>
      </c>
      <c r="C217">
        <v>41.6</v>
      </c>
      <c r="D217">
        <v>208</v>
      </c>
      <c r="E217">
        <v>67.099999999999994</v>
      </c>
      <c r="F217">
        <v>60.7</v>
      </c>
      <c r="G217">
        <v>29.1</v>
      </c>
      <c r="H217">
        <v>9</v>
      </c>
      <c r="I217">
        <v>14.6</v>
      </c>
      <c r="J217">
        <v>2.6</v>
      </c>
      <c r="K217">
        <v>41.389999999999993</v>
      </c>
    </row>
    <row r="218" spans="1:11" x14ac:dyDescent="0.3">
      <c r="A218" s="87">
        <v>2020</v>
      </c>
      <c r="B218" t="s">
        <v>1044</v>
      </c>
      <c r="C218">
        <v>41.5</v>
      </c>
      <c r="D218">
        <v>209</v>
      </c>
      <c r="E218">
        <v>29</v>
      </c>
      <c r="F218">
        <v>33</v>
      </c>
      <c r="G218">
        <v>46.3</v>
      </c>
      <c r="H218">
        <v>36.6</v>
      </c>
      <c r="I218">
        <v>99.8</v>
      </c>
      <c r="J218">
        <v>96.5</v>
      </c>
      <c r="K218">
        <v>41.295000000000009</v>
      </c>
    </row>
    <row r="219" spans="1:11" x14ac:dyDescent="0.3">
      <c r="A219" s="87">
        <v>2020</v>
      </c>
      <c r="B219" t="s">
        <v>218</v>
      </c>
      <c r="C219">
        <v>41.4</v>
      </c>
      <c r="D219">
        <v>210</v>
      </c>
      <c r="E219">
        <v>44.2</v>
      </c>
      <c r="F219">
        <v>14.4</v>
      </c>
      <c r="G219">
        <v>10.7</v>
      </c>
      <c r="H219">
        <v>68.7</v>
      </c>
      <c r="I219">
        <v>46.6</v>
      </c>
      <c r="J219">
        <v>75.7</v>
      </c>
      <c r="K219">
        <v>41.115000000000009</v>
      </c>
    </row>
    <row r="220" spans="1:11" x14ac:dyDescent="0.3">
      <c r="A220" s="87">
        <v>2020</v>
      </c>
      <c r="B220" t="s">
        <v>1045</v>
      </c>
      <c r="C220">
        <v>41.2</v>
      </c>
      <c r="D220">
        <v>211</v>
      </c>
      <c r="E220">
        <v>11.9</v>
      </c>
      <c r="F220">
        <v>10.199999999999999</v>
      </c>
      <c r="G220">
        <v>86.4</v>
      </c>
      <c r="H220">
        <v>52.6</v>
      </c>
      <c r="I220">
        <v>100</v>
      </c>
      <c r="J220">
        <v>48.1</v>
      </c>
      <c r="K220">
        <v>40.985000000000007</v>
      </c>
    </row>
    <row r="221" spans="1:11" x14ac:dyDescent="0.3">
      <c r="A221" s="87">
        <v>2020</v>
      </c>
      <c r="B221" t="s">
        <v>209</v>
      </c>
      <c r="C221">
        <v>41.2</v>
      </c>
      <c r="D221">
        <v>211</v>
      </c>
      <c r="E221">
        <v>29.2</v>
      </c>
      <c r="F221">
        <v>47.5</v>
      </c>
      <c r="G221">
        <v>68.2</v>
      </c>
      <c r="H221">
        <v>42.3</v>
      </c>
      <c r="I221">
        <v>29.3</v>
      </c>
      <c r="J221">
        <v>19.8</v>
      </c>
      <c r="K221">
        <v>40.985000000000007</v>
      </c>
    </row>
    <row r="222" spans="1:11" x14ac:dyDescent="0.3">
      <c r="A222" s="87">
        <v>2020</v>
      </c>
      <c r="B222" t="s">
        <v>188</v>
      </c>
      <c r="C222">
        <v>40.9</v>
      </c>
      <c r="D222">
        <v>213</v>
      </c>
      <c r="E222">
        <v>59.9</v>
      </c>
      <c r="F222">
        <v>33.9</v>
      </c>
      <c r="G222">
        <v>15.2</v>
      </c>
      <c r="H222">
        <v>39.9</v>
      </c>
      <c r="I222">
        <v>22.2</v>
      </c>
      <c r="J222">
        <v>23.1</v>
      </c>
      <c r="K222">
        <v>40.635000000000005</v>
      </c>
    </row>
    <row r="223" spans="1:11" x14ac:dyDescent="0.3">
      <c r="A223" s="87">
        <v>2020</v>
      </c>
      <c r="B223" t="s">
        <v>235</v>
      </c>
      <c r="C223">
        <v>40.799999999999997</v>
      </c>
      <c r="D223">
        <v>214</v>
      </c>
      <c r="E223">
        <v>31.6</v>
      </c>
      <c r="F223">
        <v>49.6</v>
      </c>
      <c r="G223">
        <v>21.8</v>
      </c>
      <c r="H223">
        <v>44.5</v>
      </c>
      <c r="I223">
        <v>97.2</v>
      </c>
      <c r="J223">
        <v>97.5</v>
      </c>
      <c r="K223">
        <v>40.594999999999999</v>
      </c>
    </row>
    <row r="224" spans="1:11" x14ac:dyDescent="0.3">
      <c r="A224" s="87">
        <v>2020</v>
      </c>
      <c r="B224" t="s">
        <v>215</v>
      </c>
      <c r="C224">
        <v>40.799999999999997</v>
      </c>
      <c r="D224">
        <v>214</v>
      </c>
      <c r="E224">
        <v>31.8</v>
      </c>
      <c r="F224">
        <v>16.7</v>
      </c>
      <c r="G224">
        <v>40.200000000000003</v>
      </c>
      <c r="H224">
        <v>70.2</v>
      </c>
      <c r="I224">
        <v>59</v>
      </c>
      <c r="J224">
        <v>23.2</v>
      </c>
      <c r="K224">
        <v>40.58</v>
      </c>
    </row>
    <row r="225" spans="1:11" x14ac:dyDescent="0.3">
      <c r="A225" s="87">
        <v>2020</v>
      </c>
      <c r="B225" t="s">
        <v>234</v>
      </c>
      <c r="C225">
        <v>40.6</v>
      </c>
      <c r="D225">
        <v>216</v>
      </c>
      <c r="E225">
        <v>59.4</v>
      </c>
      <c r="F225">
        <v>35.6</v>
      </c>
      <c r="G225">
        <v>11.1</v>
      </c>
      <c r="H225">
        <v>49.9</v>
      </c>
      <c r="I225">
        <v>10.9</v>
      </c>
      <c r="J225">
        <v>5.9</v>
      </c>
      <c r="K225">
        <v>40.36</v>
      </c>
    </row>
    <row r="226" spans="1:11" x14ac:dyDescent="0.3">
      <c r="A226" s="87">
        <v>2020</v>
      </c>
      <c r="B226" t="s">
        <v>228</v>
      </c>
      <c r="C226">
        <v>40.5</v>
      </c>
      <c r="D226">
        <v>217</v>
      </c>
      <c r="E226">
        <v>32.4</v>
      </c>
      <c r="F226">
        <v>43.4</v>
      </c>
      <c r="G226">
        <v>16.8</v>
      </c>
      <c r="H226">
        <v>60.6</v>
      </c>
      <c r="I226">
        <v>100</v>
      </c>
      <c r="J226">
        <v>50.2</v>
      </c>
      <c r="K226">
        <v>40.29</v>
      </c>
    </row>
    <row r="227" spans="1:11" x14ac:dyDescent="0.3">
      <c r="A227" s="87">
        <v>2020</v>
      </c>
      <c r="B227" t="s">
        <v>222</v>
      </c>
      <c r="C227">
        <v>40.5</v>
      </c>
      <c r="D227">
        <v>217</v>
      </c>
      <c r="E227">
        <v>43.2</v>
      </c>
      <c r="F227">
        <v>45.6</v>
      </c>
      <c r="G227">
        <v>8.6999999999999993</v>
      </c>
      <c r="H227">
        <v>48.5</v>
      </c>
      <c r="I227">
        <v>97.8</v>
      </c>
      <c r="J227">
        <v>41.8</v>
      </c>
      <c r="K227">
        <v>40.260000000000005</v>
      </c>
    </row>
    <row r="228" spans="1:11" x14ac:dyDescent="0.3">
      <c r="A228" s="87">
        <v>2020</v>
      </c>
      <c r="B228" t="s">
        <v>199</v>
      </c>
      <c r="C228">
        <v>40.5</v>
      </c>
      <c r="D228">
        <v>217</v>
      </c>
      <c r="E228">
        <v>37.200000000000003</v>
      </c>
      <c r="F228">
        <v>42.4</v>
      </c>
      <c r="G228">
        <v>61.4</v>
      </c>
      <c r="H228">
        <v>38.5</v>
      </c>
      <c r="I228">
        <v>8.1</v>
      </c>
      <c r="J228">
        <v>14.3</v>
      </c>
      <c r="K228">
        <v>40.220000000000013</v>
      </c>
    </row>
    <row r="229" spans="1:11" x14ac:dyDescent="0.3">
      <c r="A229" s="87">
        <v>2020</v>
      </c>
      <c r="B229" t="s">
        <v>242</v>
      </c>
      <c r="C229">
        <v>40.4</v>
      </c>
      <c r="D229">
        <v>220</v>
      </c>
      <c r="E229">
        <v>27.7</v>
      </c>
      <c r="F229">
        <v>64</v>
      </c>
      <c r="G229">
        <v>59.7</v>
      </c>
      <c r="H229">
        <v>16.5</v>
      </c>
      <c r="I229">
        <v>84.4</v>
      </c>
      <c r="J229">
        <v>64.599999999999994</v>
      </c>
      <c r="K229">
        <v>40.169999999999995</v>
      </c>
    </row>
    <row r="230" spans="1:11" x14ac:dyDescent="0.3">
      <c r="A230" s="87">
        <v>2020</v>
      </c>
      <c r="B230" t="s">
        <v>213</v>
      </c>
      <c r="C230">
        <v>40.4</v>
      </c>
      <c r="D230">
        <v>220</v>
      </c>
      <c r="E230">
        <v>43.4</v>
      </c>
      <c r="F230">
        <v>33.4</v>
      </c>
      <c r="G230">
        <v>11.1</v>
      </c>
      <c r="H230">
        <v>57.6</v>
      </c>
      <c r="I230">
        <v>67.5</v>
      </c>
      <c r="J230">
        <v>46.3</v>
      </c>
      <c r="K230">
        <v>40.129999999999995</v>
      </c>
    </row>
    <row r="231" spans="1:11" x14ac:dyDescent="0.3">
      <c r="A231" s="87">
        <v>2020</v>
      </c>
      <c r="B231" t="s">
        <v>198</v>
      </c>
      <c r="C231">
        <v>40.4</v>
      </c>
      <c r="D231">
        <v>220</v>
      </c>
      <c r="E231">
        <v>45.1</v>
      </c>
      <c r="F231">
        <v>39.700000000000003</v>
      </c>
      <c r="G231">
        <v>25.3</v>
      </c>
      <c r="H231">
        <v>39.6</v>
      </c>
      <c r="I231">
        <v>67.099999999999994</v>
      </c>
      <c r="J231">
        <v>35.799999999999997</v>
      </c>
      <c r="K231">
        <v>40.135000000000005</v>
      </c>
    </row>
    <row r="232" spans="1:11" x14ac:dyDescent="0.3">
      <c r="A232" s="87">
        <v>2020</v>
      </c>
      <c r="B232" t="s">
        <v>236</v>
      </c>
      <c r="C232">
        <v>40</v>
      </c>
      <c r="D232">
        <v>223</v>
      </c>
      <c r="E232">
        <v>37.6</v>
      </c>
      <c r="F232">
        <v>60.2</v>
      </c>
      <c r="G232">
        <v>9.8000000000000007</v>
      </c>
      <c r="H232">
        <v>35</v>
      </c>
      <c r="I232">
        <v>100</v>
      </c>
      <c r="J232">
        <v>94.3</v>
      </c>
      <c r="K232">
        <v>39.734999999999999</v>
      </c>
    </row>
    <row r="233" spans="1:11" x14ac:dyDescent="0.3">
      <c r="A233" s="87">
        <v>2020</v>
      </c>
      <c r="B233" t="s">
        <v>214</v>
      </c>
      <c r="C233">
        <v>40</v>
      </c>
      <c r="D233">
        <v>223</v>
      </c>
      <c r="E233">
        <v>48.4</v>
      </c>
      <c r="F233">
        <v>31.8</v>
      </c>
      <c r="G233">
        <v>12.3</v>
      </c>
      <c r="H233">
        <v>35.200000000000003</v>
      </c>
      <c r="I233">
        <v>99.6</v>
      </c>
      <c r="J233">
        <v>54.3</v>
      </c>
      <c r="K233">
        <v>39.734999999999999</v>
      </c>
    </row>
    <row r="234" spans="1:11" x14ac:dyDescent="0.3">
      <c r="A234" s="87">
        <v>2020</v>
      </c>
      <c r="B234" t="s">
        <v>232</v>
      </c>
      <c r="C234">
        <v>39.9</v>
      </c>
      <c r="D234">
        <v>225</v>
      </c>
      <c r="E234">
        <v>41.2</v>
      </c>
      <c r="F234">
        <v>29.2</v>
      </c>
      <c r="G234">
        <v>83.3</v>
      </c>
      <c r="H234">
        <v>7.2</v>
      </c>
      <c r="I234">
        <v>5.9</v>
      </c>
      <c r="J234">
        <v>36.799999999999997</v>
      </c>
      <c r="K234">
        <v>39.635000000000005</v>
      </c>
    </row>
    <row r="235" spans="1:11" x14ac:dyDescent="0.3">
      <c r="A235" s="87">
        <v>2020</v>
      </c>
      <c r="B235" t="s">
        <v>220</v>
      </c>
      <c r="C235">
        <v>39.700000000000003</v>
      </c>
      <c r="D235">
        <v>226</v>
      </c>
      <c r="E235">
        <v>30.9</v>
      </c>
      <c r="F235">
        <v>66.099999999999994</v>
      </c>
      <c r="G235">
        <v>29.3</v>
      </c>
      <c r="H235">
        <v>34.1</v>
      </c>
      <c r="I235">
        <v>83.8</v>
      </c>
      <c r="J235">
        <v>72.2</v>
      </c>
      <c r="K235">
        <v>39.449999999999996</v>
      </c>
    </row>
    <row r="236" spans="1:11" x14ac:dyDescent="0.3">
      <c r="A236" s="87">
        <v>2020</v>
      </c>
      <c r="B236" t="s">
        <v>233</v>
      </c>
      <c r="C236">
        <v>39.6</v>
      </c>
      <c r="D236">
        <v>227</v>
      </c>
      <c r="E236">
        <v>55.3</v>
      </c>
      <c r="F236">
        <v>94</v>
      </c>
      <c r="G236">
        <v>23.8</v>
      </c>
      <c r="H236">
        <v>7.6</v>
      </c>
      <c r="I236">
        <v>28.4</v>
      </c>
      <c r="J236">
        <v>2.5</v>
      </c>
      <c r="K236">
        <v>39.345000000000006</v>
      </c>
    </row>
    <row r="237" spans="1:11" x14ac:dyDescent="0.3">
      <c r="A237" s="87">
        <v>2020</v>
      </c>
      <c r="B237" t="s">
        <v>229</v>
      </c>
      <c r="C237">
        <v>39.4</v>
      </c>
      <c r="D237">
        <v>228</v>
      </c>
      <c r="E237">
        <v>28.8</v>
      </c>
      <c r="F237">
        <v>21.3</v>
      </c>
      <c r="G237">
        <v>94.7</v>
      </c>
      <c r="H237">
        <v>18.899999999999999</v>
      </c>
      <c r="I237">
        <v>9</v>
      </c>
      <c r="J237">
        <v>47.2</v>
      </c>
      <c r="K237">
        <v>39.180000000000007</v>
      </c>
    </row>
    <row r="238" spans="1:11" x14ac:dyDescent="0.3">
      <c r="A238" s="87">
        <v>2020</v>
      </c>
      <c r="B238" t="s">
        <v>226</v>
      </c>
      <c r="C238">
        <v>39.4</v>
      </c>
      <c r="D238">
        <v>228</v>
      </c>
      <c r="E238">
        <v>48.7</v>
      </c>
      <c r="F238">
        <v>17.7</v>
      </c>
      <c r="G238">
        <v>26.1</v>
      </c>
      <c r="H238">
        <v>46.4</v>
      </c>
      <c r="I238">
        <v>45</v>
      </c>
      <c r="J238">
        <v>22.9</v>
      </c>
      <c r="K238">
        <v>39.14500000000001</v>
      </c>
    </row>
    <row r="239" spans="1:11" x14ac:dyDescent="0.3">
      <c r="A239" s="87">
        <v>2020</v>
      </c>
      <c r="B239" t="s">
        <v>224</v>
      </c>
      <c r="C239">
        <v>39.299999999999997</v>
      </c>
      <c r="D239">
        <v>230</v>
      </c>
      <c r="E239">
        <v>33.5</v>
      </c>
      <c r="F239">
        <v>47.7</v>
      </c>
      <c r="G239">
        <v>63.2</v>
      </c>
      <c r="H239">
        <v>25.8</v>
      </c>
      <c r="I239">
        <v>15.1</v>
      </c>
      <c r="J239">
        <v>47.2</v>
      </c>
      <c r="K239">
        <v>39.085000000000001</v>
      </c>
    </row>
    <row r="240" spans="1:11" x14ac:dyDescent="0.3">
      <c r="A240" s="87">
        <v>2020</v>
      </c>
      <c r="B240" t="s">
        <v>217</v>
      </c>
      <c r="C240">
        <v>39.299999999999997</v>
      </c>
      <c r="D240">
        <v>230</v>
      </c>
      <c r="E240">
        <v>34.299999999999997</v>
      </c>
      <c r="F240">
        <v>29.9</v>
      </c>
      <c r="G240">
        <v>6.2</v>
      </c>
      <c r="H240">
        <v>94.9</v>
      </c>
      <c r="I240">
        <v>33.200000000000003</v>
      </c>
      <c r="J240">
        <v>9.3000000000000007</v>
      </c>
      <c r="K240">
        <v>39.055000000000007</v>
      </c>
    </row>
    <row r="241" spans="1:11" x14ac:dyDescent="0.3">
      <c r="A241" s="87">
        <v>2020</v>
      </c>
      <c r="B241" t="s">
        <v>205</v>
      </c>
      <c r="C241">
        <v>39.299999999999997</v>
      </c>
      <c r="D241">
        <v>230</v>
      </c>
      <c r="E241">
        <v>36.9</v>
      </c>
      <c r="F241">
        <v>17.600000000000001</v>
      </c>
      <c r="G241">
        <v>44.5</v>
      </c>
      <c r="H241">
        <v>59.7</v>
      </c>
      <c r="I241">
        <v>24.1</v>
      </c>
      <c r="J241">
        <v>11</v>
      </c>
      <c r="K241">
        <v>39.114999999999995</v>
      </c>
    </row>
    <row r="242" spans="1:11" x14ac:dyDescent="0.3">
      <c r="A242" s="87">
        <v>2020</v>
      </c>
      <c r="B242" t="s">
        <v>212</v>
      </c>
      <c r="C242">
        <v>39.200000000000003</v>
      </c>
      <c r="D242">
        <v>233</v>
      </c>
      <c r="E242">
        <v>62.3</v>
      </c>
      <c r="F242">
        <v>29.6</v>
      </c>
      <c r="G242">
        <v>16.5</v>
      </c>
      <c r="H242">
        <v>35.6</v>
      </c>
      <c r="I242">
        <v>8.8000000000000007</v>
      </c>
      <c r="J242">
        <v>3.7</v>
      </c>
      <c r="K242">
        <v>38.925000000000004</v>
      </c>
    </row>
    <row r="243" spans="1:11" x14ac:dyDescent="0.3">
      <c r="A243" s="87">
        <v>2020</v>
      </c>
      <c r="B243" t="s">
        <v>237</v>
      </c>
      <c r="C243">
        <v>38.9</v>
      </c>
      <c r="D243">
        <v>234</v>
      </c>
      <c r="E243">
        <v>21.8</v>
      </c>
      <c r="F243">
        <v>30.5</v>
      </c>
      <c r="G243">
        <v>20</v>
      </c>
      <c r="H243">
        <v>65</v>
      </c>
      <c r="I243">
        <v>97.1</v>
      </c>
      <c r="J243">
        <v>100</v>
      </c>
      <c r="K243">
        <v>38.625</v>
      </c>
    </row>
    <row r="244" spans="1:11" x14ac:dyDescent="0.3">
      <c r="A244" s="87">
        <v>2020</v>
      </c>
      <c r="B244" t="s">
        <v>223</v>
      </c>
      <c r="C244">
        <v>38.9</v>
      </c>
      <c r="D244">
        <v>234</v>
      </c>
      <c r="E244">
        <v>41</v>
      </c>
      <c r="F244">
        <v>60.9</v>
      </c>
      <c r="G244">
        <v>35.799999999999997</v>
      </c>
      <c r="H244">
        <v>35</v>
      </c>
      <c r="I244">
        <v>17</v>
      </c>
      <c r="J244">
        <v>23</v>
      </c>
      <c r="K244">
        <v>38.650000000000006</v>
      </c>
    </row>
    <row r="245" spans="1:11" x14ac:dyDescent="0.3">
      <c r="A245" s="87">
        <v>2020</v>
      </c>
      <c r="B245" t="s">
        <v>246</v>
      </c>
      <c r="C245">
        <v>38.799999999999997</v>
      </c>
      <c r="D245">
        <v>236</v>
      </c>
      <c r="E245">
        <v>25.4</v>
      </c>
      <c r="F245">
        <v>37.799999999999997</v>
      </c>
      <c r="G245">
        <v>88.3</v>
      </c>
      <c r="H245">
        <v>18.600000000000001</v>
      </c>
      <c r="I245">
        <v>16.2</v>
      </c>
      <c r="J245">
        <v>47.9</v>
      </c>
      <c r="K245">
        <v>38.525000000000006</v>
      </c>
    </row>
    <row r="246" spans="1:11" x14ac:dyDescent="0.3">
      <c r="A246" s="87">
        <v>2020</v>
      </c>
      <c r="B246" t="s">
        <v>219</v>
      </c>
      <c r="C246">
        <v>38.799999999999997</v>
      </c>
      <c r="D246">
        <v>236</v>
      </c>
      <c r="E246">
        <v>41.7</v>
      </c>
      <c r="F246">
        <v>18.3</v>
      </c>
      <c r="G246">
        <v>43.1</v>
      </c>
      <c r="H246">
        <v>41.9</v>
      </c>
      <c r="I246">
        <v>37</v>
      </c>
      <c r="J246">
        <v>23.6</v>
      </c>
      <c r="K246">
        <v>38.540000000000006</v>
      </c>
    </row>
    <row r="247" spans="1:11" x14ac:dyDescent="0.3">
      <c r="A247" s="87">
        <v>2020</v>
      </c>
      <c r="B247" t="s">
        <v>255</v>
      </c>
      <c r="C247">
        <v>38.299999999999997</v>
      </c>
      <c r="D247">
        <v>238</v>
      </c>
      <c r="E247">
        <v>24.2</v>
      </c>
      <c r="F247">
        <v>27.4</v>
      </c>
      <c r="G247">
        <v>75.3</v>
      </c>
      <c r="H247">
        <v>15.2</v>
      </c>
      <c r="I247">
        <v>91.8</v>
      </c>
      <c r="J247">
        <v>58.8</v>
      </c>
      <c r="K247">
        <v>38.049999999999997</v>
      </c>
    </row>
    <row r="248" spans="1:11" x14ac:dyDescent="0.3">
      <c r="A248" s="87">
        <v>2020</v>
      </c>
      <c r="B248" t="s">
        <v>221</v>
      </c>
      <c r="C248">
        <v>38.299999999999997</v>
      </c>
      <c r="D248">
        <v>238</v>
      </c>
      <c r="E248">
        <v>22.5</v>
      </c>
      <c r="F248">
        <v>13.2</v>
      </c>
      <c r="G248">
        <v>73.099999999999994</v>
      </c>
      <c r="H248">
        <v>36.4</v>
      </c>
      <c r="I248">
        <v>77.5</v>
      </c>
      <c r="J248">
        <v>39.1</v>
      </c>
      <c r="K248">
        <v>38.049999999999997</v>
      </c>
    </row>
    <row r="249" spans="1:11" x14ac:dyDescent="0.3">
      <c r="A249" s="87">
        <v>2020</v>
      </c>
      <c r="B249" t="s">
        <v>225</v>
      </c>
      <c r="C249">
        <v>38.200000000000003</v>
      </c>
      <c r="D249">
        <v>240</v>
      </c>
      <c r="E249">
        <v>29.7</v>
      </c>
      <c r="F249">
        <v>64.900000000000006</v>
      </c>
      <c r="G249">
        <v>40.700000000000003</v>
      </c>
      <c r="H249">
        <v>44.5</v>
      </c>
      <c r="I249">
        <v>30</v>
      </c>
      <c r="J249">
        <v>21.4</v>
      </c>
      <c r="K249">
        <v>37.980000000000004</v>
      </c>
    </row>
    <row r="250" spans="1:11" x14ac:dyDescent="0.3">
      <c r="A250" s="87">
        <v>2020</v>
      </c>
      <c r="B250" t="s">
        <v>241</v>
      </c>
      <c r="C250">
        <v>38.200000000000003</v>
      </c>
      <c r="D250">
        <v>240</v>
      </c>
      <c r="E250">
        <v>50.6</v>
      </c>
      <c r="F250">
        <v>13.8</v>
      </c>
      <c r="G250">
        <v>43.5</v>
      </c>
      <c r="H250">
        <v>21.3</v>
      </c>
      <c r="I250">
        <v>43.8</v>
      </c>
      <c r="J250">
        <v>23.6</v>
      </c>
      <c r="K250">
        <v>37.949999999999996</v>
      </c>
    </row>
    <row r="251" spans="1:11" x14ac:dyDescent="0.3">
      <c r="A251" s="87">
        <v>2020</v>
      </c>
      <c r="B251" t="s">
        <v>247</v>
      </c>
      <c r="C251">
        <v>38.1</v>
      </c>
      <c r="D251">
        <v>242</v>
      </c>
      <c r="E251">
        <v>8.8000000000000007</v>
      </c>
      <c r="F251">
        <v>49.9</v>
      </c>
      <c r="G251">
        <v>93.1</v>
      </c>
      <c r="H251">
        <v>20.7</v>
      </c>
      <c r="I251">
        <v>31.8</v>
      </c>
      <c r="J251">
        <v>99.6</v>
      </c>
      <c r="K251">
        <v>37.840000000000003</v>
      </c>
    </row>
    <row r="252" spans="1:11" x14ac:dyDescent="0.3">
      <c r="A252" s="87">
        <v>2020</v>
      </c>
      <c r="B252" t="s">
        <v>240</v>
      </c>
      <c r="C252">
        <v>38.1</v>
      </c>
      <c r="D252">
        <v>242</v>
      </c>
      <c r="E252">
        <v>21</v>
      </c>
      <c r="F252">
        <v>29.2</v>
      </c>
      <c r="G252">
        <v>89.1</v>
      </c>
      <c r="H252">
        <v>6</v>
      </c>
      <c r="I252">
        <v>52</v>
      </c>
      <c r="J252">
        <v>99.2</v>
      </c>
      <c r="K252">
        <v>37.9</v>
      </c>
    </row>
    <row r="253" spans="1:11" x14ac:dyDescent="0.3">
      <c r="A253" s="87">
        <v>2020</v>
      </c>
      <c r="B253" t="s">
        <v>239</v>
      </c>
      <c r="C253">
        <v>38.1</v>
      </c>
      <c r="D253">
        <v>242</v>
      </c>
      <c r="E253">
        <v>24.8</v>
      </c>
      <c r="F253">
        <v>17.3</v>
      </c>
      <c r="G253">
        <v>45.6</v>
      </c>
      <c r="H253">
        <v>43.3</v>
      </c>
      <c r="I253">
        <v>82.7</v>
      </c>
      <c r="J253">
        <v>85.4</v>
      </c>
      <c r="K253">
        <v>37.835000000000008</v>
      </c>
    </row>
    <row r="254" spans="1:11" x14ac:dyDescent="0.3">
      <c r="A254" s="87">
        <v>2020</v>
      </c>
      <c r="B254" t="s">
        <v>269</v>
      </c>
      <c r="C254">
        <v>37.9</v>
      </c>
      <c r="D254">
        <v>245</v>
      </c>
      <c r="E254">
        <v>19.3</v>
      </c>
      <c r="F254">
        <v>23.3</v>
      </c>
      <c r="G254">
        <v>69.7</v>
      </c>
      <c r="H254">
        <v>19.399999999999999</v>
      </c>
      <c r="I254">
        <v>100</v>
      </c>
      <c r="J254">
        <v>95.4</v>
      </c>
      <c r="K254">
        <v>37.640000000000008</v>
      </c>
    </row>
    <row r="255" spans="1:11" x14ac:dyDescent="0.3">
      <c r="A255" s="87">
        <v>2020</v>
      </c>
      <c r="B255" t="s">
        <v>238</v>
      </c>
      <c r="C255">
        <v>37.799999999999997</v>
      </c>
      <c r="D255">
        <v>246</v>
      </c>
      <c r="E255">
        <v>36.5</v>
      </c>
      <c r="F255">
        <v>68.8</v>
      </c>
      <c r="G255">
        <v>7.5</v>
      </c>
      <c r="H255">
        <v>48.2</v>
      </c>
      <c r="I255">
        <v>71</v>
      </c>
      <c r="J255">
        <v>28.8</v>
      </c>
      <c r="K255">
        <v>37.61</v>
      </c>
    </row>
    <row r="256" spans="1:11" x14ac:dyDescent="0.3">
      <c r="A256" s="87">
        <v>2020</v>
      </c>
      <c r="B256" t="s">
        <v>231</v>
      </c>
      <c r="C256">
        <v>37.799999999999997</v>
      </c>
      <c r="D256">
        <v>246</v>
      </c>
      <c r="E256">
        <v>33</v>
      </c>
      <c r="F256">
        <v>36.6</v>
      </c>
      <c r="G256">
        <v>27.2</v>
      </c>
      <c r="H256">
        <v>41.2</v>
      </c>
      <c r="I256">
        <v>82.9</v>
      </c>
      <c r="J256">
        <v>57.1</v>
      </c>
      <c r="K256">
        <v>37.540000000000006</v>
      </c>
    </row>
    <row r="257" spans="1:11" x14ac:dyDescent="0.3">
      <c r="A257" s="87">
        <v>2020</v>
      </c>
      <c r="B257" t="s">
        <v>244</v>
      </c>
      <c r="C257">
        <v>37.799999999999997</v>
      </c>
      <c r="D257">
        <v>246</v>
      </c>
      <c r="E257">
        <v>28</v>
      </c>
      <c r="F257">
        <v>10.199999999999999</v>
      </c>
      <c r="G257">
        <v>20.2</v>
      </c>
      <c r="H257">
        <v>58.7</v>
      </c>
      <c r="I257">
        <v>96.4</v>
      </c>
      <c r="J257">
        <v>95.1</v>
      </c>
      <c r="K257">
        <v>37.57500000000001</v>
      </c>
    </row>
    <row r="258" spans="1:11" x14ac:dyDescent="0.3">
      <c r="A258" s="87">
        <v>2020</v>
      </c>
      <c r="B258" t="s">
        <v>254</v>
      </c>
      <c r="C258">
        <v>37.799999999999997</v>
      </c>
      <c r="D258">
        <v>246</v>
      </c>
      <c r="E258">
        <v>38.200000000000003</v>
      </c>
      <c r="F258">
        <v>53.7</v>
      </c>
      <c r="G258">
        <v>16.8</v>
      </c>
      <c r="H258">
        <v>53.4</v>
      </c>
      <c r="I258">
        <v>48.6</v>
      </c>
      <c r="J258">
        <v>8.5</v>
      </c>
      <c r="K258">
        <v>37.544999999999995</v>
      </c>
    </row>
    <row r="259" spans="1:11" x14ac:dyDescent="0.3">
      <c r="A259" s="87">
        <v>2020</v>
      </c>
      <c r="B259" t="s">
        <v>262</v>
      </c>
      <c r="C259">
        <v>37.700000000000003</v>
      </c>
      <c r="D259">
        <v>250</v>
      </c>
      <c r="E259">
        <v>21.7</v>
      </c>
      <c r="F259">
        <v>15.1</v>
      </c>
      <c r="G259">
        <v>99.9</v>
      </c>
      <c r="H259">
        <v>6.1</v>
      </c>
      <c r="I259">
        <v>29.1</v>
      </c>
      <c r="J259">
        <v>93.4</v>
      </c>
      <c r="K259">
        <v>37.515000000000001</v>
      </c>
    </row>
    <row r="260" spans="1:11" x14ac:dyDescent="0.3">
      <c r="A260" s="87">
        <v>2020</v>
      </c>
      <c r="B260" t="s">
        <v>249</v>
      </c>
      <c r="C260">
        <v>37.700000000000003</v>
      </c>
      <c r="D260">
        <v>250</v>
      </c>
      <c r="E260">
        <v>33</v>
      </c>
      <c r="F260">
        <v>50</v>
      </c>
      <c r="G260">
        <v>6.8</v>
      </c>
      <c r="H260">
        <v>45.8</v>
      </c>
      <c r="I260">
        <v>87.2</v>
      </c>
      <c r="J260">
        <v>88.7</v>
      </c>
      <c r="K260">
        <v>37.515000000000008</v>
      </c>
    </row>
    <row r="261" spans="1:11" x14ac:dyDescent="0.3">
      <c r="A261" s="87">
        <v>2020</v>
      </c>
      <c r="B261" t="s">
        <v>306</v>
      </c>
      <c r="C261">
        <v>37.5</v>
      </c>
      <c r="D261">
        <v>252</v>
      </c>
      <c r="E261">
        <v>41.7</v>
      </c>
      <c r="F261">
        <v>44.4</v>
      </c>
      <c r="G261">
        <v>69.599999999999994</v>
      </c>
      <c r="H261">
        <v>7.8</v>
      </c>
      <c r="I261">
        <v>8.6</v>
      </c>
      <c r="J261">
        <v>5.6</v>
      </c>
      <c r="K261">
        <v>37.310000000000009</v>
      </c>
    </row>
    <row r="262" spans="1:11" x14ac:dyDescent="0.3">
      <c r="A262" s="87">
        <v>2020</v>
      </c>
      <c r="B262" t="s">
        <v>243</v>
      </c>
      <c r="C262">
        <v>37.5</v>
      </c>
      <c r="D262">
        <v>252</v>
      </c>
      <c r="E262">
        <v>28.8</v>
      </c>
      <c r="F262">
        <v>67.8</v>
      </c>
      <c r="G262">
        <v>51.3</v>
      </c>
      <c r="H262">
        <v>20.399999999999999</v>
      </c>
      <c r="I262">
        <v>25</v>
      </c>
      <c r="J262">
        <v>68.5</v>
      </c>
      <c r="K262">
        <v>37.314999999999998</v>
      </c>
    </row>
    <row r="263" spans="1:11" x14ac:dyDescent="0.3">
      <c r="A263" s="87">
        <v>2020</v>
      </c>
      <c r="B263" t="s">
        <v>312</v>
      </c>
      <c r="C263">
        <v>37.4</v>
      </c>
      <c r="D263">
        <v>254</v>
      </c>
      <c r="E263">
        <v>44.9</v>
      </c>
      <c r="F263">
        <v>43.2</v>
      </c>
      <c r="G263">
        <v>59.9</v>
      </c>
      <c r="H263">
        <v>1.7</v>
      </c>
      <c r="I263">
        <v>48.7</v>
      </c>
      <c r="J263">
        <v>2.2000000000000002</v>
      </c>
      <c r="K263">
        <v>37.14500000000001</v>
      </c>
    </row>
    <row r="264" spans="1:11" x14ac:dyDescent="0.3">
      <c r="A264" s="87">
        <v>2020</v>
      </c>
      <c r="B264" t="s">
        <v>291</v>
      </c>
      <c r="C264">
        <v>37.4</v>
      </c>
      <c r="D264">
        <v>254</v>
      </c>
      <c r="E264">
        <v>18.3</v>
      </c>
      <c r="F264">
        <v>10.5</v>
      </c>
      <c r="G264">
        <v>95.4</v>
      </c>
      <c r="H264">
        <v>7.9</v>
      </c>
      <c r="I264">
        <v>100</v>
      </c>
      <c r="J264">
        <v>63.9</v>
      </c>
      <c r="K264">
        <v>37.225000000000001</v>
      </c>
    </row>
    <row r="265" spans="1:11" x14ac:dyDescent="0.3">
      <c r="A265" s="87">
        <v>2020</v>
      </c>
      <c r="B265" t="s">
        <v>259</v>
      </c>
      <c r="C265">
        <v>37.200000000000003</v>
      </c>
      <c r="D265">
        <v>256</v>
      </c>
      <c r="E265">
        <v>34.4</v>
      </c>
      <c r="F265">
        <v>8.5</v>
      </c>
      <c r="G265">
        <v>22.4</v>
      </c>
      <c r="H265">
        <v>60.6</v>
      </c>
      <c r="I265">
        <v>88</v>
      </c>
      <c r="J265">
        <v>28.4</v>
      </c>
      <c r="K265">
        <v>37.03</v>
      </c>
    </row>
    <row r="266" spans="1:11" x14ac:dyDescent="0.3">
      <c r="A266" s="87">
        <v>2020</v>
      </c>
      <c r="B266" t="s">
        <v>230</v>
      </c>
      <c r="C266">
        <v>37.200000000000003</v>
      </c>
      <c r="D266">
        <v>256</v>
      </c>
      <c r="E266">
        <v>44.7</v>
      </c>
      <c r="F266">
        <v>29.3</v>
      </c>
      <c r="G266">
        <v>40.4</v>
      </c>
      <c r="H266">
        <v>32.799999999999997</v>
      </c>
      <c r="I266">
        <v>10.3</v>
      </c>
      <c r="J266">
        <v>21.1</v>
      </c>
      <c r="K266">
        <v>37.020000000000003</v>
      </c>
    </row>
    <row r="267" spans="1:11" x14ac:dyDescent="0.3">
      <c r="A267" s="87">
        <v>2020</v>
      </c>
      <c r="B267" t="s">
        <v>257</v>
      </c>
      <c r="C267">
        <v>37</v>
      </c>
      <c r="D267">
        <v>258</v>
      </c>
      <c r="E267">
        <v>38.9</v>
      </c>
      <c r="F267">
        <v>35.5</v>
      </c>
      <c r="G267">
        <v>55.1</v>
      </c>
      <c r="H267">
        <v>16.3</v>
      </c>
      <c r="I267">
        <v>24.6</v>
      </c>
      <c r="J267">
        <v>42.3</v>
      </c>
      <c r="K267">
        <v>36.734999999999999</v>
      </c>
    </row>
    <row r="268" spans="1:11" x14ac:dyDescent="0.3">
      <c r="A268" s="87">
        <v>2020</v>
      </c>
      <c r="B268" t="s">
        <v>251</v>
      </c>
      <c r="C268">
        <v>36.9</v>
      </c>
      <c r="D268">
        <v>259</v>
      </c>
      <c r="E268">
        <v>60.8</v>
      </c>
      <c r="F268">
        <v>93.2</v>
      </c>
      <c r="G268">
        <v>7</v>
      </c>
      <c r="H268">
        <v>5.6</v>
      </c>
      <c r="I268">
        <v>8.1999999999999993</v>
      </c>
      <c r="J268">
        <v>1.3</v>
      </c>
      <c r="K268">
        <v>36.634999999999991</v>
      </c>
    </row>
    <row r="269" spans="1:11" x14ac:dyDescent="0.3">
      <c r="A269" s="87">
        <v>2020</v>
      </c>
      <c r="B269" t="s">
        <v>284</v>
      </c>
      <c r="C269">
        <v>36.700000000000003</v>
      </c>
      <c r="D269">
        <v>260</v>
      </c>
      <c r="E269">
        <v>43.4</v>
      </c>
      <c r="F269">
        <v>37.6</v>
      </c>
      <c r="G269">
        <v>48.4</v>
      </c>
      <c r="H269">
        <v>11.8</v>
      </c>
      <c r="I269">
        <v>19</v>
      </c>
      <c r="J269">
        <v>46.9</v>
      </c>
      <c r="K269">
        <v>36.455000000000005</v>
      </c>
    </row>
    <row r="270" spans="1:11" x14ac:dyDescent="0.3">
      <c r="A270" s="87">
        <v>2020</v>
      </c>
      <c r="B270" t="s">
        <v>271</v>
      </c>
      <c r="C270">
        <v>36.700000000000003</v>
      </c>
      <c r="D270">
        <v>260</v>
      </c>
      <c r="E270">
        <v>22.4</v>
      </c>
      <c r="F270">
        <v>8.4</v>
      </c>
      <c r="G270">
        <v>49.3</v>
      </c>
      <c r="H270">
        <v>79.8</v>
      </c>
      <c r="I270">
        <v>9.6</v>
      </c>
      <c r="J270">
        <v>8.6999999999999993</v>
      </c>
      <c r="K270">
        <v>36.534999999999997</v>
      </c>
    </row>
    <row r="271" spans="1:11" x14ac:dyDescent="0.3">
      <c r="A271" s="87">
        <v>2020</v>
      </c>
      <c r="B271" t="s">
        <v>250</v>
      </c>
      <c r="C271">
        <v>36.700000000000003</v>
      </c>
      <c r="D271">
        <v>260</v>
      </c>
      <c r="E271">
        <v>20.2</v>
      </c>
      <c r="F271">
        <v>7.8</v>
      </c>
      <c r="G271">
        <v>75.7</v>
      </c>
      <c r="H271">
        <v>45.3</v>
      </c>
      <c r="I271">
        <v>32.799999999999997</v>
      </c>
      <c r="J271">
        <v>36</v>
      </c>
      <c r="K271">
        <v>36.5</v>
      </c>
    </row>
    <row r="272" spans="1:11" x14ac:dyDescent="0.3">
      <c r="A272" s="87">
        <v>2020</v>
      </c>
      <c r="B272" t="s">
        <v>282</v>
      </c>
      <c r="C272">
        <v>36.4</v>
      </c>
      <c r="D272">
        <v>263</v>
      </c>
      <c r="E272">
        <v>35.4</v>
      </c>
      <c r="F272">
        <v>33.700000000000003</v>
      </c>
      <c r="G272">
        <v>57.5</v>
      </c>
      <c r="H272">
        <v>31.9</v>
      </c>
      <c r="I272">
        <v>9.6999999999999993</v>
      </c>
      <c r="J272">
        <v>6.3</v>
      </c>
      <c r="K272">
        <v>36.21</v>
      </c>
    </row>
    <row r="273" spans="1:11" x14ac:dyDescent="0.3">
      <c r="A273" s="87">
        <v>2020</v>
      </c>
      <c r="B273" t="s">
        <v>256</v>
      </c>
      <c r="C273">
        <v>36.299999999999997</v>
      </c>
      <c r="D273">
        <v>264</v>
      </c>
      <c r="E273">
        <v>18.2</v>
      </c>
      <c r="F273">
        <v>12.7</v>
      </c>
      <c r="G273">
        <v>39.299999999999997</v>
      </c>
      <c r="H273">
        <v>49.9</v>
      </c>
      <c r="I273">
        <v>98.2</v>
      </c>
      <c r="J273">
        <v>95.6</v>
      </c>
      <c r="K273">
        <v>36.08</v>
      </c>
    </row>
    <row r="274" spans="1:11" x14ac:dyDescent="0.3">
      <c r="A274" s="87">
        <v>2020</v>
      </c>
      <c r="B274" t="s">
        <v>260</v>
      </c>
      <c r="C274">
        <v>36.200000000000003</v>
      </c>
      <c r="D274">
        <v>265</v>
      </c>
      <c r="E274">
        <v>20.6</v>
      </c>
      <c r="F274">
        <v>13.8</v>
      </c>
      <c r="G274">
        <v>66.099999999999994</v>
      </c>
      <c r="H274">
        <v>15.8</v>
      </c>
      <c r="I274">
        <v>99.3</v>
      </c>
      <c r="J274">
        <v>99.5</v>
      </c>
      <c r="K274">
        <v>35.94</v>
      </c>
    </row>
    <row r="275" spans="1:11" x14ac:dyDescent="0.3">
      <c r="A275" s="87">
        <v>2020</v>
      </c>
      <c r="B275" t="s">
        <v>263</v>
      </c>
      <c r="C275">
        <v>36.200000000000003</v>
      </c>
      <c r="D275">
        <v>265</v>
      </c>
      <c r="E275">
        <v>34.6</v>
      </c>
      <c r="F275">
        <v>17.600000000000001</v>
      </c>
      <c r="G275">
        <v>68.900000000000006</v>
      </c>
      <c r="H275">
        <v>22.5</v>
      </c>
      <c r="I275">
        <v>15.5</v>
      </c>
      <c r="J275">
        <v>27.3</v>
      </c>
      <c r="K275">
        <v>36.020000000000003</v>
      </c>
    </row>
    <row r="276" spans="1:11" x14ac:dyDescent="0.3">
      <c r="A276" s="87">
        <v>2020</v>
      </c>
      <c r="B276" t="s">
        <v>248</v>
      </c>
      <c r="C276">
        <v>36</v>
      </c>
      <c r="D276">
        <v>267</v>
      </c>
      <c r="E276">
        <v>24.8</v>
      </c>
      <c r="F276">
        <v>28</v>
      </c>
      <c r="G276">
        <v>58.5</v>
      </c>
      <c r="H276">
        <v>40.700000000000003</v>
      </c>
      <c r="I276">
        <v>23.2</v>
      </c>
      <c r="J276">
        <v>40.799999999999997</v>
      </c>
      <c r="K276">
        <v>35.76</v>
      </c>
    </row>
    <row r="277" spans="1:11" x14ac:dyDescent="0.3">
      <c r="A277" s="87">
        <v>2020</v>
      </c>
      <c r="B277" t="s">
        <v>1046</v>
      </c>
      <c r="C277">
        <v>36</v>
      </c>
      <c r="D277">
        <v>267</v>
      </c>
      <c r="E277">
        <v>20.3</v>
      </c>
      <c r="F277">
        <v>62.2</v>
      </c>
      <c r="G277">
        <v>5.9</v>
      </c>
      <c r="H277">
        <v>70.599999999999994</v>
      </c>
      <c r="I277">
        <v>53.4</v>
      </c>
      <c r="J277">
        <v>68.7</v>
      </c>
      <c r="K277">
        <v>35.745000000000005</v>
      </c>
    </row>
    <row r="278" spans="1:11" x14ac:dyDescent="0.3">
      <c r="A278" s="87">
        <v>2020</v>
      </c>
      <c r="B278" t="s">
        <v>268</v>
      </c>
      <c r="C278">
        <v>36</v>
      </c>
      <c r="D278">
        <v>267</v>
      </c>
      <c r="E278">
        <v>23.4</v>
      </c>
      <c r="F278">
        <v>31.6</v>
      </c>
      <c r="G278">
        <v>22.4</v>
      </c>
      <c r="H278">
        <v>45.8</v>
      </c>
      <c r="I278">
        <v>97.1</v>
      </c>
      <c r="J278">
        <v>95.4</v>
      </c>
      <c r="K278">
        <v>35.785000000000004</v>
      </c>
    </row>
    <row r="279" spans="1:11" x14ac:dyDescent="0.3">
      <c r="A279" s="87">
        <v>2020</v>
      </c>
      <c r="B279" t="s">
        <v>227</v>
      </c>
      <c r="C279">
        <v>35.9</v>
      </c>
      <c r="D279">
        <v>270</v>
      </c>
      <c r="E279">
        <v>35.6</v>
      </c>
      <c r="F279">
        <v>37.4</v>
      </c>
      <c r="G279">
        <v>10.7</v>
      </c>
      <c r="H279">
        <v>38</v>
      </c>
      <c r="I279">
        <v>99.6</v>
      </c>
      <c r="J279">
        <v>60.2</v>
      </c>
      <c r="K279">
        <v>35.71</v>
      </c>
    </row>
    <row r="280" spans="1:11" x14ac:dyDescent="0.3">
      <c r="A280" s="87">
        <v>2020</v>
      </c>
      <c r="B280" t="s">
        <v>298</v>
      </c>
      <c r="C280">
        <v>35.9</v>
      </c>
      <c r="D280">
        <v>270</v>
      </c>
      <c r="E280">
        <v>41.2</v>
      </c>
      <c r="F280">
        <v>16.100000000000001</v>
      </c>
      <c r="G280">
        <v>16.399999999999999</v>
      </c>
      <c r="H280">
        <v>56.2</v>
      </c>
      <c r="I280">
        <v>35.200000000000003</v>
      </c>
      <c r="J280">
        <v>25.6</v>
      </c>
      <c r="K280">
        <v>35.65</v>
      </c>
    </row>
    <row r="281" spans="1:11" x14ac:dyDescent="0.3">
      <c r="A281" s="87">
        <v>2020</v>
      </c>
      <c r="B281" t="s">
        <v>280</v>
      </c>
      <c r="C281">
        <v>35.799999999999997</v>
      </c>
      <c r="D281">
        <v>272</v>
      </c>
      <c r="E281">
        <v>29.3</v>
      </c>
      <c r="F281">
        <v>24.5</v>
      </c>
      <c r="G281">
        <v>29.3</v>
      </c>
      <c r="H281">
        <v>28.8</v>
      </c>
      <c r="I281">
        <v>98.7</v>
      </c>
      <c r="J281">
        <v>97.6</v>
      </c>
      <c r="K281">
        <v>35.605000000000004</v>
      </c>
    </row>
    <row r="282" spans="1:11" x14ac:dyDescent="0.3">
      <c r="A282" s="87">
        <v>2020</v>
      </c>
      <c r="B282" t="s">
        <v>1047</v>
      </c>
      <c r="C282">
        <v>35.6</v>
      </c>
      <c r="D282">
        <v>273</v>
      </c>
      <c r="E282">
        <v>4.7</v>
      </c>
      <c r="F282">
        <v>5.2</v>
      </c>
      <c r="G282">
        <v>86.1</v>
      </c>
      <c r="H282">
        <v>29.1</v>
      </c>
      <c r="I282">
        <v>100</v>
      </c>
      <c r="J282">
        <v>100</v>
      </c>
      <c r="K282">
        <v>35.44</v>
      </c>
    </row>
    <row r="283" spans="1:11" x14ac:dyDescent="0.3">
      <c r="A283" s="87">
        <v>2020</v>
      </c>
      <c r="B283" t="s">
        <v>258</v>
      </c>
      <c r="C283">
        <v>35.6</v>
      </c>
      <c r="D283">
        <v>273</v>
      </c>
      <c r="E283">
        <v>41.3</v>
      </c>
      <c r="F283">
        <v>18.5</v>
      </c>
      <c r="G283">
        <v>52</v>
      </c>
      <c r="H283">
        <v>23.2</v>
      </c>
      <c r="I283">
        <v>24.6</v>
      </c>
      <c r="J283">
        <v>15.6</v>
      </c>
      <c r="K283">
        <v>35.42</v>
      </c>
    </row>
    <row r="284" spans="1:11" x14ac:dyDescent="0.3">
      <c r="A284" s="87">
        <v>2020</v>
      </c>
      <c r="B284" t="s">
        <v>264</v>
      </c>
      <c r="C284">
        <v>35.5</v>
      </c>
      <c r="D284">
        <v>275</v>
      </c>
      <c r="E284">
        <v>28.9</v>
      </c>
      <c r="F284">
        <v>39.799999999999997</v>
      </c>
      <c r="G284">
        <v>5.0999999999999996</v>
      </c>
      <c r="H284">
        <v>48.7</v>
      </c>
      <c r="I284">
        <v>97.1</v>
      </c>
      <c r="J284">
        <v>82.7</v>
      </c>
      <c r="K284">
        <v>35.290000000000006</v>
      </c>
    </row>
    <row r="285" spans="1:11" x14ac:dyDescent="0.3">
      <c r="A285" s="87">
        <v>2020</v>
      </c>
      <c r="B285" t="s">
        <v>265</v>
      </c>
      <c r="C285">
        <v>35.5</v>
      </c>
      <c r="D285">
        <v>275</v>
      </c>
      <c r="E285">
        <v>34.1</v>
      </c>
      <c r="F285">
        <v>50.1</v>
      </c>
      <c r="G285">
        <v>31.5</v>
      </c>
      <c r="H285">
        <v>50.9</v>
      </c>
      <c r="I285">
        <v>2.6</v>
      </c>
      <c r="J285">
        <v>1.5</v>
      </c>
      <c r="K285">
        <v>35.335000000000008</v>
      </c>
    </row>
    <row r="286" spans="1:11" x14ac:dyDescent="0.3">
      <c r="A286" s="87">
        <v>2020</v>
      </c>
      <c r="B286" t="s">
        <v>303</v>
      </c>
      <c r="C286">
        <v>35.5</v>
      </c>
      <c r="D286">
        <v>275</v>
      </c>
      <c r="E286">
        <v>13.5</v>
      </c>
      <c r="F286">
        <v>9.1999999999999993</v>
      </c>
      <c r="G286">
        <v>96.1</v>
      </c>
      <c r="H286">
        <v>17.3</v>
      </c>
      <c r="I286">
        <v>70.599999999999994</v>
      </c>
      <c r="J286">
        <v>55.7</v>
      </c>
      <c r="K286">
        <v>35.314999999999998</v>
      </c>
    </row>
    <row r="287" spans="1:11" x14ac:dyDescent="0.3">
      <c r="A287" s="87">
        <v>2020</v>
      </c>
      <c r="B287" t="s">
        <v>1048</v>
      </c>
      <c r="C287">
        <v>35.5</v>
      </c>
      <c r="D287">
        <v>275</v>
      </c>
      <c r="E287">
        <v>43.1</v>
      </c>
      <c r="F287">
        <v>7.2</v>
      </c>
      <c r="G287">
        <v>20.7</v>
      </c>
      <c r="H287">
        <v>56.8</v>
      </c>
      <c r="I287">
        <v>17.2</v>
      </c>
      <c r="J287">
        <v>19.600000000000001</v>
      </c>
      <c r="K287">
        <v>35.299999999999997</v>
      </c>
    </row>
    <row r="288" spans="1:11" x14ac:dyDescent="0.3">
      <c r="A288" s="87">
        <v>2020</v>
      </c>
      <c r="B288" t="s">
        <v>270</v>
      </c>
      <c r="C288">
        <v>35.4</v>
      </c>
      <c r="D288">
        <v>279</v>
      </c>
      <c r="E288">
        <v>38.299999999999997</v>
      </c>
      <c r="F288">
        <v>8.8000000000000007</v>
      </c>
      <c r="G288">
        <v>30.4</v>
      </c>
      <c r="H288">
        <v>51.3</v>
      </c>
      <c r="I288">
        <v>24.4</v>
      </c>
      <c r="J288">
        <v>28.8</v>
      </c>
      <c r="K288">
        <v>35.199999999999996</v>
      </c>
    </row>
    <row r="289" spans="1:11" x14ac:dyDescent="0.3">
      <c r="A289" s="87">
        <v>2020</v>
      </c>
      <c r="B289" t="s">
        <v>276</v>
      </c>
      <c r="C289">
        <v>35.4</v>
      </c>
      <c r="D289">
        <v>279</v>
      </c>
      <c r="E289">
        <v>25.3</v>
      </c>
      <c r="F289">
        <v>38.799999999999997</v>
      </c>
      <c r="G289">
        <v>5.7</v>
      </c>
      <c r="H289">
        <v>62</v>
      </c>
      <c r="I289">
        <v>94.9</v>
      </c>
      <c r="J289">
        <v>58.6</v>
      </c>
      <c r="K289">
        <v>35.214999999999996</v>
      </c>
    </row>
    <row r="290" spans="1:11" x14ac:dyDescent="0.3">
      <c r="A290" s="87">
        <v>2020</v>
      </c>
      <c r="B290" t="s">
        <v>294</v>
      </c>
      <c r="C290">
        <v>35.299999999999997</v>
      </c>
      <c r="D290">
        <v>281</v>
      </c>
      <c r="E290">
        <v>15.7</v>
      </c>
      <c r="F290">
        <v>27.9</v>
      </c>
      <c r="G290">
        <v>97.7</v>
      </c>
      <c r="H290">
        <v>13.8</v>
      </c>
      <c r="I290">
        <v>32</v>
      </c>
      <c r="J290">
        <v>42.4</v>
      </c>
      <c r="K290">
        <v>35.090000000000003</v>
      </c>
    </row>
    <row r="291" spans="1:11" x14ac:dyDescent="0.3">
      <c r="A291" s="87">
        <v>2020</v>
      </c>
      <c r="B291" t="s">
        <v>277</v>
      </c>
      <c r="C291">
        <v>35.200000000000003</v>
      </c>
      <c r="D291">
        <v>282</v>
      </c>
      <c r="E291">
        <v>21.6</v>
      </c>
      <c r="F291">
        <v>48.9</v>
      </c>
      <c r="G291">
        <v>100</v>
      </c>
      <c r="H291">
        <v>1.5</v>
      </c>
      <c r="I291">
        <v>11</v>
      </c>
      <c r="J291">
        <v>11.5</v>
      </c>
      <c r="K291">
        <v>34.954999999999998</v>
      </c>
    </row>
    <row r="292" spans="1:11" x14ac:dyDescent="0.3">
      <c r="A292" s="87">
        <v>2020</v>
      </c>
      <c r="B292" t="s">
        <v>300</v>
      </c>
      <c r="C292">
        <v>35.200000000000003</v>
      </c>
      <c r="D292">
        <v>282</v>
      </c>
      <c r="E292">
        <v>39.200000000000003</v>
      </c>
      <c r="F292">
        <v>42.9</v>
      </c>
      <c r="G292">
        <v>27.3</v>
      </c>
      <c r="H292">
        <v>23.9</v>
      </c>
      <c r="I292">
        <v>57.4</v>
      </c>
      <c r="J292">
        <v>37.4</v>
      </c>
      <c r="K292">
        <v>34.950000000000003</v>
      </c>
    </row>
    <row r="293" spans="1:11" x14ac:dyDescent="0.3">
      <c r="A293" s="87">
        <v>2020</v>
      </c>
      <c r="B293" t="s">
        <v>319</v>
      </c>
      <c r="C293">
        <v>35.1</v>
      </c>
      <c r="D293">
        <v>284</v>
      </c>
      <c r="E293">
        <v>23.5</v>
      </c>
      <c r="F293">
        <v>35.299999999999997</v>
      </c>
      <c r="G293">
        <v>61.6</v>
      </c>
      <c r="H293">
        <v>12.8</v>
      </c>
      <c r="I293">
        <v>100</v>
      </c>
      <c r="J293">
        <v>40.799999999999997</v>
      </c>
      <c r="K293">
        <v>34.85</v>
      </c>
    </row>
    <row r="294" spans="1:11" x14ac:dyDescent="0.3">
      <c r="A294" s="87">
        <v>2020</v>
      </c>
      <c r="B294" t="s">
        <v>293</v>
      </c>
      <c r="C294">
        <v>35</v>
      </c>
      <c r="D294">
        <v>285</v>
      </c>
      <c r="E294">
        <v>25.3</v>
      </c>
      <c r="F294">
        <v>15.2</v>
      </c>
      <c r="G294">
        <v>83.4</v>
      </c>
      <c r="H294">
        <v>18.5</v>
      </c>
      <c r="I294">
        <v>29.6</v>
      </c>
      <c r="J294">
        <v>26</v>
      </c>
      <c r="K294">
        <v>34.799999999999997</v>
      </c>
    </row>
    <row r="295" spans="1:11" x14ac:dyDescent="0.3">
      <c r="A295" s="87">
        <v>2020</v>
      </c>
      <c r="B295" t="s">
        <v>302</v>
      </c>
      <c r="C295">
        <v>34.9</v>
      </c>
      <c r="D295">
        <v>286</v>
      </c>
      <c r="E295">
        <v>28.6</v>
      </c>
      <c r="F295">
        <v>31.3</v>
      </c>
      <c r="G295">
        <v>42.8</v>
      </c>
      <c r="H295">
        <v>23.4</v>
      </c>
      <c r="I295">
        <v>91.9</v>
      </c>
      <c r="J295">
        <v>46.4</v>
      </c>
      <c r="K295">
        <v>34.725000000000001</v>
      </c>
    </row>
    <row r="296" spans="1:11" x14ac:dyDescent="0.3">
      <c r="A296" s="87">
        <v>2020</v>
      </c>
      <c r="B296" t="s">
        <v>275</v>
      </c>
      <c r="C296">
        <v>34.799999999999997</v>
      </c>
      <c r="D296">
        <v>287</v>
      </c>
      <c r="E296">
        <v>31</v>
      </c>
      <c r="F296">
        <v>11.7</v>
      </c>
      <c r="G296">
        <v>59.4</v>
      </c>
      <c r="H296">
        <v>19.3</v>
      </c>
      <c r="I296">
        <v>91.8</v>
      </c>
      <c r="J296">
        <v>14.2</v>
      </c>
      <c r="K296">
        <v>34.610000000000007</v>
      </c>
    </row>
    <row r="297" spans="1:11" x14ac:dyDescent="0.3">
      <c r="A297" s="87">
        <v>2020</v>
      </c>
      <c r="B297" t="s">
        <v>279</v>
      </c>
      <c r="C297">
        <v>34.799999999999997</v>
      </c>
      <c r="D297">
        <v>287</v>
      </c>
      <c r="E297">
        <v>31.4</v>
      </c>
      <c r="F297">
        <v>28.7</v>
      </c>
      <c r="G297">
        <v>12.7</v>
      </c>
      <c r="H297">
        <v>61.4</v>
      </c>
      <c r="I297">
        <v>63.6</v>
      </c>
      <c r="J297">
        <v>22.6</v>
      </c>
      <c r="K297">
        <v>34.56</v>
      </c>
    </row>
    <row r="298" spans="1:11" x14ac:dyDescent="0.3">
      <c r="A298" s="87">
        <v>2020</v>
      </c>
      <c r="B298" t="s">
        <v>297</v>
      </c>
      <c r="C298">
        <v>34.799999999999997</v>
      </c>
      <c r="D298">
        <v>287</v>
      </c>
      <c r="E298">
        <v>60.1</v>
      </c>
      <c r="F298">
        <v>41.3</v>
      </c>
      <c r="G298">
        <v>5.7</v>
      </c>
      <c r="H298">
        <v>3.8</v>
      </c>
      <c r="I298">
        <v>32.700000000000003</v>
      </c>
      <c r="J298">
        <v>56.9</v>
      </c>
      <c r="K298">
        <v>34.550000000000004</v>
      </c>
    </row>
    <row r="299" spans="1:11" x14ac:dyDescent="0.3">
      <c r="A299" s="87">
        <v>2020</v>
      </c>
      <c r="B299" t="s">
        <v>283</v>
      </c>
      <c r="C299">
        <v>34.799999999999997</v>
      </c>
      <c r="D299">
        <v>287</v>
      </c>
      <c r="E299">
        <v>26.3</v>
      </c>
      <c r="F299">
        <v>32.200000000000003</v>
      </c>
      <c r="G299">
        <v>62</v>
      </c>
      <c r="H299">
        <v>33.6</v>
      </c>
      <c r="I299">
        <v>28.8</v>
      </c>
      <c r="J299">
        <v>5.9</v>
      </c>
      <c r="K299">
        <v>34.594999999999999</v>
      </c>
    </row>
    <row r="300" spans="1:11" x14ac:dyDescent="0.3">
      <c r="A300" s="87">
        <v>2020</v>
      </c>
      <c r="B300" t="s">
        <v>273</v>
      </c>
      <c r="C300">
        <v>34.6</v>
      </c>
      <c r="D300">
        <v>291</v>
      </c>
      <c r="E300">
        <v>18.8</v>
      </c>
      <c r="F300">
        <v>20.5</v>
      </c>
      <c r="G300">
        <v>19.7</v>
      </c>
      <c r="H300">
        <v>59.4</v>
      </c>
      <c r="I300">
        <v>100</v>
      </c>
      <c r="J300">
        <v>81</v>
      </c>
      <c r="K300">
        <v>34.44</v>
      </c>
    </row>
    <row r="301" spans="1:11" x14ac:dyDescent="0.3">
      <c r="A301" s="87">
        <v>2020</v>
      </c>
      <c r="B301" t="s">
        <v>1049</v>
      </c>
      <c r="C301">
        <v>34.6</v>
      </c>
      <c r="D301">
        <v>291</v>
      </c>
      <c r="E301">
        <v>18.100000000000001</v>
      </c>
      <c r="F301">
        <v>9.4</v>
      </c>
      <c r="G301">
        <v>89.6</v>
      </c>
      <c r="H301">
        <v>23.9</v>
      </c>
      <c r="I301">
        <v>35.1</v>
      </c>
      <c r="J301">
        <v>35.700000000000003</v>
      </c>
      <c r="K301">
        <v>34.42</v>
      </c>
    </row>
    <row r="302" spans="1:11" x14ac:dyDescent="0.3">
      <c r="A302" s="87">
        <v>2020</v>
      </c>
      <c r="B302" t="s">
        <v>253</v>
      </c>
      <c r="C302">
        <v>34.6</v>
      </c>
      <c r="D302">
        <v>291</v>
      </c>
      <c r="E302">
        <v>27</v>
      </c>
      <c r="F302">
        <v>27.4</v>
      </c>
      <c r="G302">
        <v>22.4</v>
      </c>
      <c r="H302">
        <v>68.7</v>
      </c>
      <c r="I302">
        <v>48.2</v>
      </c>
      <c r="J302">
        <v>3.6</v>
      </c>
      <c r="K302">
        <v>34.35</v>
      </c>
    </row>
    <row r="303" spans="1:11" x14ac:dyDescent="0.3">
      <c r="A303" s="87">
        <v>2020</v>
      </c>
      <c r="B303" t="s">
        <v>266</v>
      </c>
      <c r="C303">
        <v>34.6</v>
      </c>
      <c r="D303">
        <v>291</v>
      </c>
      <c r="E303">
        <v>24.2</v>
      </c>
      <c r="F303">
        <v>26.2</v>
      </c>
      <c r="G303">
        <v>53.1</v>
      </c>
      <c r="H303">
        <v>46.3</v>
      </c>
      <c r="I303">
        <v>8</v>
      </c>
      <c r="J303">
        <v>36.700000000000003</v>
      </c>
      <c r="K303">
        <v>34.414999999999999</v>
      </c>
    </row>
    <row r="304" spans="1:11" x14ac:dyDescent="0.3">
      <c r="A304" s="87">
        <v>2020</v>
      </c>
      <c r="B304" t="s">
        <v>313</v>
      </c>
      <c r="C304">
        <v>34.5</v>
      </c>
      <c r="D304">
        <v>295</v>
      </c>
      <c r="E304">
        <v>11.7</v>
      </c>
      <c r="F304">
        <v>5.6</v>
      </c>
      <c r="G304">
        <v>39.700000000000003</v>
      </c>
      <c r="H304">
        <v>100</v>
      </c>
      <c r="I304">
        <v>15.8</v>
      </c>
      <c r="J304">
        <v>7.1</v>
      </c>
      <c r="K304">
        <v>34.324999999999996</v>
      </c>
    </row>
    <row r="305" spans="1:11" x14ac:dyDescent="0.3">
      <c r="A305" s="87">
        <v>2020</v>
      </c>
      <c r="B305" t="s">
        <v>278</v>
      </c>
      <c r="C305">
        <v>34.5</v>
      </c>
      <c r="D305">
        <v>295</v>
      </c>
      <c r="E305">
        <v>31.5</v>
      </c>
      <c r="F305">
        <v>20.2</v>
      </c>
      <c r="G305">
        <v>18.5</v>
      </c>
      <c r="H305">
        <v>57.5</v>
      </c>
      <c r="I305">
        <v>64.599999999999994</v>
      </c>
      <c r="J305">
        <v>24.9</v>
      </c>
      <c r="K305">
        <v>34.294999999999995</v>
      </c>
    </row>
    <row r="306" spans="1:11" x14ac:dyDescent="0.3">
      <c r="A306" s="87">
        <v>2020</v>
      </c>
      <c r="B306" t="s">
        <v>267</v>
      </c>
      <c r="C306">
        <v>34.5</v>
      </c>
      <c r="D306">
        <v>295</v>
      </c>
      <c r="E306">
        <v>24.4</v>
      </c>
      <c r="F306">
        <v>17.2</v>
      </c>
      <c r="G306">
        <v>23.4</v>
      </c>
      <c r="H306">
        <v>50.4</v>
      </c>
      <c r="I306">
        <v>100</v>
      </c>
      <c r="J306">
        <v>61.2</v>
      </c>
      <c r="K306">
        <v>34.300000000000004</v>
      </c>
    </row>
    <row r="307" spans="1:11" x14ac:dyDescent="0.3">
      <c r="A307" s="87">
        <v>2020</v>
      </c>
      <c r="B307" t="s">
        <v>1050</v>
      </c>
      <c r="C307">
        <v>34.4</v>
      </c>
      <c r="D307">
        <v>298</v>
      </c>
      <c r="E307">
        <v>26.1</v>
      </c>
      <c r="F307">
        <v>32.799999999999997</v>
      </c>
      <c r="G307">
        <v>94</v>
      </c>
      <c r="H307">
        <v>2.2000000000000002</v>
      </c>
      <c r="I307">
        <v>8.1</v>
      </c>
      <c r="J307">
        <v>17</v>
      </c>
      <c r="K307">
        <v>34.215000000000003</v>
      </c>
    </row>
    <row r="308" spans="1:11" x14ac:dyDescent="0.3">
      <c r="A308" s="87">
        <v>2020</v>
      </c>
      <c r="B308" t="s">
        <v>281</v>
      </c>
      <c r="C308">
        <v>34.4</v>
      </c>
      <c r="D308">
        <v>298</v>
      </c>
      <c r="E308">
        <v>14.8</v>
      </c>
      <c r="F308">
        <v>15.2</v>
      </c>
      <c r="G308">
        <v>99.9</v>
      </c>
      <c r="H308">
        <v>30.9</v>
      </c>
      <c r="I308">
        <v>5.6</v>
      </c>
      <c r="J308">
        <v>6.5</v>
      </c>
      <c r="K308">
        <v>34.205000000000013</v>
      </c>
    </row>
    <row r="309" spans="1:11" x14ac:dyDescent="0.3">
      <c r="A309" s="87">
        <v>2020</v>
      </c>
      <c r="B309" t="s">
        <v>289</v>
      </c>
      <c r="C309">
        <v>34.299999999999997</v>
      </c>
      <c r="D309">
        <v>300</v>
      </c>
      <c r="E309">
        <v>26.4</v>
      </c>
      <c r="F309">
        <v>50.2</v>
      </c>
      <c r="G309">
        <v>22.4</v>
      </c>
      <c r="H309">
        <v>28.2</v>
      </c>
      <c r="I309">
        <v>93.5</v>
      </c>
      <c r="J309">
        <v>73.7</v>
      </c>
      <c r="K309">
        <v>34.06</v>
      </c>
    </row>
    <row r="310" spans="1:11" x14ac:dyDescent="0.3">
      <c r="A310" s="87">
        <v>2020</v>
      </c>
      <c r="B310" t="s">
        <v>305</v>
      </c>
      <c r="C310">
        <v>34.200000000000003</v>
      </c>
      <c r="D310">
        <v>301</v>
      </c>
      <c r="E310">
        <v>15.7</v>
      </c>
      <c r="F310">
        <v>32.9</v>
      </c>
      <c r="G310">
        <v>25</v>
      </c>
      <c r="H310">
        <v>48.5</v>
      </c>
      <c r="I310">
        <v>100</v>
      </c>
      <c r="J310">
        <v>94</v>
      </c>
      <c r="K310">
        <v>33.970000000000006</v>
      </c>
    </row>
    <row r="311" spans="1:11" x14ac:dyDescent="0.3">
      <c r="A311" s="87">
        <v>2020</v>
      </c>
      <c r="B311" t="s">
        <v>295</v>
      </c>
      <c r="C311">
        <v>34.200000000000003</v>
      </c>
      <c r="D311">
        <v>301</v>
      </c>
      <c r="E311">
        <v>51.9</v>
      </c>
      <c r="F311">
        <v>21.4</v>
      </c>
      <c r="G311">
        <v>8</v>
      </c>
      <c r="H311">
        <v>43.4</v>
      </c>
      <c r="I311">
        <v>9.6</v>
      </c>
      <c r="J311">
        <v>7.4</v>
      </c>
      <c r="K311">
        <v>34.03</v>
      </c>
    </row>
    <row r="312" spans="1:11" x14ac:dyDescent="0.3">
      <c r="A312" s="87">
        <v>2020</v>
      </c>
      <c r="B312" t="s">
        <v>311</v>
      </c>
      <c r="C312">
        <v>34.1</v>
      </c>
      <c r="D312">
        <v>303</v>
      </c>
      <c r="E312">
        <v>28.9</v>
      </c>
      <c r="F312">
        <v>22.8</v>
      </c>
      <c r="G312">
        <v>12.4</v>
      </c>
      <c r="H312">
        <v>52.9</v>
      </c>
      <c r="I312">
        <v>99.5</v>
      </c>
      <c r="J312">
        <v>40.299999999999997</v>
      </c>
      <c r="K312">
        <v>33.89</v>
      </c>
    </row>
    <row r="313" spans="1:11" x14ac:dyDescent="0.3">
      <c r="A313" s="87">
        <v>2020</v>
      </c>
      <c r="B313" t="s">
        <v>299</v>
      </c>
      <c r="C313">
        <v>34.1</v>
      </c>
      <c r="D313">
        <v>303</v>
      </c>
      <c r="E313">
        <v>24.7</v>
      </c>
      <c r="F313">
        <v>40.299999999999997</v>
      </c>
      <c r="G313">
        <v>29.7</v>
      </c>
      <c r="H313">
        <v>64.400000000000006</v>
      </c>
      <c r="I313">
        <v>14.9</v>
      </c>
      <c r="J313">
        <v>7.9</v>
      </c>
      <c r="K313">
        <v>33.870000000000005</v>
      </c>
    </row>
    <row r="314" spans="1:11" x14ac:dyDescent="0.3">
      <c r="A314" s="87">
        <v>2020</v>
      </c>
      <c r="B314" t="s">
        <v>314</v>
      </c>
      <c r="C314">
        <v>34</v>
      </c>
      <c r="D314">
        <v>305</v>
      </c>
      <c r="E314">
        <v>17.899999999999999</v>
      </c>
      <c r="F314">
        <v>36.6</v>
      </c>
      <c r="G314">
        <v>41.2</v>
      </c>
      <c r="H314">
        <v>50.2</v>
      </c>
      <c r="I314">
        <v>67.3</v>
      </c>
      <c r="J314">
        <v>27.5</v>
      </c>
      <c r="K314">
        <v>33.840000000000003</v>
      </c>
    </row>
    <row r="315" spans="1:11" x14ac:dyDescent="0.3">
      <c r="A315" s="87">
        <v>2020</v>
      </c>
      <c r="B315" t="s">
        <v>288</v>
      </c>
      <c r="C315">
        <v>34</v>
      </c>
      <c r="D315">
        <v>305</v>
      </c>
      <c r="E315">
        <v>40.9</v>
      </c>
      <c r="F315">
        <v>52.9</v>
      </c>
      <c r="G315">
        <v>35.9</v>
      </c>
      <c r="H315">
        <v>2.1</v>
      </c>
      <c r="I315">
        <v>88.3</v>
      </c>
      <c r="J315">
        <v>3.4</v>
      </c>
      <c r="K315">
        <v>33.835000000000001</v>
      </c>
    </row>
    <row r="316" spans="1:11" x14ac:dyDescent="0.3">
      <c r="A316" s="87">
        <v>2020</v>
      </c>
      <c r="B316" t="s">
        <v>1051</v>
      </c>
      <c r="C316">
        <v>34</v>
      </c>
      <c r="D316">
        <v>305</v>
      </c>
      <c r="E316">
        <v>24</v>
      </c>
      <c r="F316">
        <v>8.8000000000000007</v>
      </c>
      <c r="G316">
        <v>68.3</v>
      </c>
      <c r="H316">
        <v>29</v>
      </c>
      <c r="I316">
        <v>41</v>
      </c>
      <c r="J316">
        <v>35.299999999999997</v>
      </c>
      <c r="K316">
        <v>33.755000000000003</v>
      </c>
    </row>
    <row r="317" spans="1:11" x14ac:dyDescent="0.3">
      <c r="A317" s="87">
        <v>2020</v>
      </c>
      <c r="B317" t="s">
        <v>308</v>
      </c>
      <c r="C317">
        <v>33.700000000000003</v>
      </c>
      <c r="D317">
        <v>307</v>
      </c>
      <c r="E317">
        <v>17.8</v>
      </c>
      <c r="F317">
        <v>58.1</v>
      </c>
      <c r="G317">
        <v>3.8</v>
      </c>
      <c r="H317">
        <v>85</v>
      </c>
      <c r="I317">
        <v>32.5</v>
      </c>
      <c r="J317">
        <v>24.7</v>
      </c>
      <c r="K317">
        <v>33.549999999999997</v>
      </c>
    </row>
    <row r="318" spans="1:11" x14ac:dyDescent="0.3">
      <c r="A318" s="87">
        <v>2020</v>
      </c>
      <c r="B318" t="s">
        <v>337</v>
      </c>
      <c r="C318">
        <v>33.5</v>
      </c>
      <c r="D318">
        <v>308</v>
      </c>
      <c r="E318">
        <v>37.5</v>
      </c>
      <c r="F318">
        <v>52.7</v>
      </c>
      <c r="G318">
        <v>3.1</v>
      </c>
      <c r="H318">
        <v>52.1</v>
      </c>
      <c r="I318">
        <v>4</v>
      </c>
      <c r="J318">
        <v>35.6</v>
      </c>
      <c r="K318">
        <v>33.29</v>
      </c>
    </row>
    <row r="319" spans="1:11" x14ac:dyDescent="0.3">
      <c r="A319" s="87">
        <v>2020</v>
      </c>
      <c r="B319" t="s">
        <v>286</v>
      </c>
      <c r="C319">
        <v>33.5</v>
      </c>
      <c r="D319">
        <v>308</v>
      </c>
      <c r="E319">
        <v>18.5</v>
      </c>
      <c r="F319">
        <v>10.9</v>
      </c>
      <c r="G319">
        <v>23.3</v>
      </c>
      <c r="H319">
        <v>53</v>
      </c>
      <c r="I319">
        <v>97.3</v>
      </c>
      <c r="J319">
        <v>94.5</v>
      </c>
      <c r="K319">
        <v>33.340000000000003</v>
      </c>
    </row>
    <row r="320" spans="1:11" x14ac:dyDescent="0.3">
      <c r="A320" s="87">
        <v>2020</v>
      </c>
      <c r="B320" t="s">
        <v>287</v>
      </c>
      <c r="C320">
        <v>33.5</v>
      </c>
      <c r="D320">
        <v>308</v>
      </c>
      <c r="E320">
        <v>19.8</v>
      </c>
      <c r="F320">
        <v>8.8000000000000007</v>
      </c>
      <c r="G320">
        <v>19.100000000000001</v>
      </c>
      <c r="H320">
        <v>58.1</v>
      </c>
      <c r="I320">
        <v>83.6</v>
      </c>
      <c r="J320">
        <v>98.1</v>
      </c>
      <c r="K320">
        <v>33.325000000000003</v>
      </c>
    </row>
    <row r="321" spans="1:11" x14ac:dyDescent="0.3">
      <c r="A321" s="87">
        <v>2020</v>
      </c>
      <c r="B321" t="s">
        <v>290</v>
      </c>
      <c r="C321">
        <v>33.4</v>
      </c>
      <c r="D321">
        <v>311</v>
      </c>
      <c r="E321">
        <v>30.6</v>
      </c>
      <c r="F321">
        <v>46</v>
      </c>
      <c r="G321">
        <v>54.2</v>
      </c>
      <c r="H321">
        <v>9.4</v>
      </c>
      <c r="I321">
        <v>41.4</v>
      </c>
      <c r="J321">
        <v>32.299999999999997</v>
      </c>
      <c r="K321">
        <v>33.245000000000005</v>
      </c>
    </row>
    <row r="322" spans="1:11" x14ac:dyDescent="0.3">
      <c r="A322" s="87">
        <v>2020</v>
      </c>
      <c r="B322" t="s">
        <v>1052</v>
      </c>
      <c r="C322">
        <v>33.4</v>
      </c>
      <c r="D322">
        <v>311</v>
      </c>
      <c r="E322">
        <v>48</v>
      </c>
      <c r="F322">
        <v>37.9</v>
      </c>
      <c r="G322">
        <v>23.8</v>
      </c>
      <c r="H322">
        <v>18.100000000000001</v>
      </c>
      <c r="I322">
        <v>5.2</v>
      </c>
      <c r="J322">
        <v>31</v>
      </c>
      <c r="K322">
        <v>33.180000000000007</v>
      </c>
    </row>
    <row r="323" spans="1:11" x14ac:dyDescent="0.3">
      <c r="A323" s="87">
        <v>2020</v>
      </c>
      <c r="B323" t="s">
        <v>320</v>
      </c>
      <c r="C323">
        <v>33.299999999999997</v>
      </c>
      <c r="D323">
        <v>313</v>
      </c>
      <c r="E323">
        <v>38.299999999999997</v>
      </c>
      <c r="F323">
        <v>45.1</v>
      </c>
      <c r="G323">
        <v>52.8</v>
      </c>
      <c r="H323">
        <v>4</v>
      </c>
      <c r="I323">
        <v>36.299999999999997</v>
      </c>
      <c r="J323">
        <v>1.7</v>
      </c>
      <c r="K323">
        <v>33.090000000000003</v>
      </c>
    </row>
    <row r="324" spans="1:11" x14ac:dyDescent="0.3">
      <c r="A324" s="87">
        <v>2020</v>
      </c>
      <c r="B324" t="s">
        <v>274</v>
      </c>
      <c r="C324">
        <v>33.200000000000003</v>
      </c>
      <c r="D324">
        <v>314</v>
      </c>
      <c r="E324">
        <v>26</v>
      </c>
      <c r="F324">
        <v>39.200000000000003</v>
      </c>
      <c r="G324">
        <v>21.7</v>
      </c>
      <c r="H324">
        <v>70.2</v>
      </c>
      <c r="I324">
        <v>4.9000000000000004</v>
      </c>
      <c r="J324">
        <v>1.1000000000000001</v>
      </c>
      <c r="K324">
        <v>33</v>
      </c>
    </row>
    <row r="325" spans="1:11" x14ac:dyDescent="0.3">
      <c r="A325" s="87">
        <v>2020</v>
      </c>
      <c r="B325" t="s">
        <v>318</v>
      </c>
      <c r="C325">
        <v>33.200000000000003</v>
      </c>
      <c r="D325">
        <v>314</v>
      </c>
      <c r="E325">
        <v>9.1999999999999993</v>
      </c>
      <c r="F325">
        <v>13.6</v>
      </c>
      <c r="G325">
        <v>97.7</v>
      </c>
      <c r="H325">
        <v>9.1</v>
      </c>
      <c r="I325">
        <v>49.6</v>
      </c>
      <c r="J325">
        <v>82.7</v>
      </c>
      <c r="K325">
        <v>33.015000000000001</v>
      </c>
    </row>
    <row r="326" spans="1:11" x14ac:dyDescent="0.3">
      <c r="A326" s="87">
        <v>2020</v>
      </c>
      <c r="B326" t="s">
        <v>292</v>
      </c>
      <c r="C326">
        <v>33.200000000000003</v>
      </c>
      <c r="D326">
        <v>314</v>
      </c>
      <c r="E326">
        <v>33.700000000000003</v>
      </c>
      <c r="F326">
        <v>32.299999999999997</v>
      </c>
      <c r="G326">
        <v>50.6</v>
      </c>
      <c r="H326">
        <v>21.6</v>
      </c>
      <c r="I326">
        <v>11</v>
      </c>
      <c r="J326">
        <v>26.3</v>
      </c>
      <c r="K326">
        <v>33.015000000000001</v>
      </c>
    </row>
    <row r="327" spans="1:11" x14ac:dyDescent="0.3">
      <c r="A327" s="87">
        <v>2020</v>
      </c>
      <c r="B327" t="s">
        <v>340</v>
      </c>
      <c r="C327">
        <v>33</v>
      </c>
      <c r="D327">
        <v>317</v>
      </c>
      <c r="E327">
        <v>19.100000000000001</v>
      </c>
      <c r="F327">
        <v>35.9</v>
      </c>
      <c r="G327">
        <v>97.6</v>
      </c>
      <c r="H327">
        <v>1.7</v>
      </c>
      <c r="I327">
        <v>4.5999999999999996</v>
      </c>
      <c r="J327">
        <v>30.4</v>
      </c>
      <c r="K327">
        <v>32.840000000000003</v>
      </c>
    </row>
    <row r="328" spans="1:11" x14ac:dyDescent="0.3">
      <c r="A328" s="87">
        <v>2020</v>
      </c>
      <c r="B328" t="s">
        <v>310</v>
      </c>
      <c r="C328">
        <v>33</v>
      </c>
      <c r="D328">
        <v>317</v>
      </c>
      <c r="E328">
        <v>22.5</v>
      </c>
      <c r="F328">
        <v>17.399999999999999</v>
      </c>
      <c r="G328">
        <v>2.7</v>
      </c>
      <c r="H328">
        <v>94.6</v>
      </c>
      <c r="I328">
        <v>28</v>
      </c>
      <c r="J328">
        <v>23.5</v>
      </c>
      <c r="K328">
        <v>32.774999999999999</v>
      </c>
    </row>
    <row r="329" spans="1:11" x14ac:dyDescent="0.3">
      <c r="A329" s="87">
        <v>2020</v>
      </c>
      <c r="B329" t="s">
        <v>296</v>
      </c>
      <c r="C329">
        <v>32.9</v>
      </c>
      <c r="D329">
        <v>319</v>
      </c>
      <c r="E329">
        <v>19.3</v>
      </c>
      <c r="F329">
        <v>15.4</v>
      </c>
      <c r="G329">
        <v>57.6</v>
      </c>
      <c r="H329">
        <v>21.7</v>
      </c>
      <c r="I329">
        <v>85.8</v>
      </c>
      <c r="J329">
        <v>65.400000000000006</v>
      </c>
      <c r="K329">
        <v>32.68</v>
      </c>
    </row>
    <row r="330" spans="1:11" x14ac:dyDescent="0.3">
      <c r="A330" s="87">
        <v>2020</v>
      </c>
      <c r="B330" t="s">
        <v>304</v>
      </c>
      <c r="C330">
        <v>32.6</v>
      </c>
      <c r="D330">
        <v>320</v>
      </c>
      <c r="E330">
        <v>38.799999999999997</v>
      </c>
      <c r="F330">
        <v>24.2</v>
      </c>
      <c r="G330">
        <v>30.6</v>
      </c>
      <c r="H330">
        <v>26.4</v>
      </c>
      <c r="I330">
        <v>42.9</v>
      </c>
      <c r="J330">
        <v>19.2</v>
      </c>
      <c r="K330">
        <v>32.445</v>
      </c>
    </row>
    <row r="331" spans="1:11" x14ac:dyDescent="0.3">
      <c r="A331" s="87">
        <v>2020</v>
      </c>
      <c r="B331" t="s">
        <v>323</v>
      </c>
      <c r="C331">
        <v>32.299999999999997</v>
      </c>
      <c r="D331">
        <v>321</v>
      </c>
      <c r="E331">
        <v>22.5</v>
      </c>
      <c r="F331">
        <v>13.1</v>
      </c>
      <c r="G331">
        <v>87</v>
      </c>
      <c r="H331">
        <v>14</v>
      </c>
      <c r="I331">
        <v>14.1</v>
      </c>
      <c r="J331">
        <v>17.7</v>
      </c>
      <c r="K331">
        <v>32.1</v>
      </c>
    </row>
    <row r="332" spans="1:11" x14ac:dyDescent="0.3">
      <c r="A332" s="87">
        <v>2020</v>
      </c>
      <c r="B332" t="s">
        <v>339</v>
      </c>
      <c r="C332">
        <v>32.299999999999997</v>
      </c>
      <c r="D332">
        <v>321</v>
      </c>
      <c r="E332">
        <v>43.6</v>
      </c>
      <c r="F332">
        <v>48.9</v>
      </c>
      <c r="G332">
        <v>37.299999999999997</v>
      </c>
      <c r="H332">
        <v>6.7</v>
      </c>
      <c r="I332">
        <v>8.5</v>
      </c>
      <c r="J332">
        <v>10.5</v>
      </c>
      <c r="K332">
        <v>32.080000000000005</v>
      </c>
    </row>
    <row r="333" spans="1:11" x14ac:dyDescent="0.3">
      <c r="A333" s="87">
        <v>2020</v>
      </c>
      <c r="B333" t="s">
        <v>307</v>
      </c>
      <c r="C333">
        <v>32.1</v>
      </c>
      <c r="D333">
        <v>323</v>
      </c>
      <c r="E333">
        <v>23.8</v>
      </c>
      <c r="F333">
        <v>19.8</v>
      </c>
      <c r="G333">
        <v>6.2</v>
      </c>
      <c r="H333">
        <v>49.8</v>
      </c>
      <c r="I333">
        <v>93.8</v>
      </c>
      <c r="J333">
        <v>90.2</v>
      </c>
      <c r="K333">
        <v>31.900000000000006</v>
      </c>
    </row>
    <row r="334" spans="1:11" x14ac:dyDescent="0.3">
      <c r="A334" s="87">
        <v>2020</v>
      </c>
      <c r="B334" t="s">
        <v>1053</v>
      </c>
      <c r="C334">
        <v>32.1</v>
      </c>
      <c r="D334">
        <v>323</v>
      </c>
      <c r="E334">
        <v>5.5</v>
      </c>
      <c r="F334">
        <v>1</v>
      </c>
      <c r="G334">
        <v>96.7</v>
      </c>
      <c r="H334">
        <v>38.6</v>
      </c>
      <c r="I334">
        <v>48.4</v>
      </c>
      <c r="J334">
        <v>1.7</v>
      </c>
      <c r="K334">
        <v>31.865000000000009</v>
      </c>
    </row>
    <row r="335" spans="1:11" x14ac:dyDescent="0.3">
      <c r="A335" s="87">
        <v>2020</v>
      </c>
      <c r="B335" t="s">
        <v>330</v>
      </c>
      <c r="C335">
        <v>32.1</v>
      </c>
      <c r="D335">
        <v>323</v>
      </c>
      <c r="E335">
        <v>19.5</v>
      </c>
      <c r="F335">
        <v>2.4</v>
      </c>
      <c r="G335">
        <v>99.6</v>
      </c>
      <c r="H335">
        <v>13.4</v>
      </c>
      <c r="J335">
        <v>25.4</v>
      </c>
      <c r="K335">
        <v>31.91</v>
      </c>
    </row>
    <row r="336" spans="1:11" x14ac:dyDescent="0.3">
      <c r="A336" s="87">
        <v>2020</v>
      </c>
      <c r="B336" t="s">
        <v>327</v>
      </c>
      <c r="C336">
        <v>31.9</v>
      </c>
      <c r="D336">
        <v>326</v>
      </c>
      <c r="E336">
        <v>34.9</v>
      </c>
      <c r="F336">
        <v>45.9</v>
      </c>
      <c r="G336">
        <v>55.4</v>
      </c>
      <c r="H336">
        <v>6.5</v>
      </c>
      <c r="I336">
        <v>4.3</v>
      </c>
      <c r="J336">
        <v>11.3</v>
      </c>
      <c r="K336">
        <v>31.710000000000004</v>
      </c>
    </row>
    <row r="337" spans="1:11" x14ac:dyDescent="0.3">
      <c r="A337" s="87">
        <v>2020</v>
      </c>
      <c r="B337" t="s">
        <v>334</v>
      </c>
      <c r="C337">
        <v>31.9</v>
      </c>
      <c r="D337">
        <v>326</v>
      </c>
      <c r="E337">
        <v>16.8</v>
      </c>
      <c r="F337">
        <v>43.2</v>
      </c>
      <c r="G337">
        <v>98.8</v>
      </c>
      <c r="H337">
        <v>1.1000000000000001</v>
      </c>
      <c r="I337">
        <v>2.5</v>
      </c>
      <c r="J337">
        <v>12.3</v>
      </c>
      <c r="K337">
        <v>31.76</v>
      </c>
    </row>
    <row r="338" spans="1:11" x14ac:dyDescent="0.3">
      <c r="A338" s="87">
        <v>2020</v>
      </c>
      <c r="B338" t="s">
        <v>378</v>
      </c>
      <c r="C338">
        <v>31.9</v>
      </c>
      <c r="D338">
        <v>326</v>
      </c>
      <c r="E338">
        <v>14.7</v>
      </c>
      <c r="F338">
        <v>26</v>
      </c>
      <c r="G338">
        <v>87.9</v>
      </c>
      <c r="H338">
        <v>1.7</v>
      </c>
      <c r="I338">
        <v>11.5</v>
      </c>
      <c r="J338">
        <v>95</v>
      </c>
      <c r="K338">
        <v>31.725000000000001</v>
      </c>
    </row>
    <row r="339" spans="1:11" x14ac:dyDescent="0.3">
      <c r="A339" s="87">
        <v>2020</v>
      </c>
      <c r="B339" t="s">
        <v>326</v>
      </c>
      <c r="C339">
        <v>31.9</v>
      </c>
      <c r="D339">
        <v>326</v>
      </c>
      <c r="E339">
        <v>24.5</v>
      </c>
      <c r="F339">
        <v>11.9</v>
      </c>
      <c r="G339">
        <v>78.900000000000006</v>
      </c>
      <c r="H339">
        <v>18.3</v>
      </c>
      <c r="I339">
        <v>6.1</v>
      </c>
      <c r="J339">
        <v>20.5</v>
      </c>
      <c r="K339">
        <v>31.76</v>
      </c>
    </row>
    <row r="340" spans="1:11" x14ac:dyDescent="0.3">
      <c r="A340" s="87">
        <v>2020</v>
      </c>
      <c r="B340" t="s">
        <v>316</v>
      </c>
      <c r="C340">
        <v>31.9</v>
      </c>
      <c r="D340">
        <v>326</v>
      </c>
      <c r="E340">
        <v>29.3</v>
      </c>
      <c r="F340">
        <v>31.5</v>
      </c>
      <c r="G340">
        <v>27.2</v>
      </c>
      <c r="H340">
        <v>36.6</v>
      </c>
      <c r="I340">
        <v>56.9</v>
      </c>
      <c r="J340">
        <v>25.2</v>
      </c>
      <c r="K340">
        <v>31.735000000000003</v>
      </c>
    </row>
    <row r="341" spans="1:11" x14ac:dyDescent="0.3">
      <c r="A341" s="87">
        <v>2020</v>
      </c>
      <c r="B341" t="s">
        <v>324</v>
      </c>
      <c r="C341">
        <v>32</v>
      </c>
      <c r="D341">
        <v>327</v>
      </c>
      <c r="E341">
        <v>7.6</v>
      </c>
      <c r="F341">
        <v>44.6</v>
      </c>
      <c r="G341">
        <v>70.7</v>
      </c>
      <c r="H341">
        <v>3.8</v>
      </c>
      <c r="I341">
        <v>89.6</v>
      </c>
      <c r="J341">
        <v>100</v>
      </c>
      <c r="K341">
        <v>31.880000000000003</v>
      </c>
    </row>
    <row r="342" spans="1:11" x14ac:dyDescent="0.3">
      <c r="A342" s="87">
        <v>2020</v>
      </c>
      <c r="B342" t="s">
        <v>322</v>
      </c>
      <c r="C342">
        <v>31.8</v>
      </c>
      <c r="D342">
        <v>331</v>
      </c>
      <c r="E342">
        <v>31</v>
      </c>
      <c r="F342">
        <v>11</v>
      </c>
      <c r="G342">
        <v>68.5</v>
      </c>
      <c r="H342">
        <v>10.8</v>
      </c>
      <c r="I342">
        <v>12.8</v>
      </c>
      <c r="J342">
        <v>31.6</v>
      </c>
      <c r="K342">
        <v>31.580000000000005</v>
      </c>
    </row>
    <row r="343" spans="1:11" x14ac:dyDescent="0.3">
      <c r="A343" s="87">
        <v>2020</v>
      </c>
      <c r="B343" t="s">
        <v>351</v>
      </c>
      <c r="C343">
        <v>31.8</v>
      </c>
      <c r="D343">
        <v>331</v>
      </c>
      <c r="E343">
        <v>20.8</v>
      </c>
      <c r="F343">
        <v>13.8</v>
      </c>
      <c r="G343">
        <v>92.2</v>
      </c>
      <c r="H343">
        <v>2.4</v>
      </c>
      <c r="I343">
        <v>16.399999999999999</v>
      </c>
      <c r="J343">
        <v>43.1</v>
      </c>
      <c r="K343">
        <v>31.595000000000002</v>
      </c>
    </row>
    <row r="344" spans="1:11" x14ac:dyDescent="0.3">
      <c r="A344" s="87">
        <v>2020</v>
      </c>
      <c r="B344" t="s">
        <v>321</v>
      </c>
      <c r="C344">
        <v>31.7</v>
      </c>
      <c r="D344">
        <v>333</v>
      </c>
      <c r="E344">
        <v>21.7</v>
      </c>
      <c r="F344">
        <v>20.100000000000001</v>
      </c>
      <c r="G344">
        <v>80.3</v>
      </c>
      <c r="H344">
        <v>14</v>
      </c>
      <c r="I344">
        <v>8.6</v>
      </c>
      <c r="J344">
        <v>30.4</v>
      </c>
      <c r="K344">
        <v>31.5</v>
      </c>
    </row>
    <row r="345" spans="1:11" x14ac:dyDescent="0.3">
      <c r="A345" s="87">
        <v>2020</v>
      </c>
      <c r="B345" t="s">
        <v>329</v>
      </c>
      <c r="C345">
        <v>31.7</v>
      </c>
      <c r="D345">
        <v>333</v>
      </c>
      <c r="E345">
        <v>19.899999999999999</v>
      </c>
      <c r="F345">
        <v>7.3</v>
      </c>
      <c r="G345">
        <v>80</v>
      </c>
      <c r="H345">
        <v>24.3</v>
      </c>
      <c r="I345">
        <v>27.1</v>
      </c>
      <c r="J345">
        <v>11.5</v>
      </c>
      <c r="K345">
        <v>31.479999999999997</v>
      </c>
    </row>
    <row r="346" spans="1:11" x14ac:dyDescent="0.3">
      <c r="A346" s="87">
        <v>2020</v>
      </c>
      <c r="B346" t="s">
        <v>272</v>
      </c>
      <c r="C346">
        <v>31.7</v>
      </c>
      <c r="D346">
        <v>333</v>
      </c>
      <c r="E346">
        <v>24.9</v>
      </c>
      <c r="F346">
        <v>46.7</v>
      </c>
      <c r="G346">
        <v>5</v>
      </c>
      <c r="H346">
        <v>55.7</v>
      </c>
      <c r="I346">
        <v>43.2</v>
      </c>
      <c r="J346">
        <v>51.5</v>
      </c>
      <c r="K346">
        <v>31.505000000000003</v>
      </c>
    </row>
    <row r="347" spans="1:11" x14ac:dyDescent="0.3">
      <c r="A347" s="87">
        <v>2020</v>
      </c>
      <c r="B347" t="s">
        <v>309</v>
      </c>
      <c r="C347">
        <v>31.7</v>
      </c>
      <c r="D347">
        <v>333</v>
      </c>
      <c r="E347">
        <v>19.3</v>
      </c>
      <c r="F347">
        <v>10.4</v>
      </c>
      <c r="G347">
        <v>24.4</v>
      </c>
      <c r="H347">
        <v>56.4</v>
      </c>
      <c r="I347">
        <v>70.400000000000006</v>
      </c>
      <c r="J347">
        <v>60.8</v>
      </c>
      <c r="K347">
        <v>31.48</v>
      </c>
    </row>
    <row r="348" spans="1:11" x14ac:dyDescent="0.3">
      <c r="A348" s="87">
        <v>2020</v>
      </c>
      <c r="B348" t="s">
        <v>1054</v>
      </c>
      <c r="C348">
        <v>31.7</v>
      </c>
      <c r="D348">
        <v>333</v>
      </c>
      <c r="E348">
        <v>16.600000000000001</v>
      </c>
      <c r="F348">
        <v>11.4</v>
      </c>
      <c r="G348">
        <v>54.9</v>
      </c>
      <c r="H348">
        <v>45.2</v>
      </c>
      <c r="I348">
        <v>56.4</v>
      </c>
      <c r="J348">
        <v>17.7</v>
      </c>
      <c r="K348">
        <v>31.505000000000006</v>
      </c>
    </row>
    <row r="349" spans="1:11" x14ac:dyDescent="0.3">
      <c r="A349" s="87">
        <v>2020</v>
      </c>
      <c r="B349" t="s">
        <v>335</v>
      </c>
      <c r="C349">
        <v>31.7</v>
      </c>
      <c r="D349">
        <v>333</v>
      </c>
      <c r="E349">
        <v>17.2</v>
      </c>
      <c r="F349">
        <v>8.5</v>
      </c>
      <c r="G349">
        <v>86.3</v>
      </c>
      <c r="H349">
        <v>22</v>
      </c>
      <c r="I349">
        <v>36.5</v>
      </c>
      <c r="J349">
        <v>5.2</v>
      </c>
      <c r="K349">
        <v>31.475000000000001</v>
      </c>
    </row>
    <row r="350" spans="1:11" x14ac:dyDescent="0.3">
      <c r="A350" s="87">
        <v>2020</v>
      </c>
      <c r="B350" t="s">
        <v>342</v>
      </c>
      <c r="C350">
        <v>31.7</v>
      </c>
      <c r="D350">
        <v>333</v>
      </c>
      <c r="E350">
        <v>17</v>
      </c>
      <c r="F350">
        <v>8.5</v>
      </c>
      <c r="G350">
        <v>68.5</v>
      </c>
      <c r="H350">
        <v>40.1</v>
      </c>
      <c r="I350">
        <v>33</v>
      </c>
      <c r="J350">
        <v>10.1</v>
      </c>
      <c r="K350">
        <v>31.525000000000002</v>
      </c>
    </row>
    <row r="351" spans="1:11" x14ac:dyDescent="0.3">
      <c r="A351" s="87">
        <v>2020</v>
      </c>
      <c r="B351" t="s">
        <v>1055</v>
      </c>
      <c r="C351">
        <v>31.6</v>
      </c>
      <c r="D351">
        <v>341</v>
      </c>
      <c r="E351">
        <v>2.8</v>
      </c>
      <c r="F351">
        <v>3.8</v>
      </c>
      <c r="G351">
        <v>97</v>
      </c>
      <c r="H351">
        <v>49.8</v>
      </c>
      <c r="J351">
        <v>10.6</v>
      </c>
      <c r="K351">
        <v>31.390000000000004</v>
      </c>
    </row>
    <row r="352" spans="1:11" x14ac:dyDescent="0.3">
      <c r="A352" s="87">
        <v>2020</v>
      </c>
      <c r="B352" t="s">
        <v>1056</v>
      </c>
      <c r="C352">
        <v>31.5</v>
      </c>
      <c r="D352">
        <v>342</v>
      </c>
      <c r="E352">
        <v>43.6</v>
      </c>
      <c r="F352">
        <v>12</v>
      </c>
      <c r="G352">
        <v>11.8</v>
      </c>
      <c r="H352">
        <v>37.4</v>
      </c>
      <c r="I352">
        <v>26.4</v>
      </c>
      <c r="J352">
        <v>30.8</v>
      </c>
      <c r="K352">
        <v>31.34</v>
      </c>
    </row>
    <row r="353" spans="1:11" x14ac:dyDescent="0.3">
      <c r="A353" s="87">
        <v>2020</v>
      </c>
      <c r="B353" t="s">
        <v>343</v>
      </c>
      <c r="C353">
        <v>31.5</v>
      </c>
      <c r="D353">
        <v>342</v>
      </c>
      <c r="E353">
        <v>6.4</v>
      </c>
      <c r="F353">
        <v>8.1</v>
      </c>
      <c r="G353">
        <v>99.4</v>
      </c>
      <c r="H353">
        <v>18.5</v>
      </c>
      <c r="I353">
        <v>23.9</v>
      </c>
      <c r="J353">
        <v>63.7</v>
      </c>
      <c r="K353">
        <v>31.330000000000005</v>
      </c>
    </row>
    <row r="354" spans="1:11" x14ac:dyDescent="0.3">
      <c r="A354" s="87">
        <v>2020</v>
      </c>
      <c r="B354" t="s">
        <v>317</v>
      </c>
      <c r="C354">
        <v>31.4</v>
      </c>
      <c r="D354">
        <v>344</v>
      </c>
      <c r="E354">
        <v>13.6</v>
      </c>
      <c r="F354">
        <v>4.2</v>
      </c>
      <c r="G354">
        <v>14.5</v>
      </c>
      <c r="H354">
        <v>63.4</v>
      </c>
      <c r="I354">
        <v>97.8</v>
      </c>
      <c r="J354">
        <v>98</v>
      </c>
      <c r="K354">
        <v>31.230000000000004</v>
      </c>
    </row>
    <row r="355" spans="1:11" x14ac:dyDescent="0.3">
      <c r="A355" s="87">
        <v>2020</v>
      </c>
      <c r="B355" t="s">
        <v>331</v>
      </c>
      <c r="C355">
        <v>31.4</v>
      </c>
      <c r="D355">
        <v>344</v>
      </c>
      <c r="E355">
        <v>7.9</v>
      </c>
      <c r="F355">
        <v>5.2</v>
      </c>
      <c r="G355">
        <v>82.3</v>
      </c>
      <c r="H355">
        <v>38.200000000000003</v>
      </c>
      <c r="I355">
        <v>44.5</v>
      </c>
      <c r="J355">
        <v>24.1</v>
      </c>
      <c r="K355">
        <v>31.21</v>
      </c>
    </row>
    <row r="356" spans="1:11" x14ac:dyDescent="0.3">
      <c r="A356" s="87">
        <v>2020</v>
      </c>
      <c r="B356" t="s">
        <v>301</v>
      </c>
      <c r="C356">
        <v>31.1</v>
      </c>
      <c r="D356">
        <v>346</v>
      </c>
      <c r="E356">
        <v>21.3</v>
      </c>
      <c r="F356">
        <v>10.3</v>
      </c>
      <c r="G356">
        <v>35.4</v>
      </c>
      <c r="H356">
        <v>21.4</v>
      </c>
      <c r="I356">
        <v>100</v>
      </c>
      <c r="J356">
        <v>100</v>
      </c>
      <c r="K356">
        <v>30.910000000000004</v>
      </c>
    </row>
    <row r="357" spans="1:11" x14ac:dyDescent="0.3">
      <c r="A357" s="87">
        <v>2020</v>
      </c>
      <c r="B357" t="s">
        <v>332</v>
      </c>
      <c r="C357">
        <v>31.1</v>
      </c>
      <c r="D357">
        <v>346</v>
      </c>
      <c r="E357">
        <v>20</v>
      </c>
      <c r="F357">
        <v>11.3</v>
      </c>
      <c r="G357">
        <v>7.3</v>
      </c>
      <c r="H357">
        <v>70</v>
      </c>
      <c r="I357">
        <v>82.3</v>
      </c>
      <c r="J357">
        <v>43.4</v>
      </c>
      <c r="K357">
        <v>30.875</v>
      </c>
    </row>
    <row r="358" spans="1:11" x14ac:dyDescent="0.3">
      <c r="A358" s="87">
        <v>2020</v>
      </c>
      <c r="B358" t="s">
        <v>357</v>
      </c>
      <c r="C358">
        <v>31</v>
      </c>
      <c r="D358">
        <v>348</v>
      </c>
      <c r="E358">
        <v>19.399999999999999</v>
      </c>
      <c r="F358">
        <v>31.7</v>
      </c>
      <c r="G358">
        <v>34.4</v>
      </c>
      <c r="H358">
        <v>15.2</v>
      </c>
      <c r="I358">
        <v>100</v>
      </c>
      <c r="J358">
        <v>100</v>
      </c>
      <c r="K358">
        <v>30.849999999999998</v>
      </c>
    </row>
    <row r="359" spans="1:11" x14ac:dyDescent="0.3">
      <c r="A359" s="87">
        <v>2020</v>
      </c>
      <c r="B359" t="s">
        <v>352</v>
      </c>
      <c r="C359">
        <v>31</v>
      </c>
      <c r="D359">
        <v>348</v>
      </c>
      <c r="E359">
        <v>11.7</v>
      </c>
      <c r="F359">
        <v>24.9</v>
      </c>
      <c r="G359">
        <v>100</v>
      </c>
      <c r="H359">
        <v>1.4</v>
      </c>
      <c r="I359">
        <v>15.7</v>
      </c>
      <c r="J359">
        <v>51.5</v>
      </c>
      <c r="K359">
        <v>30.810000000000002</v>
      </c>
    </row>
    <row r="360" spans="1:11" x14ac:dyDescent="0.3">
      <c r="A360" s="87">
        <v>2020</v>
      </c>
      <c r="B360" t="s">
        <v>338</v>
      </c>
      <c r="C360">
        <v>30.9</v>
      </c>
      <c r="D360">
        <v>350</v>
      </c>
      <c r="E360">
        <v>19.3</v>
      </c>
      <c r="F360">
        <v>21.4</v>
      </c>
      <c r="G360">
        <v>10</v>
      </c>
      <c r="H360">
        <v>45.5</v>
      </c>
      <c r="I360">
        <v>94.8</v>
      </c>
      <c r="J360">
        <v>99.6</v>
      </c>
      <c r="K360">
        <v>30.680000000000003</v>
      </c>
    </row>
    <row r="361" spans="1:11" x14ac:dyDescent="0.3">
      <c r="A361" s="87">
        <v>2020</v>
      </c>
      <c r="B361" t="s">
        <v>285</v>
      </c>
      <c r="C361">
        <v>30.9</v>
      </c>
      <c r="D361">
        <v>350</v>
      </c>
      <c r="E361">
        <v>29</v>
      </c>
      <c r="F361">
        <v>35</v>
      </c>
      <c r="G361">
        <v>17.399999999999999</v>
      </c>
      <c r="H361">
        <v>60.1</v>
      </c>
      <c r="I361">
        <v>1.5</v>
      </c>
      <c r="J361">
        <v>1.2</v>
      </c>
      <c r="K361">
        <v>30.734999999999999</v>
      </c>
    </row>
    <row r="362" spans="1:11" x14ac:dyDescent="0.3">
      <c r="A362" s="87">
        <v>2020</v>
      </c>
      <c r="B362" t="s">
        <v>367</v>
      </c>
      <c r="C362">
        <v>30.9</v>
      </c>
      <c r="D362">
        <v>350</v>
      </c>
      <c r="E362">
        <v>11.5</v>
      </c>
      <c r="F362">
        <v>9.1</v>
      </c>
      <c r="G362">
        <v>91.5</v>
      </c>
      <c r="H362">
        <v>7.8</v>
      </c>
      <c r="I362">
        <v>99.3</v>
      </c>
      <c r="J362">
        <v>7.6</v>
      </c>
      <c r="K362">
        <v>30.715</v>
      </c>
    </row>
    <row r="363" spans="1:11" x14ac:dyDescent="0.3">
      <c r="A363" s="87">
        <v>2020</v>
      </c>
      <c r="B363" t="s">
        <v>325</v>
      </c>
      <c r="C363">
        <v>30.8</v>
      </c>
      <c r="D363">
        <v>353</v>
      </c>
      <c r="E363">
        <v>27.2</v>
      </c>
      <c r="F363">
        <v>26.2</v>
      </c>
      <c r="G363">
        <v>31.6</v>
      </c>
      <c r="H363">
        <v>33.6</v>
      </c>
      <c r="I363">
        <v>36.6</v>
      </c>
      <c r="J363">
        <v>44.1</v>
      </c>
      <c r="K363">
        <v>30.574999999999996</v>
      </c>
    </row>
    <row r="364" spans="1:11" x14ac:dyDescent="0.3">
      <c r="A364" s="87">
        <v>2020</v>
      </c>
      <c r="B364" t="s">
        <v>1057</v>
      </c>
      <c r="C364">
        <v>30.8</v>
      </c>
      <c r="D364">
        <v>353</v>
      </c>
      <c r="E364">
        <v>19.600000000000001</v>
      </c>
      <c r="F364">
        <v>20.3</v>
      </c>
      <c r="G364">
        <v>36.1</v>
      </c>
      <c r="H364">
        <v>39.9</v>
      </c>
      <c r="I364">
        <v>85.4</v>
      </c>
      <c r="J364">
        <v>26.4</v>
      </c>
      <c r="K364">
        <v>30.660000000000004</v>
      </c>
    </row>
    <row r="365" spans="1:11" x14ac:dyDescent="0.3">
      <c r="A365" s="87">
        <v>2020</v>
      </c>
      <c r="B365" t="s">
        <v>387</v>
      </c>
      <c r="C365">
        <v>30.5</v>
      </c>
      <c r="D365">
        <v>355</v>
      </c>
      <c r="E365">
        <v>17</v>
      </c>
      <c r="F365">
        <v>54.1</v>
      </c>
      <c r="G365">
        <v>77.8</v>
      </c>
      <c r="H365">
        <v>10.6</v>
      </c>
      <c r="I365">
        <v>3.3</v>
      </c>
      <c r="J365">
        <v>5</v>
      </c>
      <c r="K365">
        <v>30.305000000000003</v>
      </c>
    </row>
    <row r="366" spans="1:11" x14ac:dyDescent="0.3">
      <c r="A366" s="87">
        <v>2020</v>
      </c>
      <c r="B366" t="s">
        <v>336</v>
      </c>
      <c r="C366">
        <v>30.3</v>
      </c>
      <c r="D366">
        <v>356</v>
      </c>
      <c r="E366">
        <v>35</v>
      </c>
      <c r="F366">
        <v>28.7</v>
      </c>
      <c r="G366">
        <v>38.1</v>
      </c>
      <c r="H366">
        <v>19.100000000000001</v>
      </c>
      <c r="I366">
        <v>29.3</v>
      </c>
      <c r="J366">
        <v>7.8</v>
      </c>
      <c r="K366">
        <v>30.165000000000003</v>
      </c>
    </row>
    <row r="367" spans="1:11" x14ac:dyDescent="0.3">
      <c r="A367" s="87">
        <v>2020</v>
      </c>
      <c r="B367" t="s">
        <v>403</v>
      </c>
      <c r="C367">
        <v>30.2</v>
      </c>
      <c r="D367">
        <v>357</v>
      </c>
      <c r="E367">
        <v>17.899999999999999</v>
      </c>
      <c r="F367">
        <v>16.100000000000001</v>
      </c>
      <c r="G367">
        <v>96.9</v>
      </c>
      <c r="H367">
        <v>1.5</v>
      </c>
      <c r="I367">
        <v>25.3</v>
      </c>
      <c r="J367">
        <v>6.1</v>
      </c>
      <c r="K367">
        <v>30.020000000000003</v>
      </c>
    </row>
    <row r="368" spans="1:11" x14ac:dyDescent="0.3">
      <c r="A368" s="87">
        <v>2020</v>
      </c>
      <c r="B368" t="s">
        <v>328</v>
      </c>
      <c r="C368">
        <v>30.2</v>
      </c>
      <c r="D368">
        <v>357</v>
      </c>
      <c r="E368">
        <v>38.6</v>
      </c>
      <c r="F368">
        <v>21.5</v>
      </c>
      <c r="G368">
        <v>12.9</v>
      </c>
      <c r="H368">
        <v>38.1</v>
      </c>
      <c r="I368">
        <v>7.3</v>
      </c>
      <c r="J368">
        <v>37.9</v>
      </c>
      <c r="K368">
        <v>30.05</v>
      </c>
    </row>
    <row r="369" spans="1:11" x14ac:dyDescent="0.3">
      <c r="A369" s="87">
        <v>2020</v>
      </c>
      <c r="B369" t="s">
        <v>341</v>
      </c>
      <c r="C369">
        <v>30.2</v>
      </c>
      <c r="D369">
        <v>357</v>
      </c>
      <c r="E369">
        <v>37</v>
      </c>
      <c r="F369">
        <v>22.5</v>
      </c>
      <c r="G369">
        <v>14.1</v>
      </c>
      <c r="H369">
        <v>44.8</v>
      </c>
      <c r="I369">
        <v>5.3</v>
      </c>
      <c r="J369">
        <v>18.100000000000001</v>
      </c>
      <c r="K369">
        <v>30</v>
      </c>
    </row>
    <row r="370" spans="1:11" x14ac:dyDescent="0.3">
      <c r="A370" s="87">
        <v>2020</v>
      </c>
      <c r="B370" t="s">
        <v>421</v>
      </c>
      <c r="C370">
        <v>30.1</v>
      </c>
      <c r="D370">
        <v>360</v>
      </c>
      <c r="E370">
        <v>11.9</v>
      </c>
      <c r="F370">
        <v>16.100000000000001</v>
      </c>
      <c r="G370">
        <v>91.2</v>
      </c>
      <c r="H370">
        <v>7.7</v>
      </c>
      <c r="I370">
        <v>24.9</v>
      </c>
      <c r="J370">
        <v>50.7</v>
      </c>
      <c r="K370">
        <v>29.930000000000003</v>
      </c>
    </row>
    <row r="371" spans="1:11" x14ac:dyDescent="0.3">
      <c r="A371" s="87">
        <v>2020</v>
      </c>
      <c r="B371" t="s">
        <v>348</v>
      </c>
      <c r="C371">
        <v>30.1</v>
      </c>
      <c r="D371">
        <v>360</v>
      </c>
      <c r="E371">
        <v>30.9</v>
      </c>
      <c r="F371">
        <v>22.6</v>
      </c>
      <c r="G371">
        <v>28.6</v>
      </c>
      <c r="H371">
        <v>26.8</v>
      </c>
      <c r="I371">
        <v>72.7</v>
      </c>
      <c r="J371">
        <v>10.8</v>
      </c>
      <c r="K371">
        <v>29.875</v>
      </c>
    </row>
    <row r="372" spans="1:11" x14ac:dyDescent="0.3">
      <c r="A372" s="87">
        <v>2020</v>
      </c>
      <c r="B372" t="s">
        <v>398</v>
      </c>
      <c r="C372">
        <v>30</v>
      </c>
      <c r="D372">
        <v>362</v>
      </c>
      <c r="E372">
        <v>11.3</v>
      </c>
      <c r="F372">
        <v>21</v>
      </c>
      <c r="G372">
        <v>66.900000000000006</v>
      </c>
      <c r="H372">
        <v>23.9</v>
      </c>
      <c r="I372">
        <v>77.7</v>
      </c>
      <c r="J372">
        <v>23.3</v>
      </c>
      <c r="K372">
        <v>29.830000000000005</v>
      </c>
    </row>
    <row r="373" spans="1:11" x14ac:dyDescent="0.3">
      <c r="A373" s="87">
        <v>2020</v>
      </c>
      <c r="B373" t="s">
        <v>315</v>
      </c>
      <c r="C373">
        <v>30</v>
      </c>
      <c r="D373">
        <v>362</v>
      </c>
      <c r="E373">
        <v>20.399999999999999</v>
      </c>
      <c r="F373">
        <v>22.2</v>
      </c>
      <c r="G373">
        <v>27.8</v>
      </c>
      <c r="H373">
        <v>49.7</v>
      </c>
      <c r="I373">
        <v>63.9</v>
      </c>
      <c r="J373">
        <v>15.6</v>
      </c>
      <c r="K373">
        <v>29.855000000000004</v>
      </c>
    </row>
    <row r="374" spans="1:11" x14ac:dyDescent="0.3">
      <c r="A374" s="87">
        <v>2020</v>
      </c>
      <c r="B374" t="s">
        <v>333</v>
      </c>
      <c r="C374">
        <v>30</v>
      </c>
      <c r="D374">
        <v>362</v>
      </c>
      <c r="E374">
        <v>20.100000000000001</v>
      </c>
      <c r="F374">
        <v>12.9</v>
      </c>
      <c r="G374">
        <v>23.1</v>
      </c>
      <c r="H374">
        <v>36.5</v>
      </c>
      <c r="I374">
        <v>76.3</v>
      </c>
      <c r="J374">
        <v>95.1</v>
      </c>
      <c r="K374">
        <v>29.820000000000004</v>
      </c>
    </row>
    <row r="375" spans="1:11" x14ac:dyDescent="0.3">
      <c r="A375" s="87">
        <v>2020</v>
      </c>
      <c r="B375" t="s">
        <v>350</v>
      </c>
      <c r="C375">
        <v>30</v>
      </c>
      <c r="D375">
        <v>362</v>
      </c>
      <c r="E375">
        <v>11</v>
      </c>
      <c r="F375">
        <v>5.4</v>
      </c>
      <c r="G375">
        <v>100</v>
      </c>
      <c r="H375">
        <v>20.100000000000001</v>
      </c>
      <c r="I375">
        <v>2.8</v>
      </c>
      <c r="J375">
        <v>15.3</v>
      </c>
      <c r="K375">
        <v>29.865000000000002</v>
      </c>
    </row>
    <row r="376" spans="1:11" x14ac:dyDescent="0.3">
      <c r="A376" s="87">
        <v>2020</v>
      </c>
      <c r="B376" t="s">
        <v>373</v>
      </c>
      <c r="C376">
        <v>29.9</v>
      </c>
      <c r="D376">
        <v>367</v>
      </c>
      <c r="E376">
        <v>11.2</v>
      </c>
      <c r="F376">
        <v>6.2</v>
      </c>
      <c r="G376">
        <v>22.4</v>
      </c>
      <c r="H376">
        <v>51.8</v>
      </c>
      <c r="I376">
        <v>100</v>
      </c>
      <c r="J376">
        <v>96.2</v>
      </c>
      <c r="K376">
        <v>29.75</v>
      </c>
    </row>
    <row r="377" spans="1:11" x14ac:dyDescent="0.3">
      <c r="A377" s="87">
        <v>2020</v>
      </c>
      <c r="B377" t="s">
        <v>347</v>
      </c>
      <c r="C377">
        <v>29.7</v>
      </c>
      <c r="D377">
        <v>368</v>
      </c>
      <c r="E377">
        <v>10.7</v>
      </c>
      <c r="F377">
        <v>16.100000000000001</v>
      </c>
      <c r="G377">
        <v>13.1</v>
      </c>
      <c r="H377">
        <v>55.6</v>
      </c>
      <c r="I377">
        <v>99.6</v>
      </c>
      <c r="J377">
        <v>98.1</v>
      </c>
      <c r="K377">
        <v>29.515000000000004</v>
      </c>
    </row>
    <row r="378" spans="1:11" x14ac:dyDescent="0.3">
      <c r="A378" s="87">
        <v>2020</v>
      </c>
      <c r="B378" t="s">
        <v>400</v>
      </c>
      <c r="C378">
        <v>29.7</v>
      </c>
      <c r="D378">
        <v>368</v>
      </c>
      <c r="E378">
        <v>15.1</v>
      </c>
      <c r="F378">
        <v>37.5</v>
      </c>
      <c r="G378">
        <v>13.9</v>
      </c>
      <c r="H378">
        <v>52.1</v>
      </c>
      <c r="I378">
        <v>89</v>
      </c>
      <c r="J378">
        <v>42.5</v>
      </c>
      <c r="K378">
        <v>29.565000000000001</v>
      </c>
    </row>
    <row r="379" spans="1:11" x14ac:dyDescent="0.3">
      <c r="A379" s="87">
        <v>2020</v>
      </c>
      <c r="B379" t="s">
        <v>377</v>
      </c>
      <c r="C379">
        <v>29.5</v>
      </c>
      <c r="D379">
        <v>370</v>
      </c>
      <c r="E379">
        <v>18.2</v>
      </c>
      <c r="F379">
        <v>7.5</v>
      </c>
      <c r="G379">
        <v>82.7</v>
      </c>
      <c r="H379">
        <v>4.3</v>
      </c>
      <c r="I379">
        <v>9.1999999999999993</v>
      </c>
      <c r="J379">
        <v>69</v>
      </c>
      <c r="K379">
        <v>29.340000000000003</v>
      </c>
    </row>
    <row r="380" spans="1:11" x14ac:dyDescent="0.3">
      <c r="A380" s="87">
        <v>2020</v>
      </c>
      <c r="B380" t="s">
        <v>1058</v>
      </c>
      <c r="C380">
        <v>29.5</v>
      </c>
      <c r="D380">
        <v>370</v>
      </c>
      <c r="E380">
        <v>16.5</v>
      </c>
      <c r="F380">
        <v>11.4</v>
      </c>
      <c r="G380">
        <v>4</v>
      </c>
      <c r="H380">
        <v>64.5</v>
      </c>
      <c r="I380">
        <v>91.9</v>
      </c>
      <c r="J380">
        <v>65.3</v>
      </c>
      <c r="K380">
        <v>29.300000000000004</v>
      </c>
    </row>
    <row r="381" spans="1:11" x14ac:dyDescent="0.3">
      <c r="A381" s="87">
        <v>2020</v>
      </c>
      <c r="B381" t="s">
        <v>370</v>
      </c>
      <c r="C381">
        <v>29.4</v>
      </c>
      <c r="D381">
        <v>372</v>
      </c>
      <c r="E381">
        <v>14.8</v>
      </c>
      <c r="F381">
        <v>17.899999999999999</v>
      </c>
      <c r="G381">
        <v>17.600000000000001</v>
      </c>
      <c r="H381">
        <v>42.3</v>
      </c>
      <c r="I381">
        <v>98.1</v>
      </c>
      <c r="J381">
        <v>91.7</v>
      </c>
      <c r="K381">
        <v>29.18</v>
      </c>
    </row>
    <row r="382" spans="1:11" x14ac:dyDescent="0.3">
      <c r="A382" s="87">
        <v>2020</v>
      </c>
      <c r="B382" t="s">
        <v>360</v>
      </c>
      <c r="C382">
        <v>29.2</v>
      </c>
      <c r="D382">
        <v>373</v>
      </c>
      <c r="E382">
        <v>5.3</v>
      </c>
      <c r="F382">
        <v>6.4</v>
      </c>
      <c r="G382">
        <v>95.3</v>
      </c>
      <c r="H382">
        <v>35.9</v>
      </c>
      <c r="K382">
        <v>29</v>
      </c>
    </row>
    <row r="383" spans="1:11" x14ac:dyDescent="0.3">
      <c r="A383" s="87">
        <v>2020</v>
      </c>
      <c r="B383" t="s">
        <v>349</v>
      </c>
      <c r="C383">
        <v>29.2</v>
      </c>
      <c r="D383">
        <v>373</v>
      </c>
      <c r="E383">
        <v>20.9</v>
      </c>
      <c r="F383">
        <v>8.6</v>
      </c>
      <c r="G383">
        <v>33.200000000000003</v>
      </c>
      <c r="H383">
        <v>35.9</v>
      </c>
      <c r="I383">
        <v>48.7</v>
      </c>
      <c r="J383">
        <v>72</v>
      </c>
      <c r="K383">
        <v>29.075000000000003</v>
      </c>
    </row>
    <row r="384" spans="1:11" x14ac:dyDescent="0.3">
      <c r="A384" s="87">
        <v>2020</v>
      </c>
      <c r="B384" t="s">
        <v>364</v>
      </c>
      <c r="C384">
        <v>29.1</v>
      </c>
      <c r="D384">
        <v>375</v>
      </c>
      <c r="E384">
        <v>13.2</v>
      </c>
      <c r="F384">
        <v>13.1</v>
      </c>
      <c r="G384">
        <v>73</v>
      </c>
      <c r="H384">
        <v>12.6</v>
      </c>
      <c r="I384">
        <v>100</v>
      </c>
      <c r="J384">
        <v>3.8</v>
      </c>
      <c r="K384">
        <v>28.900000000000002</v>
      </c>
    </row>
    <row r="385" spans="1:11" x14ac:dyDescent="0.3">
      <c r="A385" s="87">
        <v>2020</v>
      </c>
      <c r="B385" t="s">
        <v>261</v>
      </c>
      <c r="C385">
        <v>29.1</v>
      </c>
      <c r="D385">
        <v>375</v>
      </c>
      <c r="E385">
        <v>19.600000000000001</v>
      </c>
      <c r="F385">
        <v>16.100000000000001</v>
      </c>
      <c r="G385">
        <v>10.7</v>
      </c>
      <c r="H385">
        <v>41.4</v>
      </c>
      <c r="I385">
        <v>96.8</v>
      </c>
      <c r="J385">
        <v>85.3</v>
      </c>
      <c r="K385">
        <v>28.975000000000001</v>
      </c>
    </row>
    <row r="386" spans="1:11" x14ac:dyDescent="0.3">
      <c r="A386" s="87">
        <v>2020</v>
      </c>
      <c r="B386" t="s">
        <v>354</v>
      </c>
      <c r="C386">
        <v>29</v>
      </c>
      <c r="D386">
        <v>377</v>
      </c>
      <c r="E386">
        <v>23.6</v>
      </c>
      <c r="F386">
        <v>4.9000000000000004</v>
      </c>
      <c r="G386">
        <v>29.4</v>
      </c>
      <c r="H386">
        <v>59</v>
      </c>
      <c r="I386">
        <v>18.3</v>
      </c>
      <c r="J386">
        <v>6.8</v>
      </c>
      <c r="K386">
        <v>28.865000000000002</v>
      </c>
    </row>
    <row r="387" spans="1:11" x14ac:dyDescent="0.3">
      <c r="A387" s="87">
        <v>2020</v>
      </c>
      <c r="B387" t="s">
        <v>371</v>
      </c>
      <c r="C387">
        <v>29</v>
      </c>
      <c r="D387">
        <v>377</v>
      </c>
      <c r="E387">
        <v>8.9</v>
      </c>
      <c r="F387">
        <v>10.1</v>
      </c>
      <c r="G387">
        <v>87.6</v>
      </c>
      <c r="H387">
        <v>1.2</v>
      </c>
      <c r="I387">
        <v>32.1</v>
      </c>
      <c r="J387">
        <v>97.1</v>
      </c>
      <c r="K387">
        <v>28.79</v>
      </c>
    </row>
    <row r="388" spans="1:11" x14ac:dyDescent="0.3">
      <c r="A388" s="87">
        <v>2020</v>
      </c>
      <c r="B388" t="s">
        <v>499</v>
      </c>
      <c r="C388">
        <v>28.9</v>
      </c>
      <c r="D388">
        <v>379</v>
      </c>
      <c r="E388">
        <v>16.399999999999999</v>
      </c>
      <c r="F388">
        <v>60.7</v>
      </c>
      <c r="G388">
        <v>41.3</v>
      </c>
      <c r="H388">
        <v>4.5</v>
      </c>
      <c r="I388">
        <v>52</v>
      </c>
      <c r="J388">
        <v>86.1</v>
      </c>
      <c r="K388">
        <v>28.695</v>
      </c>
    </row>
    <row r="389" spans="1:11" x14ac:dyDescent="0.3">
      <c r="A389" s="87">
        <v>2020</v>
      </c>
      <c r="B389" t="s">
        <v>346</v>
      </c>
      <c r="C389">
        <v>28.8</v>
      </c>
      <c r="D389">
        <v>380</v>
      </c>
      <c r="E389">
        <v>51.3</v>
      </c>
      <c r="F389">
        <v>20.2</v>
      </c>
      <c r="G389">
        <v>16</v>
      </c>
      <c r="H389">
        <v>12.7</v>
      </c>
      <c r="I389">
        <v>5.9</v>
      </c>
      <c r="J389">
        <v>1.9</v>
      </c>
      <c r="K389">
        <v>28.669999999999998</v>
      </c>
    </row>
    <row r="390" spans="1:11" x14ac:dyDescent="0.3">
      <c r="A390" s="87">
        <v>2020</v>
      </c>
      <c r="B390" t="s">
        <v>355</v>
      </c>
      <c r="C390">
        <v>28.8</v>
      </c>
      <c r="D390">
        <v>380</v>
      </c>
      <c r="E390">
        <v>20.7</v>
      </c>
      <c r="F390">
        <v>10</v>
      </c>
      <c r="G390">
        <v>20.5</v>
      </c>
      <c r="H390">
        <v>37.1</v>
      </c>
      <c r="I390">
        <v>97.8</v>
      </c>
      <c r="J390">
        <v>59.4</v>
      </c>
      <c r="K390">
        <v>28.66</v>
      </c>
    </row>
    <row r="391" spans="1:11" x14ac:dyDescent="0.3">
      <c r="A391" s="87">
        <v>2020</v>
      </c>
      <c r="B391" t="s">
        <v>384</v>
      </c>
      <c r="C391">
        <v>28.8</v>
      </c>
      <c r="D391">
        <v>380</v>
      </c>
      <c r="E391">
        <v>6.7</v>
      </c>
      <c r="F391">
        <v>7.6</v>
      </c>
      <c r="G391">
        <v>100</v>
      </c>
      <c r="H391">
        <v>19.600000000000001</v>
      </c>
      <c r="I391">
        <v>8.1999999999999993</v>
      </c>
      <c r="J391">
        <v>16.3</v>
      </c>
      <c r="K391">
        <v>28.585000000000004</v>
      </c>
    </row>
    <row r="392" spans="1:11" x14ac:dyDescent="0.3">
      <c r="A392" s="87">
        <v>2020</v>
      </c>
      <c r="B392" t="s">
        <v>368</v>
      </c>
      <c r="C392">
        <v>28.7</v>
      </c>
      <c r="D392">
        <v>383</v>
      </c>
      <c r="E392">
        <v>13.8</v>
      </c>
      <c r="F392">
        <v>19</v>
      </c>
      <c r="G392">
        <v>11.7</v>
      </c>
      <c r="H392">
        <v>92.7</v>
      </c>
      <c r="I392">
        <v>1.1000000000000001</v>
      </c>
      <c r="J392">
        <v>2.7</v>
      </c>
      <c r="K392">
        <v>28.490000000000006</v>
      </c>
    </row>
    <row r="393" spans="1:11" x14ac:dyDescent="0.3">
      <c r="A393" s="87">
        <v>2020</v>
      </c>
      <c r="B393" t="s">
        <v>361</v>
      </c>
      <c r="C393">
        <v>28.7</v>
      </c>
      <c r="D393">
        <v>383</v>
      </c>
      <c r="E393">
        <v>27.1</v>
      </c>
      <c r="F393">
        <v>57</v>
      </c>
      <c r="G393">
        <v>14.1</v>
      </c>
      <c r="H393">
        <v>13.1</v>
      </c>
      <c r="I393">
        <v>64.400000000000006</v>
      </c>
      <c r="J393">
        <v>65.900000000000006</v>
      </c>
      <c r="K393">
        <v>28.495000000000005</v>
      </c>
    </row>
    <row r="394" spans="1:11" x14ac:dyDescent="0.3">
      <c r="A394" s="87">
        <v>2020</v>
      </c>
      <c r="B394" t="s">
        <v>375</v>
      </c>
      <c r="C394">
        <v>28.7</v>
      </c>
      <c r="D394">
        <v>383</v>
      </c>
      <c r="E394">
        <v>42.6</v>
      </c>
      <c r="F394">
        <v>18.100000000000001</v>
      </c>
      <c r="G394">
        <v>9.5</v>
      </c>
      <c r="H394">
        <v>36.200000000000003</v>
      </c>
      <c r="I394">
        <v>5.9</v>
      </c>
      <c r="J394">
        <v>4.9000000000000004</v>
      </c>
      <c r="K394">
        <v>28.530000000000005</v>
      </c>
    </row>
    <row r="395" spans="1:11" x14ac:dyDescent="0.3">
      <c r="A395" s="87">
        <v>2020</v>
      </c>
      <c r="B395" t="s">
        <v>358</v>
      </c>
      <c r="C395">
        <v>28.7</v>
      </c>
      <c r="D395">
        <v>383</v>
      </c>
      <c r="E395">
        <v>15.9</v>
      </c>
      <c r="F395">
        <v>14.7</v>
      </c>
      <c r="G395">
        <v>76.5</v>
      </c>
      <c r="H395">
        <v>16</v>
      </c>
      <c r="I395">
        <v>32.700000000000003</v>
      </c>
      <c r="J395">
        <v>11.8</v>
      </c>
      <c r="K395">
        <v>28.555000000000003</v>
      </c>
    </row>
    <row r="396" spans="1:11" x14ac:dyDescent="0.3">
      <c r="A396" s="87">
        <v>2020</v>
      </c>
      <c r="B396" t="s">
        <v>344</v>
      </c>
      <c r="C396">
        <v>28.6</v>
      </c>
      <c r="D396">
        <v>387</v>
      </c>
      <c r="E396">
        <v>8.6</v>
      </c>
      <c r="F396">
        <v>7.8</v>
      </c>
      <c r="G396">
        <v>43.3</v>
      </c>
      <c r="H396">
        <v>28.8</v>
      </c>
      <c r="I396">
        <v>96.8</v>
      </c>
      <c r="J396">
        <v>99.5</v>
      </c>
      <c r="K396">
        <v>28.455000000000002</v>
      </c>
    </row>
    <row r="397" spans="1:11" x14ac:dyDescent="0.3">
      <c r="A397" s="87">
        <v>2020</v>
      </c>
      <c r="B397" t="s">
        <v>399</v>
      </c>
      <c r="C397">
        <v>28.6</v>
      </c>
      <c r="D397">
        <v>387</v>
      </c>
      <c r="E397">
        <v>24.5</v>
      </c>
      <c r="F397">
        <v>8.6999999999999993</v>
      </c>
      <c r="G397">
        <v>56.5</v>
      </c>
      <c r="H397">
        <v>19.3</v>
      </c>
      <c r="I397">
        <v>45.8</v>
      </c>
      <c r="J397">
        <v>6</v>
      </c>
      <c r="K397">
        <v>28.419999999999998</v>
      </c>
    </row>
    <row r="398" spans="1:11" x14ac:dyDescent="0.3">
      <c r="A398" s="87">
        <v>2020</v>
      </c>
      <c r="B398" t="s">
        <v>365</v>
      </c>
      <c r="C398">
        <v>28.6</v>
      </c>
      <c r="D398">
        <v>387</v>
      </c>
      <c r="E398">
        <v>9.9</v>
      </c>
      <c r="F398">
        <v>12</v>
      </c>
      <c r="G398">
        <v>84.8</v>
      </c>
      <c r="H398">
        <v>22.4</v>
      </c>
      <c r="I398">
        <v>20</v>
      </c>
      <c r="J398">
        <v>17.100000000000001</v>
      </c>
      <c r="K398">
        <v>28.455000000000002</v>
      </c>
    </row>
    <row r="399" spans="1:11" x14ac:dyDescent="0.3">
      <c r="A399" s="87">
        <v>2020</v>
      </c>
      <c r="B399" t="s">
        <v>414</v>
      </c>
      <c r="C399">
        <v>28.6</v>
      </c>
      <c r="D399">
        <v>387</v>
      </c>
      <c r="E399">
        <v>18.3</v>
      </c>
      <c r="F399">
        <v>3.9</v>
      </c>
      <c r="G399">
        <v>22.8</v>
      </c>
      <c r="H399">
        <v>77.5</v>
      </c>
      <c r="I399">
        <v>8.3000000000000007</v>
      </c>
      <c r="J399">
        <v>4.4000000000000004</v>
      </c>
      <c r="K399">
        <v>28.404999999999998</v>
      </c>
    </row>
    <row r="400" spans="1:11" x14ac:dyDescent="0.3">
      <c r="A400" s="87">
        <v>2020</v>
      </c>
      <c r="B400" t="s">
        <v>430</v>
      </c>
      <c r="C400">
        <v>28.5</v>
      </c>
      <c r="D400">
        <v>391</v>
      </c>
      <c r="E400">
        <v>15.1</v>
      </c>
      <c r="F400">
        <v>44.7</v>
      </c>
      <c r="G400">
        <v>55.2</v>
      </c>
      <c r="H400">
        <v>4.4000000000000004</v>
      </c>
      <c r="I400">
        <v>37</v>
      </c>
      <c r="J400">
        <v>81.3</v>
      </c>
      <c r="K400">
        <v>28.345000000000006</v>
      </c>
    </row>
    <row r="401" spans="1:11" x14ac:dyDescent="0.3">
      <c r="A401" s="87">
        <v>2020</v>
      </c>
      <c r="B401" t="s">
        <v>420</v>
      </c>
      <c r="C401">
        <v>28.4</v>
      </c>
      <c r="D401">
        <v>392</v>
      </c>
      <c r="E401">
        <v>20.7</v>
      </c>
      <c r="F401">
        <v>12.5</v>
      </c>
      <c r="G401">
        <v>40.6</v>
      </c>
      <c r="H401">
        <v>49.7</v>
      </c>
      <c r="I401">
        <v>5</v>
      </c>
      <c r="J401">
        <v>8.4</v>
      </c>
      <c r="K401">
        <v>28.26</v>
      </c>
    </row>
    <row r="402" spans="1:11" x14ac:dyDescent="0.3">
      <c r="A402" s="87">
        <v>2020</v>
      </c>
      <c r="B402" t="s">
        <v>392</v>
      </c>
      <c r="C402">
        <v>28.4</v>
      </c>
      <c r="D402">
        <v>392</v>
      </c>
      <c r="E402">
        <v>12.2</v>
      </c>
      <c r="F402">
        <v>26.7</v>
      </c>
      <c r="G402">
        <v>81.599999999999994</v>
      </c>
      <c r="H402">
        <v>2.2000000000000002</v>
      </c>
      <c r="I402">
        <v>37.1</v>
      </c>
      <c r="J402">
        <v>41.9</v>
      </c>
      <c r="K402">
        <v>28.26</v>
      </c>
    </row>
    <row r="403" spans="1:11" x14ac:dyDescent="0.3">
      <c r="A403" s="87">
        <v>2020</v>
      </c>
      <c r="B403" t="s">
        <v>409</v>
      </c>
      <c r="C403">
        <v>28.4</v>
      </c>
      <c r="D403">
        <v>392</v>
      </c>
      <c r="E403">
        <v>33.9</v>
      </c>
      <c r="F403">
        <v>13.9</v>
      </c>
      <c r="G403">
        <v>5.9</v>
      </c>
      <c r="H403">
        <v>59.7</v>
      </c>
      <c r="I403">
        <v>2.8</v>
      </c>
      <c r="J403">
        <v>1.1000000000000001</v>
      </c>
      <c r="K403">
        <v>28.265000000000004</v>
      </c>
    </row>
    <row r="404" spans="1:11" x14ac:dyDescent="0.3">
      <c r="A404" s="87">
        <v>2020</v>
      </c>
      <c r="B404" t="s">
        <v>1059</v>
      </c>
      <c r="C404">
        <v>28.4</v>
      </c>
      <c r="D404">
        <v>392</v>
      </c>
      <c r="E404">
        <v>3.9</v>
      </c>
      <c r="F404">
        <v>1.6</v>
      </c>
      <c r="G404">
        <v>99.6</v>
      </c>
      <c r="H404">
        <v>31.3</v>
      </c>
      <c r="I404">
        <v>2.6</v>
      </c>
      <c r="J404">
        <v>4</v>
      </c>
      <c r="K404">
        <v>28.23</v>
      </c>
    </row>
    <row r="405" spans="1:11" x14ac:dyDescent="0.3">
      <c r="A405" s="87">
        <v>2020</v>
      </c>
      <c r="B405" t="s">
        <v>385</v>
      </c>
      <c r="C405">
        <v>28.2</v>
      </c>
      <c r="D405">
        <v>396</v>
      </c>
      <c r="E405">
        <v>20</v>
      </c>
      <c r="F405">
        <v>31.7</v>
      </c>
      <c r="G405">
        <v>16.2</v>
      </c>
      <c r="H405">
        <v>63.8</v>
      </c>
      <c r="I405">
        <v>12.6</v>
      </c>
      <c r="J405">
        <v>5.5</v>
      </c>
      <c r="K405">
        <v>28.074999999999999</v>
      </c>
    </row>
    <row r="406" spans="1:11" x14ac:dyDescent="0.3">
      <c r="A406" s="87">
        <v>2020</v>
      </c>
      <c r="B406" t="s">
        <v>345</v>
      </c>
      <c r="C406">
        <v>28.2</v>
      </c>
      <c r="D406">
        <v>396</v>
      </c>
      <c r="E406">
        <v>34.1</v>
      </c>
      <c r="F406">
        <v>40.799999999999997</v>
      </c>
      <c r="G406">
        <v>48.4</v>
      </c>
      <c r="H406">
        <v>2.4</v>
      </c>
      <c r="I406">
        <v>1.4</v>
      </c>
      <c r="J406">
        <v>1.4</v>
      </c>
      <c r="K406">
        <v>28.02</v>
      </c>
    </row>
    <row r="407" spans="1:11" x14ac:dyDescent="0.3">
      <c r="A407" s="87">
        <v>2020</v>
      </c>
      <c r="B407" t="s">
        <v>386</v>
      </c>
      <c r="C407">
        <v>28.1</v>
      </c>
      <c r="D407">
        <v>398</v>
      </c>
      <c r="E407">
        <v>20</v>
      </c>
      <c r="F407">
        <v>22.4</v>
      </c>
      <c r="G407">
        <v>7.8</v>
      </c>
      <c r="H407">
        <v>32.6</v>
      </c>
      <c r="I407">
        <v>96.4</v>
      </c>
      <c r="J407">
        <v>96.8</v>
      </c>
      <c r="K407">
        <v>27.98</v>
      </c>
    </row>
    <row r="408" spans="1:11" x14ac:dyDescent="0.3">
      <c r="A408" s="87">
        <v>2020</v>
      </c>
      <c r="B408" t="s">
        <v>366</v>
      </c>
      <c r="C408">
        <v>28.1</v>
      </c>
      <c r="D408">
        <v>398</v>
      </c>
      <c r="E408">
        <v>42.8</v>
      </c>
      <c r="F408">
        <v>6.7</v>
      </c>
      <c r="G408">
        <v>6.8</v>
      </c>
      <c r="H408">
        <v>23.4</v>
      </c>
      <c r="I408">
        <v>40.5</v>
      </c>
      <c r="J408">
        <v>40.799999999999997</v>
      </c>
      <c r="K408">
        <v>27.895</v>
      </c>
    </row>
    <row r="409" spans="1:11" x14ac:dyDescent="0.3">
      <c r="A409" s="87">
        <v>2020</v>
      </c>
      <c r="B409" t="s">
        <v>379</v>
      </c>
      <c r="C409">
        <v>28.1</v>
      </c>
      <c r="D409">
        <v>398</v>
      </c>
      <c r="E409">
        <v>8.6</v>
      </c>
      <c r="F409">
        <v>6.5</v>
      </c>
      <c r="G409">
        <v>100</v>
      </c>
      <c r="H409">
        <v>15.4</v>
      </c>
      <c r="I409">
        <v>4.3</v>
      </c>
      <c r="J409">
        <v>10.9</v>
      </c>
      <c r="K409">
        <v>27.930000000000003</v>
      </c>
    </row>
    <row r="410" spans="1:11" x14ac:dyDescent="0.3">
      <c r="A410" s="87">
        <v>2020</v>
      </c>
      <c r="B410" t="s">
        <v>1060</v>
      </c>
      <c r="C410">
        <v>28</v>
      </c>
      <c r="D410">
        <v>401</v>
      </c>
      <c r="E410">
        <v>11.4</v>
      </c>
      <c r="F410">
        <v>9.8000000000000007</v>
      </c>
      <c r="G410">
        <v>81.400000000000006</v>
      </c>
      <c r="H410">
        <v>4.3</v>
      </c>
      <c r="I410">
        <v>18</v>
      </c>
      <c r="J410">
        <v>84.9</v>
      </c>
      <c r="K410">
        <v>27.824999999999999</v>
      </c>
    </row>
    <row r="411" spans="1:11" x14ac:dyDescent="0.3">
      <c r="A411" s="87">
        <v>2020</v>
      </c>
      <c r="B411" t="s">
        <v>372</v>
      </c>
      <c r="C411">
        <v>28</v>
      </c>
      <c r="D411">
        <v>401</v>
      </c>
      <c r="E411">
        <v>10.1</v>
      </c>
      <c r="F411">
        <v>11.9</v>
      </c>
      <c r="G411">
        <v>83.4</v>
      </c>
      <c r="H411">
        <v>6.9</v>
      </c>
      <c r="I411">
        <v>11</v>
      </c>
      <c r="J411">
        <v>80</v>
      </c>
      <c r="K411">
        <v>27.840000000000003</v>
      </c>
    </row>
    <row r="412" spans="1:11" x14ac:dyDescent="0.3">
      <c r="A412" s="87">
        <v>2020</v>
      </c>
      <c r="B412" t="s">
        <v>397</v>
      </c>
      <c r="C412">
        <v>27.9</v>
      </c>
      <c r="D412">
        <v>403</v>
      </c>
      <c r="E412">
        <v>13.6</v>
      </c>
      <c r="F412">
        <v>28.4</v>
      </c>
      <c r="G412">
        <v>74.400000000000006</v>
      </c>
      <c r="H412">
        <v>11.9</v>
      </c>
      <c r="I412">
        <v>14.8</v>
      </c>
      <c r="J412">
        <v>28.4</v>
      </c>
      <c r="K412">
        <v>27.700000000000003</v>
      </c>
    </row>
    <row r="413" spans="1:11" x14ac:dyDescent="0.3">
      <c r="A413" s="87">
        <v>2020</v>
      </c>
      <c r="B413" t="s">
        <v>395</v>
      </c>
      <c r="C413">
        <v>27.9</v>
      </c>
      <c r="D413">
        <v>403</v>
      </c>
      <c r="E413">
        <v>22</v>
      </c>
      <c r="F413">
        <v>14.2</v>
      </c>
      <c r="G413">
        <v>53.4</v>
      </c>
      <c r="H413">
        <v>20.8</v>
      </c>
      <c r="I413">
        <v>32.799999999999997</v>
      </c>
      <c r="J413">
        <v>20.100000000000001</v>
      </c>
      <c r="K413">
        <v>27.704999999999998</v>
      </c>
    </row>
    <row r="414" spans="1:11" x14ac:dyDescent="0.3">
      <c r="A414" s="87">
        <v>2020</v>
      </c>
      <c r="B414" t="s">
        <v>380</v>
      </c>
      <c r="C414">
        <v>27.9</v>
      </c>
      <c r="D414">
        <v>403</v>
      </c>
      <c r="E414">
        <v>24.4</v>
      </c>
      <c r="F414">
        <v>34.799999999999997</v>
      </c>
      <c r="G414">
        <v>52.8</v>
      </c>
      <c r="H414">
        <v>15.5</v>
      </c>
      <c r="I414">
        <v>7.2</v>
      </c>
      <c r="J414">
        <v>9.6999999999999993</v>
      </c>
      <c r="K414">
        <v>27.745000000000001</v>
      </c>
    </row>
    <row r="415" spans="1:11" x14ac:dyDescent="0.3">
      <c r="A415" s="87">
        <v>2020</v>
      </c>
      <c r="B415" t="s">
        <v>374</v>
      </c>
      <c r="C415">
        <v>27.9</v>
      </c>
      <c r="D415">
        <v>403</v>
      </c>
      <c r="E415">
        <v>27.5</v>
      </c>
      <c r="F415">
        <v>11.8</v>
      </c>
      <c r="G415">
        <v>15.7</v>
      </c>
      <c r="H415">
        <v>54.7</v>
      </c>
      <c r="I415">
        <v>24.4</v>
      </c>
      <c r="J415">
        <v>6</v>
      </c>
      <c r="K415">
        <v>27.78</v>
      </c>
    </row>
    <row r="416" spans="1:11" x14ac:dyDescent="0.3">
      <c r="A416" s="87">
        <v>2020</v>
      </c>
      <c r="B416" t="s">
        <v>389</v>
      </c>
      <c r="C416">
        <v>27.9</v>
      </c>
      <c r="D416">
        <v>403</v>
      </c>
      <c r="E416">
        <v>25.2</v>
      </c>
      <c r="F416">
        <v>28.8</v>
      </c>
      <c r="G416">
        <v>12.6</v>
      </c>
      <c r="H416">
        <v>38.200000000000003</v>
      </c>
      <c r="I416">
        <v>82.6</v>
      </c>
      <c r="J416">
        <v>10.199999999999999</v>
      </c>
      <c r="K416">
        <v>27.76</v>
      </c>
    </row>
    <row r="417" spans="1:11" x14ac:dyDescent="0.3">
      <c r="A417" s="87">
        <v>2020</v>
      </c>
      <c r="B417" t="s">
        <v>359</v>
      </c>
      <c r="C417">
        <v>27.7</v>
      </c>
      <c r="D417">
        <v>408</v>
      </c>
      <c r="E417">
        <v>16.5</v>
      </c>
      <c r="F417">
        <v>16.899999999999999</v>
      </c>
      <c r="G417">
        <v>31.8</v>
      </c>
      <c r="H417">
        <v>49.4</v>
      </c>
      <c r="I417">
        <v>52</v>
      </c>
      <c r="J417">
        <v>8.1</v>
      </c>
      <c r="K417">
        <v>27.535000000000004</v>
      </c>
    </row>
    <row r="418" spans="1:11" x14ac:dyDescent="0.3">
      <c r="A418" s="87">
        <v>2020</v>
      </c>
      <c r="B418" t="s">
        <v>393</v>
      </c>
      <c r="C418">
        <v>27.6</v>
      </c>
      <c r="D418">
        <v>409</v>
      </c>
      <c r="E418">
        <v>11.9</v>
      </c>
      <c r="F418">
        <v>27.4</v>
      </c>
      <c r="G418">
        <v>9.8000000000000007</v>
      </c>
      <c r="H418">
        <v>87.9</v>
      </c>
      <c r="I418">
        <v>4.5</v>
      </c>
      <c r="J418">
        <v>2.7</v>
      </c>
      <c r="K418">
        <v>27.400000000000006</v>
      </c>
    </row>
    <row r="419" spans="1:11" x14ac:dyDescent="0.3">
      <c r="A419" s="87">
        <v>2020</v>
      </c>
      <c r="B419" t="s">
        <v>381</v>
      </c>
      <c r="C419">
        <v>27.6</v>
      </c>
      <c r="D419">
        <v>409</v>
      </c>
      <c r="E419">
        <v>25.6</v>
      </c>
      <c r="F419">
        <v>23.4</v>
      </c>
      <c r="G419">
        <v>26</v>
      </c>
      <c r="H419">
        <v>38.700000000000003</v>
      </c>
      <c r="I419">
        <v>31.3</v>
      </c>
      <c r="J419">
        <v>7.1</v>
      </c>
      <c r="K419">
        <v>27.440000000000005</v>
      </c>
    </row>
    <row r="420" spans="1:11" x14ac:dyDescent="0.3">
      <c r="A420" s="87">
        <v>2020</v>
      </c>
      <c r="B420" t="s">
        <v>382</v>
      </c>
      <c r="C420">
        <v>27.5</v>
      </c>
      <c r="D420">
        <v>411</v>
      </c>
      <c r="E420">
        <v>24.6</v>
      </c>
      <c r="F420">
        <v>28.4</v>
      </c>
      <c r="G420">
        <v>43.5</v>
      </c>
      <c r="H420">
        <v>5.8</v>
      </c>
      <c r="I420">
        <v>93.1</v>
      </c>
      <c r="J420">
        <v>3.1</v>
      </c>
      <c r="K420">
        <v>27.350000000000005</v>
      </c>
    </row>
    <row r="421" spans="1:11" x14ac:dyDescent="0.3">
      <c r="A421" s="87">
        <v>2020</v>
      </c>
      <c r="B421" t="s">
        <v>356</v>
      </c>
      <c r="C421">
        <v>27.5</v>
      </c>
      <c r="D421">
        <v>411</v>
      </c>
      <c r="E421">
        <v>18.7</v>
      </c>
      <c r="F421">
        <v>9</v>
      </c>
      <c r="G421">
        <v>11.2</v>
      </c>
      <c r="H421">
        <v>33.9</v>
      </c>
      <c r="I421">
        <v>99.6</v>
      </c>
      <c r="J421">
        <v>99.2</v>
      </c>
      <c r="K421">
        <v>27.340000000000003</v>
      </c>
    </row>
    <row r="422" spans="1:11" x14ac:dyDescent="0.3">
      <c r="A422" s="87">
        <v>2020</v>
      </c>
      <c r="B422" t="s">
        <v>390</v>
      </c>
      <c r="C422">
        <v>27.5</v>
      </c>
      <c r="D422">
        <v>411</v>
      </c>
      <c r="E422">
        <v>27.9</v>
      </c>
      <c r="F422">
        <v>19</v>
      </c>
      <c r="G422">
        <v>15.7</v>
      </c>
      <c r="H422">
        <v>38</v>
      </c>
      <c r="I422">
        <v>61.3</v>
      </c>
      <c r="J422">
        <v>9.1999999999999993</v>
      </c>
      <c r="K422">
        <v>27.325000000000003</v>
      </c>
    </row>
    <row r="423" spans="1:11" x14ac:dyDescent="0.3">
      <c r="A423" s="87">
        <v>2020</v>
      </c>
      <c r="B423" t="s">
        <v>427</v>
      </c>
      <c r="C423">
        <v>27.4</v>
      </c>
      <c r="D423">
        <v>414</v>
      </c>
      <c r="E423">
        <v>4.4000000000000004</v>
      </c>
      <c r="F423">
        <v>8.1999999999999993</v>
      </c>
      <c r="G423">
        <v>52.7</v>
      </c>
      <c r="H423">
        <v>21.5</v>
      </c>
      <c r="I423">
        <v>98.3</v>
      </c>
      <c r="J423">
        <v>98.9</v>
      </c>
      <c r="K423">
        <v>27.28</v>
      </c>
    </row>
    <row r="424" spans="1:11" x14ac:dyDescent="0.3">
      <c r="A424" s="87">
        <v>2020</v>
      </c>
      <c r="B424" t="s">
        <v>404</v>
      </c>
      <c r="C424">
        <v>27.4</v>
      </c>
      <c r="D424">
        <v>414</v>
      </c>
      <c r="E424">
        <v>10.7</v>
      </c>
      <c r="F424">
        <v>5.7</v>
      </c>
      <c r="G424">
        <v>86.6</v>
      </c>
      <c r="H424">
        <v>16.5</v>
      </c>
      <c r="I424">
        <v>14.7</v>
      </c>
      <c r="J424">
        <v>20</v>
      </c>
      <c r="K424">
        <v>27.205000000000002</v>
      </c>
    </row>
    <row r="425" spans="1:11" x14ac:dyDescent="0.3">
      <c r="A425" s="87">
        <v>2020</v>
      </c>
      <c r="B425" t="s">
        <v>402</v>
      </c>
      <c r="C425">
        <v>27.2</v>
      </c>
      <c r="D425">
        <v>416</v>
      </c>
      <c r="E425">
        <v>20</v>
      </c>
      <c r="F425">
        <v>8.6999999999999993</v>
      </c>
      <c r="G425">
        <v>18.3</v>
      </c>
      <c r="H425">
        <v>26.7</v>
      </c>
      <c r="I425">
        <v>86.7</v>
      </c>
      <c r="J425">
        <v>96.4</v>
      </c>
      <c r="K425">
        <v>27.024999999999999</v>
      </c>
    </row>
    <row r="426" spans="1:11" x14ac:dyDescent="0.3">
      <c r="A426" s="87">
        <v>2020</v>
      </c>
      <c r="B426" t="s">
        <v>396</v>
      </c>
      <c r="C426">
        <v>27.2</v>
      </c>
      <c r="D426">
        <v>416</v>
      </c>
      <c r="E426">
        <v>25</v>
      </c>
      <c r="F426">
        <v>18.2</v>
      </c>
      <c r="G426">
        <v>33.799999999999997</v>
      </c>
      <c r="H426">
        <v>36.1</v>
      </c>
      <c r="I426">
        <v>15.6</v>
      </c>
      <c r="J426">
        <v>10.199999999999999</v>
      </c>
      <c r="K426">
        <v>27.09</v>
      </c>
    </row>
    <row r="427" spans="1:11" x14ac:dyDescent="0.3">
      <c r="A427" s="87">
        <v>2020</v>
      </c>
      <c r="B427" t="s">
        <v>353</v>
      </c>
      <c r="C427">
        <v>27.2</v>
      </c>
      <c r="D427">
        <v>416</v>
      </c>
      <c r="E427">
        <v>19.899999999999999</v>
      </c>
      <c r="F427">
        <v>4.5</v>
      </c>
      <c r="G427">
        <v>7.9</v>
      </c>
      <c r="H427">
        <v>67.8</v>
      </c>
      <c r="I427">
        <v>55.8</v>
      </c>
      <c r="J427">
        <v>14.8</v>
      </c>
      <c r="K427">
        <v>27.08</v>
      </c>
    </row>
    <row r="428" spans="1:11" x14ac:dyDescent="0.3">
      <c r="A428" s="87">
        <v>2020</v>
      </c>
      <c r="B428" t="s">
        <v>376</v>
      </c>
      <c r="C428">
        <v>27.2</v>
      </c>
      <c r="D428">
        <v>416</v>
      </c>
      <c r="E428">
        <v>13.2</v>
      </c>
      <c r="F428">
        <v>2.2999999999999998</v>
      </c>
      <c r="G428">
        <v>75.3</v>
      </c>
      <c r="H428">
        <v>12.1</v>
      </c>
      <c r="I428">
        <v>72.5</v>
      </c>
      <c r="J428">
        <v>8.9</v>
      </c>
      <c r="K428">
        <v>27.060000000000002</v>
      </c>
    </row>
    <row r="429" spans="1:11" x14ac:dyDescent="0.3">
      <c r="A429" s="87">
        <v>2020</v>
      </c>
      <c r="B429" t="s">
        <v>401</v>
      </c>
      <c r="C429">
        <v>27.1</v>
      </c>
      <c r="D429">
        <v>420</v>
      </c>
      <c r="E429">
        <v>20.100000000000001</v>
      </c>
      <c r="F429">
        <v>23.5</v>
      </c>
      <c r="G429">
        <v>29.1</v>
      </c>
      <c r="H429">
        <v>28.9</v>
      </c>
      <c r="I429">
        <v>69.099999999999994</v>
      </c>
      <c r="J429">
        <v>29.8</v>
      </c>
      <c r="K429">
        <v>26.935000000000002</v>
      </c>
    </row>
    <row r="430" spans="1:11" x14ac:dyDescent="0.3">
      <c r="A430" s="87">
        <v>2020</v>
      </c>
      <c r="B430" t="s">
        <v>423</v>
      </c>
      <c r="C430">
        <v>27.1</v>
      </c>
      <c r="D430">
        <v>420</v>
      </c>
      <c r="E430">
        <v>11.4</v>
      </c>
      <c r="F430">
        <v>4.5999999999999996</v>
      </c>
      <c r="G430">
        <v>96.9</v>
      </c>
      <c r="H430">
        <v>10.8</v>
      </c>
      <c r="I430">
        <v>6.2</v>
      </c>
      <c r="J430">
        <v>1.7</v>
      </c>
      <c r="K430">
        <v>26.955000000000002</v>
      </c>
    </row>
    <row r="431" spans="1:11" x14ac:dyDescent="0.3">
      <c r="A431" s="87">
        <v>2020</v>
      </c>
      <c r="B431" t="s">
        <v>407</v>
      </c>
      <c r="C431">
        <v>27.1</v>
      </c>
      <c r="D431">
        <v>420</v>
      </c>
      <c r="E431">
        <v>21.9</v>
      </c>
      <c r="F431">
        <v>11.6</v>
      </c>
      <c r="G431">
        <v>46.2</v>
      </c>
      <c r="H431">
        <v>31.3</v>
      </c>
      <c r="I431">
        <v>18.600000000000001</v>
      </c>
      <c r="J431">
        <v>12</v>
      </c>
      <c r="K431">
        <v>26.950000000000003</v>
      </c>
    </row>
    <row r="432" spans="1:11" x14ac:dyDescent="0.3">
      <c r="A432" s="87">
        <v>2020</v>
      </c>
      <c r="B432" t="s">
        <v>408</v>
      </c>
      <c r="C432">
        <v>27</v>
      </c>
      <c r="D432">
        <v>423</v>
      </c>
      <c r="E432">
        <v>14.1</v>
      </c>
      <c r="F432">
        <v>8</v>
      </c>
      <c r="G432">
        <v>6</v>
      </c>
      <c r="H432">
        <v>47.8</v>
      </c>
      <c r="I432">
        <v>96.7</v>
      </c>
      <c r="J432">
        <v>95.6</v>
      </c>
      <c r="K432">
        <v>26.815000000000005</v>
      </c>
    </row>
    <row r="433" spans="1:11" x14ac:dyDescent="0.3">
      <c r="A433" s="87">
        <v>2020</v>
      </c>
      <c r="B433" t="s">
        <v>442</v>
      </c>
      <c r="C433">
        <v>27</v>
      </c>
      <c r="D433">
        <v>423</v>
      </c>
      <c r="E433">
        <v>19.600000000000001</v>
      </c>
      <c r="F433">
        <v>21.6</v>
      </c>
      <c r="G433">
        <v>74.599999999999994</v>
      </c>
      <c r="H433">
        <v>5.9</v>
      </c>
      <c r="I433">
        <v>10.9</v>
      </c>
      <c r="J433">
        <v>4.9000000000000004</v>
      </c>
      <c r="K433">
        <v>26.890000000000004</v>
      </c>
    </row>
    <row r="434" spans="1:11" x14ac:dyDescent="0.3">
      <c r="A434" s="87">
        <v>2020</v>
      </c>
      <c r="B434" t="s">
        <v>441</v>
      </c>
      <c r="C434">
        <v>26.9</v>
      </c>
      <c r="D434">
        <v>425</v>
      </c>
      <c r="E434">
        <v>32</v>
      </c>
      <c r="F434">
        <v>5.2</v>
      </c>
      <c r="G434">
        <v>34.5</v>
      </c>
      <c r="H434">
        <v>10.7</v>
      </c>
      <c r="I434">
        <v>49.6</v>
      </c>
      <c r="J434">
        <v>37.799999999999997</v>
      </c>
      <c r="K434">
        <v>26.73</v>
      </c>
    </row>
    <row r="435" spans="1:11" x14ac:dyDescent="0.3">
      <c r="A435" s="87">
        <v>2020</v>
      </c>
      <c r="B435" t="s">
        <v>405</v>
      </c>
      <c r="C435">
        <v>26.8</v>
      </c>
      <c r="D435">
        <v>426</v>
      </c>
      <c r="E435">
        <v>16.2</v>
      </c>
      <c r="F435">
        <v>6.1</v>
      </c>
      <c r="G435">
        <v>15.5</v>
      </c>
      <c r="H435">
        <v>51.4</v>
      </c>
      <c r="I435">
        <v>23</v>
      </c>
      <c r="J435">
        <v>99.6</v>
      </c>
      <c r="K435">
        <v>26.6</v>
      </c>
    </row>
    <row r="436" spans="1:11" x14ac:dyDescent="0.3">
      <c r="A436" s="87">
        <v>2020</v>
      </c>
      <c r="B436" t="s">
        <v>452</v>
      </c>
      <c r="C436">
        <v>26.8</v>
      </c>
      <c r="D436">
        <v>426</v>
      </c>
      <c r="E436">
        <v>34.5</v>
      </c>
      <c r="F436">
        <v>81</v>
      </c>
      <c r="G436">
        <v>19.399999999999999</v>
      </c>
      <c r="H436">
        <v>2.6</v>
      </c>
      <c r="I436">
        <v>5.0999999999999996</v>
      </c>
      <c r="J436">
        <v>1.9</v>
      </c>
      <c r="K436">
        <v>26.649999999999995</v>
      </c>
    </row>
    <row r="437" spans="1:11" x14ac:dyDescent="0.3">
      <c r="A437" s="87">
        <v>2020</v>
      </c>
      <c r="B437" t="s">
        <v>435</v>
      </c>
      <c r="C437">
        <v>26.6</v>
      </c>
      <c r="D437">
        <v>428</v>
      </c>
      <c r="E437">
        <v>9.1</v>
      </c>
      <c r="F437">
        <v>14.4</v>
      </c>
      <c r="G437">
        <v>73.8</v>
      </c>
      <c r="H437">
        <v>10.1</v>
      </c>
      <c r="I437">
        <v>15.7</v>
      </c>
      <c r="J437">
        <v>75.900000000000006</v>
      </c>
      <c r="K437">
        <v>26.44</v>
      </c>
    </row>
    <row r="438" spans="1:11" x14ac:dyDescent="0.3">
      <c r="A438" s="87">
        <v>2020</v>
      </c>
      <c r="B438" t="s">
        <v>406</v>
      </c>
      <c r="C438">
        <v>26.6</v>
      </c>
      <c r="D438">
        <v>428</v>
      </c>
      <c r="E438">
        <v>26.2</v>
      </c>
      <c r="F438">
        <v>25.9</v>
      </c>
      <c r="G438">
        <v>27.2</v>
      </c>
      <c r="H438">
        <v>21.6</v>
      </c>
      <c r="I438">
        <v>25.6</v>
      </c>
      <c r="J438">
        <v>47.1</v>
      </c>
      <c r="K438">
        <v>26.465000000000003</v>
      </c>
    </row>
    <row r="439" spans="1:11" x14ac:dyDescent="0.3">
      <c r="A439" s="87">
        <v>2020</v>
      </c>
      <c r="B439" t="s">
        <v>383</v>
      </c>
      <c r="C439">
        <v>26.6</v>
      </c>
      <c r="D439">
        <v>428</v>
      </c>
      <c r="E439">
        <v>9.5</v>
      </c>
      <c r="F439">
        <v>59.8</v>
      </c>
      <c r="G439">
        <v>8.3000000000000007</v>
      </c>
      <c r="H439">
        <v>29.4</v>
      </c>
      <c r="I439">
        <v>100</v>
      </c>
      <c r="J439">
        <v>83</v>
      </c>
      <c r="K439">
        <v>26.47</v>
      </c>
    </row>
    <row r="440" spans="1:11" x14ac:dyDescent="0.3">
      <c r="A440" s="87">
        <v>2020</v>
      </c>
      <c r="B440" t="s">
        <v>391</v>
      </c>
      <c r="C440">
        <v>26.5</v>
      </c>
      <c r="D440">
        <v>431</v>
      </c>
      <c r="E440">
        <v>28.6</v>
      </c>
      <c r="F440">
        <v>12.6</v>
      </c>
      <c r="G440">
        <v>16</v>
      </c>
      <c r="H440">
        <v>37.1</v>
      </c>
      <c r="I440">
        <v>10</v>
      </c>
      <c r="J440">
        <v>50.4</v>
      </c>
      <c r="K440">
        <v>26.340000000000003</v>
      </c>
    </row>
    <row r="441" spans="1:11" x14ac:dyDescent="0.3">
      <c r="A441" s="87">
        <v>2020</v>
      </c>
      <c r="B441" t="s">
        <v>480</v>
      </c>
      <c r="C441">
        <v>26.4</v>
      </c>
      <c r="D441">
        <v>432</v>
      </c>
      <c r="E441">
        <v>18.399999999999999</v>
      </c>
      <c r="F441">
        <v>38.9</v>
      </c>
      <c r="G441">
        <v>49.5</v>
      </c>
      <c r="H441">
        <v>7.5</v>
      </c>
      <c r="I441">
        <v>24.4</v>
      </c>
      <c r="J441">
        <v>48.1</v>
      </c>
      <c r="K441">
        <v>26.274999999999999</v>
      </c>
    </row>
    <row r="442" spans="1:11" x14ac:dyDescent="0.3">
      <c r="A442" s="87">
        <v>2020</v>
      </c>
      <c r="B442" t="s">
        <v>457</v>
      </c>
      <c r="C442">
        <v>26.4</v>
      </c>
      <c r="D442">
        <v>432</v>
      </c>
      <c r="E442">
        <v>36.6</v>
      </c>
      <c r="F442">
        <v>62.7</v>
      </c>
      <c r="G442">
        <v>23.4</v>
      </c>
      <c r="H442">
        <v>1.9</v>
      </c>
      <c r="I442">
        <v>4.5999999999999996</v>
      </c>
      <c r="J442">
        <v>1.7</v>
      </c>
      <c r="K442">
        <v>26.285</v>
      </c>
    </row>
    <row r="443" spans="1:11" x14ac:dyDescent="0.3">
      <c r="A443" s="87">
        <v>2020</v>
      </c>
      <c r="B443" t="s">
        <v>433</v>
      </c>
      <c r="C443">
        <v>26.4</v>
      </c>
      <c r="D443">
        <v>432</v>
      </c>
      <c r="E443">
        <v>34.4</v>
      </c>
      <c r="F443">
        <v>6.5</v>
      </c>
      <c r="G443">
        <v>7.5</v>
      </c>
      <c r="H443">
        <v>44.4</v>
      </c>
      <c r="I443">
        <v>8.5</v>
      </c>
      <c r="J443">
        <v>21.2</v>
      </c>
      <c r="K443">
        <v>26.274999999999999</v>
      </c>
    </row>
    <row r="444" spans="1:11" x14ac:dyDescent="0.3">
      <c r="A444" s="87">
        <v>2020</v>
      </c>
      <c r="B444" t="s">
        <v>394</v>
      </c>
      <c r="C444">
        <v>26.4</v>
      </c>
      <c r="D444">
        <v>432</v>
      </c>
      <c r="E444">
        <v>11.5</v>
      </c>
      <c r="F444">
        <v>30.5</v>
      </c>
      <c r="G444">
        <v>16.2</v>
      </c>
      <c r="H444">
        <v>74.400000000000006</v>
      </c>
      <c r="I444">
        <v>5.5</v>
      </c>
      <c r="J444">
        <v>3.5</v>
      </c>
      <c r="K444">
        <v>26.220000000000002</v>
      </c>
    </row>
    <row r="445" spans="1:11" x14ac:dyDescent="0.3">
      <c r="A445" s="87">
        <v>2020</v>
      </c>
      <c r="B445" t="s">
        <v>436</v>
      </c>
      <c r="C445">
        <v>26.4</v>
      </c>
      <c r="D445">
        <v>432</v>
      </c>
      <c r="E445">
        <v>25.9</v>
      </c>
      <c r="F445">
        <v>7</v>
      </c>
      <c r="G445">
        <v>25.3</v>
      </c>
      <c r="H445">
        <v>48.1</v>
      </c>
      <c r="I445">
        <v>6.6</v>
      </c>
      <c r="J445">
        <v>4.0999999999999996</v>
      </c>
      <c r="K445">
        <v>26.274999999999995</v>
      </c>
    </row>
    <row r="446" spans="1:11" x14ac:dyDescent="0.3">
      <c r="A446" s="87">
        <v>2020</v>
      </c>
      <c r="B446" t="s">
        <v>426</v>
      </c>
      <c r="C446">
        <v>26.2</v>
      </c>
      <c r="D446">
        <v>437</v>
      </c>
      <c r="E446">
        <v>20.399999999999999</v>
      </c>
      <c r="F446">
        <v>21.6</v>
      </c>
      <c r="G446">
        <v>13.5</v>
      </c>
      <c r="H446">
        <v>15.1</v>
      </c>
      <c r="I446">
        <v>100</v>
      </c>
      <c r="J446">
        <v>100</v>
      </c>
      <c r="K446">
        <v>26.04</v>
      </c>
    </row>
    <row r="447" spans="1:11" x14ac:dyDescent="0.3">
      <c r="A447" s="87">
        <v>2020</v>
      </c>
      <c r="B447" t="s">
        <v>447</v>
      </c>
      <c r="C447">
        <v>26.2</v>
      </c>
      <c r="D447">
        <v>437</v>
      </c>
      <c r="E447">
        <v>15.8</v>
      </c>
      <c r="F447">
        <v>5.0999999999999996</v>
      </c>
      <c r="G447">
        <v>5.9</v>
      </c>
      <c r="H447">
        <v>75.400000000000006</v>
      </c>
      <c r="I447">
        <v>47.4</v>
      </c>
      <c r="J447">
        <v>11.1</v>
      </c>
      <c r="K447">
        <v>26.015000000000004</v>
      </c>
    </row>
    <row r="448" spans="1:11" x14ac:dyDescent="0.3">
      <c r="A448" s="87">
        <v>2020</v>
      </c>
      <c r="B448" t="s">
        <v>413</v>
      </c>
      <c r="C448">
        <v>26</v>
      </c>
      <c r="D448">
        <v>439</v>
      </c>
      <c r="E448">
        <v>17.7</v>
      </c>
      <c r="F448">
        <v>28.4</v>
      </c>
      <c r="G448">
        <v>35.9</v>
      </c>
      <c r="H448">
        <v>15.5</v>
      </c>
      <c r="I448">
        <v>68.5</v>
      </c>
      <c r="J448">
        <v>45</v>
      </c>
      <c r="K448">
        <v>25.875000000000004</v>
      </c>
    </row>
    <row r="449" spans="1:11" x14ac:dyDescent="0.3">
      <c r="A449" s="87">
        <v>2020</v>
      </c>
      <c r="B449" t="s">
        <v>417</v>
      </c>
      <c r="C449">
        <v>26</v>
      </c>
      <c r="D449">
        <v>439</v>
      </c>
      <c r="E449">
        <v>22.6</v>
      </c>
      <c r="F449">
        <v>14.7</v>
      </c>
      <c r="G449">
        <v>2.2000000000000002</v>
      </c>
      <c r="H449">
        <v>59.8</v>
      </c>
      <c r="I449">
        <v>27.4</v>
      </c>
      <c r="J449">
        <v>32.299999999999997</v>
      </c>
      <c r="K449">
        <v>25.895000000000003</v>
      </c>
    </row>
    <row r="450" spans="1:11" x14ac:dyDescent="0.3">
      <c r="A450" s="87">
        <v>2020</v>
      </c>
      <c r="B450" t="s">
        <v>1061</v>
      </c>
      <c r="C450">
        <v>26</v>
      </c>
      <c r="D450">
        <v>439</v>
      </c>
      <c r="E450">
        <v>15</v>
      </c>
      <c r="F450">
        <v>29.8</v>
      </c>
      <c r="G450">
        <v>32.5</v>
      </c>
      <c r="H450">
        <v>25.6</v>
      </c>
      <c r="I450">
        <v>83</v>
      </c>
      <c r="J450">
        <v>22.5</v>
      </c>
      <c r="K450">
        <v>25.875</v>
      </c>
    </row>
    <row r="451" spans="1:11" x14ac:dyDescent="0.3">
      <c r="A451" s="87">
        <v>2020</v>
      </c>
      <c r="B451" t="s">
        <v>491</v>
      </c>
      <c r="C451">
        <v>26</v>
      </c>
      <c r="D451">
        <v>439</v>
      </c>
      <c r="E451">
        <v>12.9</v>
      </c>
      <c r="F451">
        <v>19.7</v>
      </c>
      <c r="G451">
        <v>43.2</v>
      </c>
      <c r="H451">
        <v>16.600000000000001</v>
      </c>
      <c r="I451">
        <v>86.8</v>
      </c>
      <c r="J451">
        <v>49</v>
      </c>
      <c r="K451">
        <v>25.88</v>
      </c>
    </row>
    <row r="452" spans="1:11" x14ac:dyDescent="0.3">
      <c r="A452" s="87">
        <v>2020</v>
      </c>
      <c r="B452" t="s">
        <v>429</v>
      </c>
      <c r="C452">
        <v>25.9</v>
      </c>
      <c r="D452">
        <v>443</v>
      </c>
      <c r="E452">
        <v>18.3</v>
      </c>
      <c r="F452">
        <v>16.8</v>
      </c>
      <c r="G452">
        <v>54.3</v>
      </c>
      <c r="H452">
        <v>21.3</v>
      </c>
      <c r="I452">
        <v>24.8</v>
      </c>
      <c r="J452">
        <v>6.8</v>
      </c>
      <c r="K452">
        <v>25.7</v>
      </c>
    </row>
    <row r="453" spans="1:11" x14ac:dyDescent="0.3">
      <c r="A453" s="87">
        <v>2020</v>
      </c>
      <c r="B453" t="s">
        <v>388</v>
      </c>
      <c r="C453">
        <v>25.9</v>
      </c>
      <c r="D453">
        <v>443</v>
      </c>
      <c r="E453">
        <v>13.4</v>
      </c>
      <c r="F453">
        <v>35.299999999999997</v>
      </c>
      <c r="G453">
        <v>79.5</v>
      </c>
      <c r="H453">
        <v>2.1</v>
      </c>
      <c r="I453">
        <v>6</v>
      </c>
      <c r="J453">
        <v>5.4</v>
      </c>
      <c r="K453">
        <v>25.78</v>
      </c>
    </row>
    <row r="454" spans="1:11" x14ac:dyDescent="0.3">
      <c r="A454" s="87">
        <v>2020</v>
      </c>
      <c r="B454" t="s">
        <v>410</v>
      </c>
      <c r="C454">
        <v>25.9</v>
      </c>
      <c r="D454">
        <v>443</v>
      </c>
      <c r="E454">
        <v>23.5</v>
      </c>
      <c r="F454">
        <v>7.3</v>
      </c>
      <c r="G454">
        <v>33.9</v>
      </c>
      <c r="H454">
        <v>22.4</v>
      </c>
      <c r="I454">
        <v>63.9</v>
      </c>
      <c r="J454">
        <v>24.1</v>
      </c>
      <c r="K454">
        <v>25.79</v>
      </c>
    </row>
    <row r="455" spans="1:11" x14ac:dyDescent="0.3">
      <c r="A455" s="87">
        <v>2020</v>
      </c>
      <c r="B455" t="s">
        <v>1062</v>
      </c>
      <c r="C455">
        <v>25.8</v>
      </c>
      <c r="D455">
        <v>446</v>
      </c>
      <c r="E455">
        <v>15.5</v>
      </c>
      <c r="F455">
        <v>15.3</v>
      </c>
      <c r="G455">
        <v>15.5</v>
      </c>
      <c r="H455">
        <v>52.5</v>
      </c>
      <c r="I455">
        <v>67.599999999999994</v>
      </c>
      <c r="J455">
        <v>18.8</v>
      </c>
      <c r="K455">
        <v>25.65</v>
      </c>
    </row>
    <row r="456" spans="1:11" x14ac:dyDescent="0.3">
      <c r="A456" s="87">
        <v>2020</v>
      </c>
      <c r="B456" t="s">
        <v>451</v>
      </c>
      <c r="C456">
        <v>25.8</v>
      </c>
      <c r="D456">
        <v>446</v>
      </c>
      <c r="E456">
        <v>11.6</v>
      </c>
      <c r="F456">
        <v>6.2</v>
      </c>
      <c r="G456">
        <v>47.5</v>
      </c>
      <c r="H456">
        <v>30.3</v>
      </c>
      <c r="I456">
        <v>16.8</v>
      </c>
      <c r="J456">
        <v>80.5</v>
      </c>
      <c r="K456">
        <v>25.685000000000002</v>
      </c>
    </row>
    <row r="457" spans="1:11" x14ac:dyDescent="0.3">
      <c r="A457" s="87">
        <v>2020</v>
      </c>
      <c r="B457" t="s">
        <v>450</v>
      </c>
      <c r="C457">
        <v>25.8</v>
      </c>
      <c r="D457">
        <v>446</v>
      </c>
      <c r="E457">
        <v>18.100000000000001</v>
      </c>
      <c r="F457">
        <v>4.3</v>
      </c>
      <c r="G457">
        <v>14.3</v>
      </c>
      <c r="H457">
        <v>73.7</v>
      </c>
      <c r="I457">
        <v>4</v>
      </c>
      <c r="J457">
        <v>3.6</v>
      </c>
      <c r="K457">
        <v>25.650000000000002</v>
      </c>
    </row>
    <row r="458" spans="1:11" x14ac:dyDescent="0.3">
      <c r="A458" s="87">
        <v>2020</v>
      </c>
      <c r="B458" t="s">
        <v>445</v>
      </c>
      <c r="C458">
        <v>25.7</v>
      </c>
      <c r="D458">
        <v>449</v>
      </c>
      <c r="E458">
        <v>15</v>
      </c>
      <c r="F458">
        <v>4.9000000000000004</v>
      </c>
      <c r="G458">
        <v>27.4</v>
      </c>
      <c r="H458">
        <v>64.3</v>
      </c>
      <c r="I458">
        <v>9</v>
      </c>
      <c r="J458">
        <v>5.9</v>
      </c>
      <c r="K458">
        <v>25.574999999999999</v>
      </c>
    </row>
    <row r="459" spans="1:11" x14ac:dyDescent="0.3">
      <c r="A459" s="87">
        <v>2020</v>
      </c>
      <c r="B459" t="s">
        <v>440</v>
      </c>
      <c r="C459">
        <v>25.7</v>
      </c>
      <c r="D459">
        <v>449</v>
      </c>
      <c r="E459">
        <v>17.5</v>
      </c>
      <c r="F459">
        <v>7.1</v>
      </c>
      <c r="G459">
        <v>11.7</v>
      </c>
      <c r="H459">
        <v>57.6</v>
      </c>
      <c r="I459">
        <v>69.2</v>
      </c>
      <c r="J459">
        <v>10.4</v>
      </c>
      <c r="K459">
        <v>25.55</v>
      </c>
    </row>
    <row r="460" spans="1:11" x14ac:dyDescent="0.3">
      <c r="A460" s="87">
        <v>2020</v>
      </c>
      <c r="B460" t="s">
        <v>419</v>
      </c>
      <c r="C460">
        <v>25.6</v>
      </c>
      <c r="D460">
        <v>451</v>
      </c>
      <c r="E460">
        <v>28.4</v>
      </c>
      <c r="F460">
        <v>53.5</v>
      </c>
      <c r="G460">
        <v>21.5</v>
      </c>
      <c r="H460">
        <v>12.5</v>
      </c>
      <c r="I460">
        <v>3.4</v>
      </c>
      <c r="J460">
        <v>34.5</v>
      </c>
      <c r="K460">
        <v>25.405000000000005</v>
      </c>
    </row>
    <row r="461" spans="1:11" x14ac:dyDescent="0.3">
      <c r="A461" s="87">
        <v>2020</v>
      </c>
      <c r="B461" t="s">
        <v>454</v>
      </c>
      <c r="C461">
        <v>25.6</v>
      </c>
      <c r="D461">
        <v>451</v>
      </c>
      <c r="E461">
        <v>11.6</v>
      </c>
      <c r="F461">
        <v>5.3</v>
      </c>
      <c r="G461">
        <v>74.599999999999994</v>
      </c>
      <c r="H461">
        <v>12</v>
      </c>
      <c r="I461">
        <v>15.9</v>
      </c>
      <c r="J461">
        <v>42.9</v>
      </c>
      <c r="K461">
        <v>25.430000000000003</v>
      </c>
    </row>
    <row r="462" spans="1:11" x14ac:dyDescent="0.3">
      <c r="A462" s="87">
        <v>2020</v>
      </c>
      <c r="B462" t="s">
        <v>415</v>
      </c>
      <c r="C462">
        <v>25.6</v>
      </c>
      <c r="D462">
        <v>451</v>
      </c>
      <c r="E462">
        <v>18.3</v>
      </c>
      <c r="F462">
        <v>19.899999999999999</v>
      </c>
      <c r="G462">
        <v>22.7</v>
      </c>
      <c r="H462">
        <v>32.799999999999997</v>
      </c>
      <c r="I462">
        <v>47.9</v>
      </c>
      <c r="J462">
        <v>53.8</v>
      </c>
      <c r="K462">
        <v>25.495000000000001</v>
      </c>
    </row>
    <row r="463" spans="1:11" x14ac:dyDescent="0.3">
      <c r="A463" s="87">
        <v>2020</v>
      </c>
      <c r="B463" t="s">
        <v>416</v>
      </c>
      <c r="C463">
        <v>25.5</v>
      </c>
      <c r="D463">
        <v>454</v>
      </c>
      <c r="E463">
        <v>22.6</v>
      </c>
      <c r="F463">
        <v>19.7</v>
      </c>
      <c r="G463">
        <v>37</v>
      </c>
      <c r="H463">
        <v>24.1</v>
      </c>
      <c r="I463">
        <v>22.7</v>
      </c>
      <c r="J463">
        <v>19.5</v>
      </c>
      <c r="K463">
        <v>25.340000000000007</v>
      </c>
    </row>
    <row r="464" spans="1:11" x14ac:dyDescent="0.3">
      <c r="A464" s="87">
        <v>2020</v>
      </c>
      <c r="B464" t="s">
        <v>498</v>
      </c>
      <c r="C464">
        <v>25.5</v>
      </c>
      <c r="D464">
        <v>454</v>
      </c>
      <c r="E464">
        <v>13.7</v>
      </c>
      <c r="F464">
        <v>22.7</v>
      </c>
      <c r="G464">
        <v>2.4</v>
      </c>
      <c r="H464">
        <v>84.5</v>
      </c>
      <c r="I464">
        <v>3.2</v>
      </c>
      <c r="J464">
        <v>1.5</v>
      </c>
      <c r="K464">
        <v>25.365000000000002</v>
      </c>
    </row>
    <row r="465" spans="1:11" x14ac:dyDescent="0.3">
      <c r="A465" s="87">
        <v>2020</v>
      </c>
      <c r="B465" t="s">
        <v>437</v>
      </c>
      <c r="C465">
        <v>25.4</v>
      </c>
      <c r="D465">
        <v>456</v>
      </c>
      <c r="E465">
        <v>9.9</v>
      </c>
      <c r="F465">
        <v>8.6999999999999993</v>
      </c>
      <c r="G465">
        <v>81.099999999999994</v>
      </c>
      <c r="H465">
        <v>10.7</v>
      </c>
      <c r="I465">
        <v>11.5</v>
      </c>
      <c r="J465">
        <v>29.3</v>
      </c>
      <c r="K465">
        <v>25.229999999999997</v>
      </c>
    </row>
    <row r="466" spans="1:11" x14ac:dyDescent="0.3">
      <c r="A466" s="87">
        <v>2020</v>
      </c>
      <c r="B466" t="s">
        <v>431</v>
      </c>
      <c r="C466">
        <v>25.4</v>
      </c>
      <c r="D466">
        <v>456</v>
      </c>
      <c r="E466">
        <v>26.8</v>
      </c>
      <c r="F466">
        <v>46.6</v>
      </c>
      <c r="G466">
        <v>12.9</v>
      </c>
      <c r="H466">
        <v>31.3</v>
      </c>
      <c r="I466">
        <v>15.7</v>
      </c>
      <c r="J466">
        <v>4.8</v>
      </c>
      <c r="K466">
        <v>25.245000000000001</v>
      </c>
    </row>
    <row r="467" spans="1:11" x14ac:dyDescent="0.3">
      <c r="A467" s="87">
        <v>2020</v>
      </c>
      <c r="B467" t="s">
        <v>1063</v>
      </c>
      <c r="C467">
        <v>25.4</v>
      </c>
      <c r="D467">
        <v>456</v>
      </c>
      <c r="E467">
        <v>3.8</v>
      </c>
      <c r="F467">
        <v>3.4</v>
      </c>
      <c r="G467">
        <v>74</v>
      </c>
      <c r="H467">
        <v>21.5</v>
      </c>
      <c r="I467">
        <v>60.2</v>
      </c>
      <c r="J467">
        <v>25.3</v>
      </c>
      <c r="K467">
        <v>25.235000000000003</v>
      </c>
    </row>
    <row r="468" spans="1:11" x14ac:dyDescent="0.3">
      <c r="A468" s="87">
        <v>2020</v>
      </c>
      <c r="B468" t="s">
        <v>412</v>
      </c>
      <c r="C468">
        <v>25.4</v>
      </c>
      <c r="D468">
        <v>456</v>
      </c>
      <c r="E468">
        <v>25.3</v>
      </c>
      <c r="F468">
        <v>26.9</v>
      </c>
      <c r="G468">
        <v>3.9</v>
      </c>
      <c r="H468">
        <v>49.6</v>
      </c>
      <c r="I468">
        <v>25.1</v>
      </c>
      <c r="J468">
        <v>10</v>
      </c>
      <c r="K468">
        <v>25.265000000000001</v>
      </c>
    </row>
    <row r="469" spans="1:11" x14ac:dyDescent="0.3">
      <c r="A469" s="87">
        <v>2020</v>
      </c>
      <c r="B469" t="s">
        <v>449</v>
      </c>
      <c r="C469">
        <v>25.4</v>
      </c>
      <c r="D469">
        <v>456</v>
      </c>
      <c r="E469">
        <v>5</v>
      </c>
      <c r="F469">
        <v>2.4</v>
      </c>
      <c r="G469">
        <v>96.2</v>
      </c>
      <c r="H469">
        <v>16.899999999999999</v>
      </c>
      <c r="I469">
        <v>2.6</v>
      </c>
      <c r="J469">
        <v>4.7</v>
      </c>
      <c r="K469">
        <v>25.225000000000001</v>
      </c>
    </row>
    <row r="470" spans="1:11" x14ac:dyDescent="0.3">
      <c r="A470" s="87">
        <v>2020</v>
      </c>
      <c r="B470" t="s">
        <v>469</v>
      </c>
      <c r="C470">
        <v>25.4</v>
      </c>
      <c r="D470">
        <v>456</v>
      </c>
      <c r="E470">
        <v>15</v>
      </c>
      <c r="F470">
        <v>12</v>
      </c>
      <c r="G470">
        <v>4</v>
      </c>
      <c r="H470">
        <v>41.9</v>
      </c>
      <c r="I470">
        <v>98.2</v>
      </c>
      <c r="J470">
        <v>78.400000000000006</v>
      </c>
      <c r="K470">
        <v>25.210000000000004</v>
      </c>
    </row>
    <row r="471" spans="1:11" x14ac:dyDescent="0.3">
      <c r="A471" s="87">
        <v>2020</v>
      </c>
      <c r="B471" t="s">
        <v>362</v>
      </c>
      <c r="C471">
        <v>25.3</v>
      </c>
      <c r="D471">
        <v>462</v>
      </c>
      <c r="E471">
        <v>14.2</v>
      </c>
      <c r="F471">
        <v>11</v>
      </c>
      <c r="G471">
        <v>8.1</v>
      </c>
      <c r="H471">
        <v>48.5</v>
      </c>
      <c r="I471">
        <v>90</v>
      </c>
      <c r="J471">
        <v>51.6</v>
      </c>
      <c r="K471">
        <v>25.18</v>
      </c>
    </row>
    <row r="472" spans="1:11" x14ac:dyDescent="0.3">
      <c r="A472" s="87">
        <v>2020</v>
      </c>
      <c r="B472" t="s">
        <v>463</v>
      </c>
      <c r="C472">
        <v>25.3</v>
      </c>
      <c r="D472">
        <v>462</v>
      </c>
      <c r="E472">
        <v>12.6</v>
      </c>
      <c r="F472">
        <v>3.3</v>
      </c>
      <c r="G472">
        <v>18.8</v>
      </c>
      <c r="H472">
        <v>75.599999999999994</v>
      </c>
      <c r="I472">
        <v>13.6</v>
      </c>
      <c r="J472">
        <v>5.2</v>
      </c>
      <c r="K472">
        <v>25.19</v>
      </c>
    </row>
    <row r="473" spans="1:11" x14ac:dyDescent="0.3">
      <c r="A473" s="87">
        <v>2020</v>
      </c>
      <c r="B473" t="s">
        <v>1064</v>
      </c>
      <c r="C473">
        <v>25.3</v>
      </c>
      <c r="D473">
        <v>462</v>
      </c>
      <c r="E473">
        <v>9.8000000000000007</v>
      </c>
      <c r="F473">
        <v>16.8</v>
      </c>
      <c r="G473">
        <v>89.9</v>
      </c>
      <c r="H473">
        <v>1.4</v>
      </c>
      <c r="I473">
        <v>24.3</v>
      </c>
      <c r="J473">
        <v>2</v>
      </c>
      <c r="K473">
        <v>25.175000000000004</v>
      </c>
    </row>
    <row r="474" spans="1:11" x14ac:dyDescent="0.3">
      <c r="A474" s="87">
        <v>2020</v>
      </c>
      <c r="B474" t="s">
        <v>434</v>
      </c>
      <c r="C474">
        <v>25.2</v>
      </c>
      <c r="D474">
        <v>465</v>
      </c>
      <c r="E474">
        <v>16.600000000000001</v>
      </c>
      <c r="F474">
        <v>30.7</v>
      </c>
      <c r="G474">
        <v>47.5</v>
      </c>
      <c r="H474">
        <v>19.5</v>
      </c>
      <c r="I474">
        <v>32.799999999999997</v>
      </c>
      <c r="J474">
        <v>6.8</v>
      </c>
      <c r="K474">
        <v>25.09</v>
      </c>
    </row>
    <row r="475" spans="1:11" x14ac:dyDescent="0.3">
      <c r="A475" s="87">
        <v>2020</v>
      </c>
      <c r="B475" t="s">
        <v>411</v>
      </c>
      <c r="C475">
        <v>25.2</v>
      </c>
      <c r="D475">
        <v>465</v>
      </c>
      <c r="E475">
        <v>21.3</v>
      </c>
      <c r="F475">
        <v>18.2</v>
      </c>
      <c r="G475">
        <v>32.799999999999997</v>
      </c>
      <c r="H475">
        <v>31.4</v>
      </c>
      <c r="I475">
        <v>15.4</v>
      </c>
      <c r="J475">
        <v>22.1</v>
      </c>
      <c r="K475">
        <v>25.055000000000003</v>
      </c>
    </row>
    <row r="476" spans="1:11" x14ac:dyDescent="0.3">
      <c r="A476" s="87">
        <v>2020</v>
      </c>
      <c r="B476" t="s">
        <v>422</v>
      </c>
      <c r="C476">
        <v>25.2</v>
      </c>
      <c r="D476">
        <v>465</v>
      </c>
      <c r="E476">
        <v>6.5</v>
      </c>
      <c r="F476">
        <v>18.2</v>
      </c>
      <c r="G476">
        <v>91</v>
      </c>
      <c r="H476">
        <v>1.1000000000000001</v>
      </c>
      <c r="I476">
        <v>7</v>
      </c>
      <c r="J476">
        <v>36.5</v>
      </c>
      <c r="K476">
        <v>25.014999999999997</v>
      </c>
    </row>
    <row r="477" spans="1:11" x14ac:dyDescent="0.3">
      <c r="A477" s="87">
        <v>2020</v>
      </c>
      <c r="B477" t="s">
        <v>424</v>
      </c>
      <c r="C477">
        <v>25.2</v>
      </c>
      <c r="D477">
        <v>465</v>
      </c>
      <c r="E477">
        <v>11.7</v>
      </c>
      <c r="F477">
        <v>8.9</v>
      </c>
      <c r="G477">
        <v>26.5</v>
      </c>
      <c r="H477">
        <v>38.700000000000003</v>
      </c>
      <c r="I477">
        <v>76.599999999999994</v>
      </c>
      <c r="J477">
        <v>51.3</v>
      </c>
      <c r="K477">
        <v>25.005000000000006</v>
      </c>
    </row>
    <row r="478" spans="1:11" x14ac:dyDescent="0.3">
      <c r="A478" s="87">
        <v>2020</v>
      </c>
      <c r="B478" t="s">
        <v>456</v>
      </c>
      <c r="C478">
        <v>25.2</v>
      </c>
      <c r="D478">
        <v>465</v>
      </c>
      <c r="E478">
        <v>6</v>
      </c>
      <c r="F478">
        <v>2.4</v>
      </c>
      <c r="G478">
        <v>99.9</v>
      </c>
      <c r="H478">
        <v>10.199999999999999</v>
      </c>
      <c r="I478">
        <v>4.5</v>
      </c>
      <c r="J478">
        <v>2.5</v>
      </c>
      <c r="K478">
        <v>25.010000000000005</v>
      </c>
    </row>
    <row r="479" spans="1:11" x14ac:dyDescent="0.3">
      <c r="A479" s="87">
        <v>2020</v>
      </c>
      <c r="B479" t="s">
        <v>473</v>
      </c>
      <c r="C479">
        <v>25.1</v>
      </c>
      <c r="D479">
        <v>470</v>
      </c>
      <c r="E479">
        <v>11.9</v>
      </c>
      <c r="F479">
        <v>15</v>
      </c>
      <c r="G479">
        <v>15.9</v>
      </c>
      <c r="H479">
        <v>77.2</v>
      </c>
      <c r="J479">
        <v>1.4</v>
      </c>
      <c r="K479">
        <v>24.950000000000003</v>
      </c>
    </row>
    <row r="480" spans="1:11" x14ac:dyDescent="0.3">
      <c r="A480" s="87">
        <v>2020</v>
      </c>
      <c r="B480" t="s">
        <v>474</v>
      </c>
      <c r="C480">
        <v>25.1</v>
      </c>
      <c r="D480">
        <v>470</v>
      </c>
      <c r="E480">
        <v>7</v>
      </c>
      <c r="F480">
        <v>15.4</v>
      </c>
      <c r="G480">
        <v>20.399999999999999</v>
      </c>
      <c r="H480">
        <v>64.3</v>
      </c>
      <c r="I480">
        <v>47.6</v>
      </c>
      <c r="J480">
        <v>25.5</v>
      </c>
      <c r="K480">
        <v>24.934999999999999</v>
      </c>
    </row>
    <row r="481" spans="1:11" x14ac:dyDescent="0.3">
      <c r="A481" s="87">
        <v>2020</v>
      </c>
      <c r="B481" t="s">
        <v>496</v>
      </c>
      <c r="C481">
        <v>25.1</v>
      </c>
      <c r="D481">
        <v>470</v>
      </c>
      <c r="E481">
        <v>13.5</v>
      </c>
      <c r="F481">
        <v>5</v>
      </c>
      <c r="G481">
        <v>84.1</v>
      </c>
      <c r="H481">
        <v>8.1</v>
      </c>
      <c r="J481">
        <v>11.5</v>
      </c>
      <c r="K481">
        <v>24.914999999999999</v>
      </c>
    </row>
    <row r="482" spans="1:11" x14ac:dyDescent="0.3">
      <c r="A482" s="87">
        <v>2020</v>
      </c>
      <c r="B482" t="s">
        <v>369</v>
      </c>
      <c r="C482">
        <v>25.1</v>
      </c>
      <c r="D482">
        <v>470</v>
      </c>
      <c r="E482">
        <v>9.6</v>
      </c>
      <c r="F482">
        <v>7.6</v>
      </c>
      <c r="G482">
        <v>24.9</v>
      </c>
      <c r="H482">
        <v>60.3</v>
      </c>
      <c r="I482">
        <v>14.7</v>
      </c>
      <c r="J482">
        <v>52.4</v>
      </c>
      <c r="K482">
        <v>24.995000000000001</v>
      </c>
    </row>
    <row r="483" spans="1:11" x14ac:dyDescent="0.3">
      <c r="A483" s="87">
        <v>2020</v>
      </c>
      <c r="B483" t="s">
        <v>448</v>
      </c>
      <c r="C483">
        <v>25</v>
      </c>
      <c r="D483">
        <v>474</v>
      </c>
      <c r="E483">
        <v>13.5</v>
      </c>
      <c r="F483">
        <v>14</v>
      </c>
      <c r="G483">
        <v>35.1</v>
      </c>
      <c r="H483">
        <v>23.5</v>
      </c>
      <c r="I483">
        <v>72.8</v>
      </c>
      <c r="J483">
        <v>53.8</v>
      </c>
      <c r="K483">
        <v>24.85</v>
      </c>
    </row>
    <row r="484" spans="1:11" x14ac:dyDescent="0.3">
      <c r="A484" s="87">
        <v>2020</v>
      </c>
      <c r="B484" t="s">
        <v>488</v>
      </c>
      <c r="C484">
        <v>25</v>
      </c>
      <c r="D484">
        <v>474</v>
      </c>
      <c r="E484">
        <v>12.8</v>
      </c>
      <c r="F484">
        <v>7.7</v>
      </c>
      <c r="G484">
        <v>62.4</v>
      </c>
      <c r="H484">
        <v>2.2999999999999998</v>
      </c>
      <c r="I484">
        <v>100</v>
      </c>
      <c r="J484">
        <v>20.5</v>
      </c>
      <c r="K484">
        <v>24.855</v>
      </c>
    </row>
    <row r="485" spans="1:11" x14ac:dyDescent="0.3">
      <c r="A485" s="87">
        <v>2020</v>
      </c>
      <c r="B485" t="s">
        <v>455</v>
      </c>
      <c r="C485">
        <v>25</v>
      </c>
      <c r="D485">
        <v>474</v>
      </c>
      <c r="E485">
        <v>19</v>
      </c>
      <c r="F485">
        <v>24.4</v>
      </c>
      <c r="G485">
        <v>7.7</v>
      </c>
      <c r="H485">
        <v>26.4</v>
      </c>
      <c r="I485">
        <v>100</v>
      </c>
      <c r="J485">
        <v>59.1</v>
      </c>
      <c r="K485">
        <v>24.815000000000005</v>
      </c>
    </row>
    <row r="486" spans="1:11" x14ac:dyDescent="0.3">
      <c r="A486" s="87">
        <v>2020</v>
      </c>
      <c r="B486" t="s">
        <v>471</v>
      </c>
      <c r="C486">
        <v>24.8</v>
      </c>
      <c r="D486">
        <v>477</v>
      </c>
      <c r="E486">
        <v>5</v>
      </c>
      <c r="F486">
        <v>18.3</v>
      </c>
      <c r="G486">
        <v>5.6</v>
      </c>
      <c r="H486">
        <v>96</v>
      </c>
      <c r="I486">
        <v>8.1999999999999993</v>
      </c>
      <c r="J486">
        <v>2.4</v>
      </c>
      <c r="K486">
        <v>24.680000000000003</v>
      </c>
    </row>
    <row r="487" spans="1:11" x14ac:dyDescent="0.3">
      <c r="A487" s="87">
        <v>2020</v>
      </c>
      <c r="B487" t="s">
        <v>446</v>
      </c>
      <c r="C487">
        <v>24.8</v>
      </c>
      <c r="D487">
        <v>477</v>
      </c>
      <c r="E487">
        <v>14.7</v>
      </c>
      <c r="F487">
        <v>33.799999999999997</v>
      </c>
      <c r="G487">
        <v>4.2</v>
      </c>
      <c r="H487">
        <v>30.3</v>
      </c>
      <c r="I487">
        <v>79.599999999999994</v>
      </c>
      <c r="J487">
        <v>91.2</v>
      </c>
      <c r="K487">
        <v>24.700000000000003</v>
      </c>
    </row>
    <row r="488" spans="1:11" x14ac:dyDescent="0.3">
      <c r="A488" s="87">
        <v>2020</v>
      </c>
      <c r="B488" t="s">
        <v>438</v>
      </c>
      <c r="C488">
        <v>24.8</v>
      </c>
      <c r="D488">
        <v>477</v>
      </c>
      <c r="E488">
        <v>18.5</v>
      </c>
      <c r="F488">
        <v>37.200000000000003</v>
      </c>
      <c r="G488">
        <v>7.2</v>
      </c>
      <c r="H488">
        <v>58.3</v>
      </c>
      <c r="I488">
        <v>1.5</v>
      </c>
      <c r="J488">
        <v>6.8</v>
      </c>
      <c r="K488">
        <v>24.634999999999998</v>
      </c>
    </row>
    <row r="489" spans="1:11" x14ac:dyDescent="0.3">
      <c r="A489" s="87">
        <v>2020</v>
      </c>
      <c r="B489" t="s">
        <v>1065</v>
      </c>
      <c r="C489">
        <v>24.8</v>
      </c>
      <c r="D489">
        <v>477</v>
      </c>
      <c r="E489">
        <v>9.3000000000000007</v>
      </c>
      <c r="F489">
        <v>3.2</v>
      </c>
      <c r="G489">
        <v>6.5</v>
      </c>
      <c r="H489">
        <v>70.7</v>
      </c>
      <c r="I489">
        <v>78.7</v>
      </c>
      <c r="J489">
        <v>25.5</v>
      </c>
      <c r="K489">
        <v>24.689999999999998</v>
      </c>
    </row>
    <row r="490" spans="1:11" x14ac:dyDescent="0.3">
      <c r="A490" s="87">
        <v>2020</v>
      </c>
      <c r="B490" t="s">
        <v>479</v>
      </c>
      <c r="C490">
        <v>24.8</v>
      </c>
      <c r="D490">
        <v>477</v>
      </c>
      <c r="E490">
        <v>11.2</v>
      </c>
      <c r="F490">
        <v>15.9</v>
      </c>
      <c r="G490">
        <v>72.900000000000006</v>
      </c>
      <c r="H490">
        <v>1.9</v>
      </c>
      <c r="I490">
        <v>1.4</v>
      </c>
      <c r="J490">
        <v>70.900000000000006</v>
      </c>
      <c r="K490">
        <v>24.645000000000003</v>
      </c>
    </row>
    <row r="491" spans="1:11" x14ac:dyDescent="0.3">
      <c r="A491" s="87">
        <v>2020</v>
      </c>
      <c r="B491" t="s">
        <v>470</v>
      </c>
      <c r="C491">
        <v>24.8</v>
      </c>
      <c r="D491">
        <v>477</v>
      </c>
      <c r="E491">
        <v>10.199999999999999</v>
      </c>
      <c r="F491">
        <v>5.3</v>
      </c>
      <c r="G491">
        <v>73.5</v>
      </c>
      <c r="H491">
        <v>20.399999999999999</v>
      </c>
      <c r="I491">
        <v>16.2</v>
      </c>
      <c r="J491">
        <v>9</v>
      </c>
      <c r="K491">
        <v>24.65</v>
      </c>
    </row>
    <row r="492" spans="1:11" x14ac:dyDescent="0.3">
      <c r="A492" s="87">
        <v>2020</v>
      </c>
      <c r="B492" t="s">
        <v>527</v>
      </c>
      <c r="C492">
        <v>24.7</v>
      </c>
      <c r="D492">
        <v>483</v>
      </c>
      <c r="E492">
        <v>25</v>
      </c>
      <c r="F492">
        <v>7.2</v>
      </c>
      <c r="G492">
        <v>53.3</v>
      </c>
      <c r="H492">
        <v>11.2</v>
      </c>
      <c r="J492">
        <v>18.2</v>
      </c>
      <c r="K492">
        <v>24.53</v>
      </c>
    </row>
    <row r="493" spans="1:11" x14ac:dyDescent="0.3">
      <c r="A493" s="87">
        <v>2020</v>
      </c>
      <c r="B493" t="s">
        <v>548</v>
      </c>
      <c r="C493">
        <v>24.7</v>
      </c>
      <c r="D493">
        <v>483</v>
      </c>
      <c r="E493">
        <v>17</v>
      </c>
      <c r="F493">
        <v>14.5</v>
      </c>
      <c r="G493">
        <v>46</v>
      </c>
      <c r="H493">
        <v>22.5</v>
      </c>
      <c r="I493">
        <v>46.2</v>
      </c>
      <c r="J493">
        <v>5.5</v>
      </c>
      <c r="K493">
        <v>24.535</v>
      </c>
    </row>
    <row r="494" spans="1:11" x14ac:dyDescent="0.3">
      <c r="A494" s="87">
        <v>2020</v>
      </c>
      <c r="B494" t="s">
        <v>466</v>
      </c>
      <c r="C494">
        <v>24.6</v>
      </c>
      <c r="D494">
        <v>485</v>
      </c>
      <c r="E494">
        <v>9.6</v>
      </c>
      <c r="F494">
        <v>5.7</v>
      </c>
      <c r="G494">
        <v>25.6</v>
      </c>
      <c r="H494">
        <v>46.1</v>
      </c>
      <c r="I494">
        <v>57.1</v>
      </c>
      <c r="J494">
        <v>57.6</v>
      </c>
      <c r="K494">
        <v>24.484999999999999</v>
      </c>
    </row>
    <row r="495" spans="1:11" x14ac:dyDescent="0.3">
      <c r="A495" s="87">
        <v>2020</v>
      </c>
      <c r="B495" t="s">
        <v>453</v>
      </c>
      <c r="C495">
        <v>24.6</v>
      </c>
      <c r="D495">
        <v>485</v>
      </c>
      <c r="E495">
        <v>15.5</v>
      </c>
      <c r="F495">
        <v>18.600000000000001</v>
      </c>
      <c r="G495">
        <v>20.9</v>
      </c>
      <c r="H495">
        <v>57.4</v>
      </c>
      <c r="I495">
        <v>10</v>
      </c>
      <c r="J495">
        <v>4.5999999999999996</v>
      </c>
      <c r="K495">
        <v>24.45</v>
      </c>
    </row>
    <row r="496" spans="1:11" x14ac:dyDescent="0.3">
      <c r="A496" s="87">
        <v>2020</v>
      </c>
      <c r="B496" t="s">
        <v>462</v>
      </c>
      <c r="C496">
        <v>24.6</v>
      </c>
      <c r="D496">
        <v>485</v>
      </c>
      <c r="E496">
        <v>11.1</v>
      </c>
      <c r="F496">
        <v>13.7</v>
      </c>
      <c r="G496">
        <v>19.2</v>
      </c>
      <c r="H496">
        <v>38.6</v>
      </c>
      <c r="I496">
        <v>71.400000000000006</v>
      </c>
      <c r="J496">
        <v>69.7</v>
      </c>
      <c r="K496">
        <v>24.425000000000001</v>
      </c>
    </row>
    <row r="497" spans="1:11" x14ac:dyDescent="0.3">
      <c r="A497" s="87">
        <v>2020</v>
      </c>
      <c r="B497" t="s">
        <v>428</v>
      </c>
      <c r="C497">
        <v>24.5</v>
      </c>
      <c r="D497">
        <v>488</v>
      </c>
      <c r="E497">
        <v>15</v>
      </c>
      <c r="F497">
        <v>6.1</v>
      </c>
      <c r="G497">
        <v>70</v>
      </c>
      <c r="H497">
        <v>15.7</v>
      </c>
      <c r="I497">
        <v>6.9</v>
      </c>
      <c r="J497">
        <v>5.9</v>
      </c>
      <c r="K497">
        <v>24.39</v>
      </c>
    </row>
    <row r="498" spans="1:11" x14ac:dyDescent="0.3">
      <c r="A498" s="87">
        <v>2020</v>
      </c>
      <c r="B498" t="s">
        <v>497</v>
      </c>
      <c r="C498">
        <v>24.5</v>
      </c>
      <c r="D498">
        <v>488</v>
      </c>
      <c r="E498">
        <v>12.7</v>
      </c>
      <c r="F498">
        <v>33.1</v>
      </c>
      <c r="G498">
        <v>34.6</v>
      </c>
      <c r="H498">
        <v>33.5</v>
      </c>
      <c r="I498">
        <v>24.9</v>
      </c>
      <c r="J498">
        <v>21.1</v>
      </c>
      <c r="K498">
        <v>24.310000000000002</v>
      </c>
    </row>
    <row r="499" spans="1:11" x14ac:dyDescent="0.3">
      <c r="A499" s="87">
        <v>2020</v>
      </c>
      <c r="B499" t="s">
        <v>475</v>
      </c>
      <c r="C499">
        <v>24.4</v>
      </c>
      <c r="D499">
        <v>490</v>
      </c>
      <c r="E499">
        <v>8.1</v>
      </c>
      <c r="F499">
        <v>7.5</v>
      </c>
      <c r="G499">
        <v>88.9</v>
      </c>
      <c r="H499">
        <v>1</v>
      </c>
      <c r="I499">
        <v>21.4</v>
      </c>
      <c r="J499">
        <v>23.8</v>
      </c>
      <c r="K499">
        <v>24.230000000000004</v>
      </c>
    </row>
    <row r="500" spans="1:11" x14ac:dyDescent="0.3">
      <c r="A500" s="87">
        <v>2020</v>
      </c>
      <c r="B500" t="s">
        <v>439</v>
      </c>
      <c r="C500">
        <v>24.4</v>
      </c>
      <c r="D500">
        <v>490</v>
      </c>
      <c r="E500">
        <v>17.8</v>
      </c>
      <c r="F500">
        <v>40.6</v>
      </c>
      <c r="G500">
        <v>43.3</v>
      </c>
      <c r="H500">
        <v>12.9</v>
      </c>
      <c r="I500">
        <v>10.1</v>
      </c>
      <c r="J500">
        <v>27.5</v>
      </c>
      <c r="K500">
        <v>24.3</v>
      </c>
    </row>
    <row r="501" spans="1:11" x14ac:dyDescent="0.3">
      <c r="A501" s="87">
        <v>2020</v>
      </c>
      <c r="B501" t="s">
        <v>476</v>
      </c>
      <c r="C501">
        <v>24.3</v>
      </c>
      <c r="D501">
        <v>492</v>
      </c>
      <c r="E501">
        <v>12.7</v>
      </c>
      <c r="F501">
        <v>16.5</v>
      </c>
      <c r="G501">
        <v>79.900000000000006</v>
      </c>
      <c r="H501">
        <v>1.2</v>
      </c>
      <c r="I501">
        <v>20.6</v>
      </c>
      <c r="J501">
        <v>3.6</v>
      </c>
      <c r="K501">
        <v>24.16</v>
      </c>
    </row>
    <row r="502" spans="1:11" x14ac:dyDescent="0.3">
      <c r="A502" s="87">
        <v>2020</v>
      </c>
      <c r="B502" t="s">
        <v>467</v>
      </c>
      <c r="C502">
        <v>24.2</v>
      </c>
      <c r="D502">
        <v>493</v>
      </c>
      <c r="E502">
        <v>4.7</v>
      </c>
      <c r="F502">
        <v>4.2</v>
      </c>
      <c r="G502">
        <v>59.6</v>
      </c>
      <c r="H502">
        <v>46.6</v>
      </c>
      <c r="I502">
        <v>3.1</v>
      </c>
      <c r="J502">
        <v>7</v>
      </c>
      <c r="K502">
        <v>24.045000000000005</v>
      </c>
    </row>
    <row r="503" spans="1:11" x14ac:dyDescent="0.3">
      <c r="A503" s="87">
        <v>2020</v>
      </c>
      <c r="B503" t="s">
        <v>523</v>
      </c>
      <c r="C503">
        <v>24.2</v>
      </c>
      <c r="D503">
        <v>493</v>
      </c>
      <c r="E503">
        <v>6.3</v>
      </c>
      <c r="F503">
        <v>3.1</v>
      </c>
      <c r="G503">
        <v>85.4</v>
      </c>
      <c r="H503">
        <v>2.2999999999999998</v>
      </c>
      <c r="I503">
        <v>18.7</v>
      </c>
      <c r="J503">
        <v>56</v>
      </c>
      <c r="K503">
        <v>24.105000000000004</v>
      </c>
    </row>
    <row r="504" spans="1:11" x14ac:dyDescent="0.3">
      <c r="A504" s="87">
        <v>2020</v>
      </c>
      <c r="B504" t="s">
        <v>468</v>
      </c>
      <c r="C504">
        <v>24.2</v>
      </c>
      <c r="D504">
        <v>493</v>
      </c>
      <c r="E504">
        <v>14.9</v>
      </c>
      <c r="F504">
        <v>23.1</v>
      </c>
      <c r="G504">
        <v>49.9</v>
      </c>
      <c r="H504">
        <v>25.2</v>
      </c>
      <c r="I504">
        <v>12.4</v>
      </c>
      <c r="J504">
        <v>3.2</v>
      </c>
      <c r="K504">
        <v>24.07</v>
      </c>
    </row>
    <row r="505" spans="1:11" x14ac:dyDescent="0.3">
      <c r="A505" s="87">
        <v>2020</v>
      </c>
      <c r="B505" t="s">
        <v>487</v>
      </c>
      <c r="C505">
        <v>24.2</v>
      </c>
      <c r="D505">
        <v>493</v>
      </c>
      <c r="E505">
        <v>12.2</v>
      </c>
      <c r="F505">
        <v>3.9</v>
      </c>
      <c r="G505">
        <v>35.799999999999997</v>
      </c>
      <c r="H505">
        <v>54.3</v>
      </c>
      <c r="I505">
        <v>9.9</v>
      </c>
      <c r="J505">
        <v>4.8</v>
      </c>
      <c r="K505">
        <v>24.024999999999999</v>
      </c>
    </row>
    <row r="506" spans="1:11" x14ac:dyDescent="0.3">
      <c r="A506" s="87">
        <v>2020</v>
      </c>
      <c r="B506" t="s">
        <v>465</v>
      </c>
      <c r="C506">
        <v>24.2</v>
      </c>
      <c r="D506">
        <v>493</v>
      </c>
      <c r="E506">
        <v>30.8</v>
      </c>
      <c r="F506">
        <v>16.899999999999999</v>
      </c>
      <c r="G506">
        <v>32</v>
      </c>
      <c r="H506">
        <v>16.2</v>
      </c>
      <c r="I506">
        <v>5.3</v>
      </c>
      <c r="J506">
        <v>2.1</v>
      </c>
      <c r="K506">
        <v>24.02</v>
      </c>
    </row>
    <row r="507" spans="1:11" x14ac:dyDescent="0.3">
      <c r="A507" s="87">
        <v>2020</v>
      </c>
      <c r="B507" t="s">
        <v>490</v>
      </c>
      <c r="C507">
        <v>24.1</v>
      </c>
      <c r="D507">
        <v>498</v>
      </c>
      <c r="E507">
        <v>16</v>
      </c>
      <c r="F507">
        <v>25.8</v>
      </c>
      <c r="G507">
        <v>70.5</v>
      </c>
      <c r="H507">
        <v>2.4</v>
      </c>
      <c r="I507">
        <v>2.4</v>
      </c>
      <c r="J507">
        <v>5.5</v>
      </c>
      <c r="K507">
        <v>23.955000000000002</v>
      </c>
    </row>
    <row r="508" spans="1:11" x14ac:dyDescent="0.3">
      <c r="A508" s="87">
        <v>2020</v>
      </c>
      <c r="B508" t="s">
        <v>444</v>
      </c>
      <c r="C508">
        <v>23.9</v>
      </c>
      <c r="D508">
        <v>499</v>
      </c>
      <c r="E508">
        <v>17.8</v>
      </c>
      <c r="F508">
        <v>7.3</v>
      </c>
      <c r="G508">
        <v>31.5</v>
      </c>
      <c r="H508">
        <v>35</v>
      </c>
      <c r="I508">
        <v>32.6</v>
      </c>
      <c r="J508">
        <v>18.7</v>
      </c>
      <c r="K508">
        <v>23.715</v>
      </c>
    </row>
    <row r="509" spans="1:11" x14ac:dyDescent="0.3">
      <c r="A509" s="87">
        <v>2020</v>
      </c>
      <c r="B509" t="s">
        <v>489</v>
      </c>
      <c r="C509">
        <v>23.9</v>
      </c>
      <c r="D509">
        <v>499</v>
      </c>
      <c r="E509">
        <v>9.8000000000000007</v>
      </c>
      <c r="F509">
        <v>13.2</v>
      </c>
      <c r="G509">
        <v>58.6</v>
      </c>
      <c r="H509">
        <v>10.6</v>
      </c>
      <c r="I509">
        <v>22.4</v>
      </c>
      <c r="J509">
        <v>70.599999999999994</v>
      </c>
      <c r="K509">
        <v>23.730000000000004</v>
      </c>
    </row>
    <row r="510" spans="1:11" x14ac:dyDescent="0.3">
      <c r="A510" s="87">
        <v>2020</v>
      </c>
      <c r="B510" t="s">
        <v>482</v>
      </c>
      <c r="C510">
        <v>23.9</v>
      </c>
      <c r="D510">
        <v>499</v>
      </c>
      <c r="E510">
        <v>14.7</v>
      </c>
      <c r="F510">
        <v>9</v>
      </c>
      <c r="G510">
        <v>42.9</v>
      </c>
      <c r="H510">
        <v>33.5</v>
      </c>
      <c r="I510">
        <v>25.8</v>
      </c>
      <c r="J510">
        <v>7.3</v>
      </c>
      <c r="K510">
        <v>23.714999999999996</v>
      </c>
    </row>
    <row r="511" spans="1:11" x14ac:dyDescent="0.3">
      <c r="A511" s="87">
        <v>2020</v>
      </c>
      <c r="B511" t="s">
        <v>461</v>
      </c>
      <c r="D511" t="s">
        <v>483</v>
      </c>
      <c r="E511">
        <v>18.600000000000001</v>
      </c>
      <c r="G511">
        <v>51.6</v>
      </c>
      <c r="H511">
        <v>19</v>
      </c>
      <c r="K511">
        <v>21.560000000000002</v>
      </c>
    </row>
    <row r="512" spans="1:11" x14ac:dyDescent="0.3">
      <c r="A512" s="87">
        <v>2020</v>
      </c>
      <c r="B512" t="s">
        <v>522</v>
      </c>
      <c r="D512" t="s">
        <v>483</v>
      </c>
      <c r="G512">
        <v>31.9</v>
      </c>
      <c r="H512">
        <v>31.6</v>
      </c>
      <c r="I512">
        <v>72.8</v>
      </c>
      <c r="J512">
        <v>26.3</v>
      </c>
      <c r="K512">
        <v>17.655000000000001</v>
      </c>
    </row>
    <row r="513" spans="1:11" x14ac:dyDescent="0.3">
      <c r="A513" s="87">
        <v>2020</v>
      </c>
      <c r="B513" t="s">
        <v>432</v>
      </c>
      <c r="D513" t="s">
        <v>483</v>
      </c>
      <c r="E513">
        <v>18</v>
      </c>
      <c r="F513">
        <v>77.8</v>
      </c>
      <c r="G513">
        <v>26.5</v>
      </c>
      <c r="I513">
        <v>22</v>
      </c>
      <c r="J513">
        <v>20.7</v>
      </c>
      <c r="K513">
        <v>22.415000000000003</v>
      </c>
    </row>
    <row r="514" spans="1:11" x14ac:dyDescent="0.3">
      <c r="A514" s="87">
        <v>2020</v>
      </c>
      <c r="B514" t="s">
        <v>458</v>
      </c>
      <c r="D514" t="s">
        <v>483</v>
      </c>
      <c r="E514">
        <v>23.8</v>
      </c>
      <c r="F514">
        <v>28.4</v>
      </c>
      <c r="H514">
        <v>36.700000000000003</v>
      </c>
      <c r="K514">
        <v>19.700000000000003</v>
      </c>
    </row>
    <row r="515" spans="1:11" x14ac:dyDescent="0.3">
      <c r="A515" s="87">
        <v>2020</v>
      </c>
      <c r="B515" t="s">
        <v>501</v>
      </c>
      <c r="D515" t="s">
        <v>483</v>
      </c>
      <c r="E515">
        <v>37.299999999999997</v>
      </c>
      <c r="H515">
        <v>22.6</v>
      </c>
      <c r="J515">
        <v>18.899999999999999</v>
      </c>
      <c r="K515">
        <v>20.385000000000002</v>
      </c>
    </row>
    <row r="516" spans="1:11" x14ac:dyDescent="0.3">
      <c r="A516" s="87">
        <v>2020</v>
      </c>
      <c r="B516" t="s">
        <v>472</v>
      </c>
      <c r="D516" t="s">
        <v>483</v>
      </c>
      <c r="E516">
        <v>34.6</v>
      </c>
      <c r="F516">
        <v>60.8</v>
      </c>
      <c r="K516">
        <v>19.920000000000002</v>
      </c>
    </row>
    <row r="517" spans="1:11" x14ac:dyDescent="0.3">
      <c r="A517" s="87">
        <v>2020</v>
      </c>
      <c r="B517" t="s">
        <v>418</v>
      </c>
      <c r="D517" t="s">
        <v>483</v>
      </c>
      <c r="E517">
        <v>19.899999999999999</v>
      </c>
      <c r="G517">
        <v>57.4</v>
      </c>
      <c r="K517">
        <v>19.440000000000001</v>
      </c>
    </row>
    <row r="518" spans="1:11" x14ac:dyDescent="0.3">
      <c r="A518" s="87">
        <v>2020</v>
      </c>
      <c r="B518" t="s">
        <v>576</v>
      </c>
      <c r="D518" t="s">
        <v>483</v>
      </c>
      <c r="G518">
        <v>90.5</v>
      </c>
      <c r="J518">
        <v>20.3</v>
      </c>
      <c r="K518">
        <v>19.115000000000002</v>
      </c>
    </row>
    <row r="519" spans="1:11" x14ac:dyDescent="0.3">
      <c r="A519" s="87">
        <v>2020</v>
      </c>
      <c r="B519" t="s">
        <v>363</v>
      </c>
      <c r="D519" t="s">
        <v>483</v>
      </c>
      <c r="H519">
        <v>39</v>
      </c>
      <c r="I519">
        <v>41.7</v>
      </c>
      <c r="J519">
        <v>29</v>
      </c>
      <c r="K519">
        <v>11.335000000000001</v>
      </c>
    </row>
    <row r="520" spans="1:11" x14ac:dyDescent="0.3">
      <c r="A520" s="87">
        <v>2020</v>
      </c>
      <c r="B520" t="s">
        <v>459</v>
      </c>
      <c r="D520" t="s">
        <v>483</v>
      </c>
      <c r="E520">
        <v>34.700000000000003</v>
      </c>
      <c r="F520">
        <v>37.799999999999997</v>
      </c>
      <c r="H520">
        <v>19.3</v>
      </c>
      <c r="K520">
        <v>21.520000000000003</v>
      </c>
    </row>
    <row r="521" spans="1:11" x14ac:dyDescent="0.3">
      <c r="A521" s="87">
        <v>2020</v>
      </c>
      <c r="B521" t="s">
        <v>492</v>
      </c>
      <c r="D521" t="s">
        <v>483</v>
      </c>
      <c r="E521">
        <v>17.8</v>
      </c>
      <c r="G521">
        <v>52.7</v>
      </c>
      <c r="J521">
        <v>60.1</v>
      </c>
      <c r="K521">
        <v>20.665000000000003</v>
      </c>
    </row>
    <row r="522" spans="1:11" x14ac:dyDescent="0.3">
      <c r="A522" s="87">
        <v>2020</v>
      </c>
      <c r="B522" t="s">
        <v>425</v>
      </c>
      <c r="D522" t="s">
        <v>494</v>
      </c>
      <c r="F522">
        <v>37.5</v>
      </c>
      <c r="H522">
        <v>27.5</v>
      </c>
      <c r="I522">
        <v>95.8</v>
      </c>
      <c r="J522">
        <v>35.6</v>
      </c>
      <c r="K522">
        <v>15.82</v>
      </c>
    </row>
    <row r="523" spans="1:11" x14ac:dyDescent="0.3">
      <c r="A523" s="87">
        <v>2020</v>
      </c>
      <c r="B523" t="s">
        <v>460</v>
      </c>
      <c r="D523" t="s">
        <v>494</v>
      </c>
      <c r="F523">
        <v>20.3</v>
      </c>
      <c r="H523">
        <v>27.8</v>
      </c>
      <c r="I523">
        <v>100</v>
      </c>
      <c r="J523">
        <v>55.7</v>
      </c>
      <c r="K523">
        <v>15.375</v>
      </c>
    </row>
    <row r="524" spans="1:11" x14ac:dyDescent="0.3">
      <c r="A524" s="87">
        <v>2020</v>
      </c>
      <c r="B524" t="s">
        <v>502</v>
      </c>
      <c r="D524" t="s">
        <v>494</v>
      </c>
      <c r="E524">
        <v>25.1</v>
      </c>
      <c r="F524">
        <v>35.1</v>
      </c>
      <c r="G524">
        <v>30.9</v>
      </c>
      <c r="K524">
        <v>19.73</v>
      </c>
    </row>
    <row r="525" spans="1:11" x14ac:dyDescent="0.3">
      <c r="A525" s="87">
        <v>2020</v>
      </c>
      <c r="B525" t="s">
        <v>503</v>
      </c>
      <c r="D525" t="s">
        <v>494</v>
      </c>
      <c r="E525">
        <v>32.9</v>
      </c>
      <c r="H525">
        <v>30</v>
      </c>
      <c r="J525">
        <v>19.399999999999999</v>
      </c>
      <c r="K525">
        <v>20.13</v>
      </c>
    </row>
    <row r="526" spans="1:11" x14ac:dyDescent="0.3">
      <c r="A526" s="87">
        <v>2020</v>
      </c>
      <c r="B526" t="s">
        <v>477</v>
      </c>
      <c r="D526" t="s">
        <v>494</v>
      </c>
      <c r="E526">
        <v>34.799999999999997</v>
      </c>
      <c r="H526">
        <v>19.8</v>
      </c>
      <c r="I526">
        <v>21.4</v>
      </c>
      <c r="J526">
        <v>23.6</v>
      </c>
      <c r="K526">
        <v>20.13</v>
      </c>
    </row>
    <row r="527" spans="1:11" x14ac:dyDescent="0.3">
      <c r="A527" s="87">
        <v>2020</v>
      </c>
      <c r="B527" t="s">
        <v>481</v>
      </c>
      <c r="D527" t="s">
        <v>494</v>
      </c>
      <c r="E527">
        <v>20.100000000000001</v>
      </c>
      <c r="H527">
        <v>39.799999999999997</v>
      </c>
      <c r="I527">
        <v>22.3</v>
      </c>
      <c r="J527">
        <v>35</v>
      </c>
      <c r="K527">
        <v>18.864999999999998</v>
      </c>
    </row>
    <row r="528" spans="1:11" x14ac:dyDescent="0.3">
      <c r="A528" s="87">
        <v>2020</v>
      </c>
      <c r="B528" t="s">
        <v>627</v>
      </c>
      <c r="D528" t="s">
        <v>494</v>
      </c>
      <c r="G528">
        <v>47.1</v>
      </c>
      <c r="I528">
        <v>92.4</v>
      </c>
      <c r="J528">
        <v>73</v>
      </c>
      <c r="K528">
        <v>17.689999999999998</v>
      </c>
    </row>
    <row r="529" spans="1:11" x14ac:dyDescent="0.3">
      <c r="A529" s="87">
        <v>2020</v>
      </c>
      <c r="B529" t="s">
        <v>517</v>
      </c>
      <c r="D529" t="s">
        <v>494</v>
      </c>
      <c r="F529">
        <v>24.9</v>
      </c>
      <c r="H529">
        <v>28.7</v>
      </c>
      <c r="I529">
        <v>84.7</v>
      </c>
      <c r="J529">
        <v>22.4</v>
      </c>
      <c r="K529">
        <v>13.584999999999999</v>
      </c>
    </row>
    <row r="530" spans="1:11" x14ac:dyDescent="0.3">
      <c r="A530" s="87">
        <v>2020</v>
      </c>
      <c r="B530" t="s">
        <v>518</v>
      </c>
      <c r="D530" t="s">
        <v>494</v>
      </c>
      <c r="E530">
        <v>24.7</v>
      </c>
      <c r="F530">
        <v>53</v>
      </c>
      <c r="G530">
        <v>27.4</v>
      </c>
      <c r="K530">
        <v>20.660000000000004</v>
      </c>
    </row>
    <row r="531" spans="1:11" x14ac:dyDescent="0.3">
      <c r="A531" s="87">
        <v>2020</v>
      </c>
      <c r="B531" t="s">
        <v>638</v>
      </c>
      <c r="D531" t="s">
        <v>507</v>
      </c>
      <c r="E531">
        <v>24.3</v>
      </c>
      <c r="F531">
        <v>35.299999999999997</v>
      </c>
      <c r="G531">
        <v>39.4</v>
      </c>
      <c r="I531">
        <v>20.7</v>
      </c>
      <c r="K531">
        <v>22.164999999999999</v>
      </c>
    </row>
    <row r="532" spans="1:11" x14ac:dyDescent="0.3">
      <c r="A532" s="87">
        <v>2020</v>
      </c>
      <c r="B532" t="s">
        <v>531</v>
      </c>
      <c r="D532" t="s">
        <v>507</v>
      </c>
      <c r="G532">
        <v>74.7</v>
      </c>
      <c r="I532">
        <v>96</v>
      </c>
      <c r="K532">
        <v>19.740000000000002</v>
      </c>
    </row>
    <row r="533" spans="1:11" x14ac:dyDescent="0.3">
      <c r="A533" s="87">
        <v>2020</v>
      </c>
      <c r="B533" t="s">
        <v>512</v>
      </c>
      <c r="D533" t="s">
        <v>507</v>
      </c>
      <c r="G533">
        <v>95.9</v>
      </c>
      <c r="K533">
        <v>19.180000000000003</v>
      </c>
    </row>
    <row r="534" spans="1:11" x14ac:dyDescent="0.3">
      <c r="A534" s="87">
        <v>2020</v>
      </c>
      <c r="B534" t="s">
        <v>514</v>
      </c>
      <c r="D534" t="s">
        <v>507</v>
      </c>
      <c r="F534">
        <v>21.4</v>
      </c>
      <c r="G534">
        <v>36.799999999999997</v>
      </c>
      <c r="H534">
        <v>19.899999999999999</v>
      </c>
      <c r="I534">
        <v>48.3</v>
      </c>
      <c r="K534">
        <v>15.895</v>
      </c>
    </row>
    <row r="535" spans="1:11" x14ac:dyDescent="0.3">
      <c r="A535" s="87">
        <v>2020</v>
      </c>
      <c r="B535" t="s">
        <v>536</v>
      </c>
      <c r="D535" t="s">
        <v>507</v>
      </c>
      <c r="E535">
        <v>31.2</v>
      </c>
      <c r="H535">
        <v>36.799999999999997</v>
      </c>
      <c r="K535">
        <v>19.84</v>
      </c>
    </row>
    <row r="536" spans="1:11" x14ac:dyDescent="0.3">
      <c r="A536" s="87">
        <v>2020</v>
      </c>
      <c r="B536" t="s">
        <v>537</v>
      </c>
      <c r="D536" t="s">
        <v>507</v>
      </c>
      <c r="G536">
        <v>34.299999999999997</v>
      </c>
      <c r="H536">
        <v>32.299999999999997</v>
      </c>
      <c r="I536">
        <v>45.5</v>
      </c>
      <c r="J536">
        <v>25.9</v>
      </c>
      <c r="K536">
        <v>16.89</v>
      </c>
    </row>
    <row r="537" spans="1:11" x14ac:dyDescent="0.3">
      <c r="A537" s="87">
        <v>2020</v>
      </c>
      <c r="B537" t="s">
        <v>624</v>
      </c>
      <c r="D537" t="s">
        <v>507</v>
      </c>
      <c r="E537">
        <v>17.2</v>
      </c>
      <c r="G537">
        <v>41.9</v>
      </c>
      <c r="J537">
        <v>88.5</v>
      </c>
      <c r="K537">
        <v>19.685000000000002</v>
      </c>
    </row>
    <row r="538" spans="1:11" x14ac:dyDescent="0.3">
      <c r="A538" s="87">
        <v>2020</v>
      </c>
      <c r="B538" t="s">
        <v>585</v>
      </c>
      <c r="D538" t="s">
        <v>507</v>
      </c>
      <c r="E538">
        <v>19.600000000000001</v>
      </c>
      <c r="H538">
        <v>63</v>
      </c>
      <c r="K538">
        <v>20.440000000000001</v>
      </c>
    </row>
    <row r="539" spans="1:11" x14ac:dyDescent="0.3">
      <c r="A539" s="87">
        <v>2020</v>
      </c>
      <c r="B539" t="s">
        <v>505</v>
      </c>
      <c r="D539" t="s">
        <v>507</v>
      </c>
      <c r="G539">
        <v>64.8</v>
      </c>
      <c r="H539">
        <v>32.6</v>
      </c>
      <c r="K539">
        <v>19.48</v>
      </c>
    </row>
    <row r="540" spans="1:11" x14ac:dyDescent="0.3">
      <c r="A540" s="87">
        <v>2020</v>
      </c>
      <c r="B540" t="s">
        <v>593</v>
      </c>
      <c r="D540" t="s">
        <v>519</v>
      </c>
      <c r="E540">
        <v>17.600000000000001</v>
      </c>
      <c r="F540">
        <v>21.7</v>
      </c>
      <c r="G540">
        <v>47.2</v>
      </c>
      <c r="I540">
        <v>57.4</v>
      </c>
      <c r="K540">
        <v>21.520000000000003</v>
      </c>
    </row>
    <row r="541" spans="1:11" x14ac:dyDescent="0.3">
      <c r="A541" s="87">
        <v>2020</v>
      </c>
      <c r="B541" t="s">
        <v>510</v>
      </c>
      <c r="D541" t="s">
        <v>519</v>
      </c>
      <c r="G541">
        <v>75.900000000000006</v>
      </c>
      <c r="K541">
        <v>15.180000000000001</v>
      </c>
    </row>
    <row r="542" spans="1:11" x14ac:dyDescent="0.3">
      <c r="A542" s="87">
        <v>2020</v>
      </c>
      <c r="B542" t="s">
        <v>511</v>
      </c>
      <c r="D542" t="s">
        <v>519</v>
      </c>
      <c r="H542">
        <v>74.8</v>
      </c>
      <c r="K542">
        <v>14.96</v>
      </c>
    </row>
    <row r="543" spans="1:11" x14ac:dyDescent="0.3">
      <c r="A543" s="87">
        <v>2020</v>
      </c>
      <c r="B543" t="s">
        <v>543</v>
      </c>
      <c r="D543" t="s">
        <v>519</v>
      </c>
      <c r="E543">
        <v>22.8</v>
      </c>
      <c r="F543">
        <v>22.4</v>
      </c>
      <c r="I543">
        <v>30.6</v>
      </c>
      <c r="J543">
        <v>68.5</v>
      </c>
      <c r="K543">
        <v>16.315000000000001</v>
      </c>
    </row>
    <row r="544" spans="1:11" x14ac:dyDescent="0.3">
      <c r="A544" s="87">
        <v>2020</v>
      </c>
      <c r="B544" t="s">
        <v>525</v>
      </c>
      <c r="D544" t="s">
        <v>519</v>
      </c>
      <c r="G544">
        <v>83.2</v>
      </c>
      <c r="K544">
        <v>16.64</v>
      </c>
    </row>
    <row r="545" spans="1:11" x14ac:dyDescent="0.3">
      <c r="A545" s="87">
        <v>2020</v>
      </c>
      <c r="B545" t="s">
        <v>1066</v>
      </c>
      <c r="D545" t="s">
        <v>519</v>
      </c>
      <c r="G545">
        <v>59.1</v>
      </c>
      <c r="H545">
        <v>33.200000000000003</v>
      </c>
      <c r="I545">
        <v>26.9</v>
      </c>
      <c r="K545">
        <v>19.805</v>
      </c>
    </row>
    <row r="546" spans="1:11" x14ac:dyDescent="0.3">
      <c r="A546" s="87">
        <v>2020</v>
      </c>
      <c r="B546" t="s">
        <v>608</v>
      </c>
      <c r="D546" t="s">
        <v>519</v>
      </c>
      <c r="E546">
        <v>17.7</v>
      </c>
      <c r="G546">
        <v>24.7</v>
      </c>
      <c r="H546">
        <v>42.8</v>
      </c>
      <c r="I546">
        <v>20.7</v>
      </c>
      <c r="K546">
        <v>21.614999999999998</v>
      </c>
    </row>
    <row r="547" spans="1:11" x14ac:dyDescent="0.3">
      <c r="A547" s="87">
        <v>2020</v>
      </c>
      <c r="B547" t="s">
        <v>1067</v>
      </c>
      <c r="D547" t="s">
        <v>519</v>
      </c>
      <c r="G547">
        <v>99.6</v>
      </c>
      <c r="K547">
        <v>19.920000000000002</v>
      </c>
    </row>
    <row r="548" spans="1:11" x14ac:dyDescent="0.3">
      <c r="A548" s="87">
        <v>2020</v>
      </c>
      <c r="B548" t="s">
        <v>583</v>
      </c>
      <c r="D548" t="s">
        <v>519</v>
      </c>
      <c r="G548">
        <v>41.5</v>
      </c>
      <c r="I548">
        <v>22.6</v>
      </c>
      <c r="J548">
        <v>74.900000000000006</v>
      </c>
      <c r="K548">
        <v>13.175000000000002</v>
      </c>
    </row>
    <row r="549" spans="1:11" x14ac:dyDescent="0.3">
      <c r="A549" s="87">
        <v>2020</v>
      </c>
      <c r="B549" t="s">
        <v>493</v>
      </c>
      <c r="D549" t="s">
        <v>519</v>
      </c>
      <c r="H549">
        <v>45.8</v>
      </c>
      <c r="I549">
        <v>17.899999999999999</v>
      </c>
      <c r="J549">
        <v>49.2</v>
      </c>
      <c r="K549">
        <v>12.515000000000001</v>
      </c>
    </row>
    <row r="550" spans="1:11" x14ac:dyDescent="0.3">
      <c r="A550" s="87">
        <v>2020</v>
      </c>
      <c r="B550" t="s">
        <v>506</v>
      </c>
      <c r="D550" t="s">
        <v>519</v>
      </c>
      <c r="E550">
        <v>21.4</v>
      </c>
      <c r="F550">
        <v>30.4</v>
      </c>
      <c r="I550">
        <v>24.6</v>
      </c>
      <c r="J550">
        <v>74.599999999999994</v>
      </c>
      <c r="K550">
        <v>16.560000000000002</v>
      </c>
    </row>
    <row r="551" spans="1:11" x14ac:dyDescent="0.3">
      <c r="A551" s="87">
        <v>2020</v>
      </c>
      <c r="B551" t="s">
        <v>521</v>
      </c>
      <c r="D551" t="s">
        <v>529</v>
      </c>
      <c r="F551">
        <v>42.9</v>
      </c>
      <c r="I551">
        <v>72.2</v>
      </c>
      <c r="J551">
        <v>99.6</v>
      </c>
      <c r="K551">
        <v>12.88</v>
      </c>
    </row>
    <row r="552" spans="1:11" x14ac:dyDescent="0.3">
      <c r="A552" s="87">
        <v>2020</v>
      </c>
      <c r="B552" t="s">
        <v>485</v>
      </c>
      <c r="D552" t="s">
        <v>529</v>
      </c>
      <c r="F552">
        <v>25.3</v>
      </c>
      <c r="G552">
        <v>41</v>
      </c>
      <c r="I552">
        <v>32.1</v>
      </c>
      <c r="J552">
        <v>81.8</v>
      </c>
      <c r="K552">
        <v>16.425000000000001</v>
      </c>
    </row>
    <row r="553" spans="1:11" x14ac:dyDescent="0.3">
      <c r="A553" s="87">
        <v>2020</v>
      </c>
      <c r="B553" t="s">
        <v>495</v>
      </c>
      <c r="D553" t="s">
        <v>529</v>
      </c>
      <c r="E553">
        <v>19.100000000000001</v>
      </c>
      <c r="H553">
        <v>44.8</v>
      </c>
      <c r="K553">
        <v>16.600000000000001</v>
      </c>
    </row>
    <row r="554" spans="1:11" x14ac:dyDescent="0.3">
      <c r="A554" s="87">
        <v>2020</v>
      </c>
      <c r="B554" t="s">
        <v>606</v>
      </c>
      <c r="D554" t="s">
        <v>529</v>
      </c>
      <c r="G554">
        <v>87.1</v>
      </c>
      <c r="K554">
        <v>17.419999999999998</v>
      </c>
    </row>
    <row r="555" spans="1:11" x14ac:dyDescent="0.3">
      <c r="A555" s="87">
        <v>2020</v>
      </c>
      <c r="B555" t="s">
        <v>545</v>
      </c>
      <c r="D555" t="s">
        <v>529</v>
      </c>
      <c r="G555">
        <v>71.900000000000006</v>
      </c>
      <c r="K555">
        <v>14.380000000000003</v>
      </c>
    </row>
    <row r="556" spans="1:11" x14ac:dyDescent="0.3">
      <c r="A556" s="87">
        <v>2020</v>
      </c>
      <c r="B556" t="s">
        <v>1068</v>
      </c>
      <c r="D556" t="s">
        <v>529</v>
      </c>
      <c r="F556">
        <v>19.5</v>
      </c>
      <c r="G556">
        <v>69.599999999999994</v>
      </c>
      <c r="K556">
        <v>15.870000000000001</v>
      </c>
    </row>
    <row r="557" spans="1:11" x14ac:dyDescent="0.3">
      <c r="A557" s="87">
        <v>2020</v>
      </c>
      <c r="B557" t="s">
        <v>516</v>
      </c>
      <c r="D557" t="s">
        <v>529</v>
      </c>
      <c r="E557">
        <v>20.100000000000001</v>
      </c>
      <c r="H557">
        <v>27.5</v>
      </c>
      <c r="I557">
        <v>39.9</v>
      </c>
      <c r="J557">
        <v>20.5</v>
      </c>
      <c r="K557">
        <v>16.559999999999999</v>
      </c>
    </row>
    <row r="558" spans="1:11" x14ac:dyDescent="0.3">
      <c r="A558" s="87">
        <v>2020</v>
      </c>
      <c r="B558" t="s">
        <v>528</v>
      </c>
      <c r="D558" t="s">
        <v>529</v>
      </c>
      <c r="G558">
        <v>83.8</v>
      </c>
      <c r="J558">
        <v>24</v>
      </c>
      <c r="K558">
        <v>17.96</v>
      </c>
    </row>
    <row r="559" spans="1:11" x14ac:dyDescent="0.3">
      <c r="A559" s="87">
        <v>2020</v>
      </c>
      <c r="B559" t="s">
        <v>557</v>
      </c>
      <c r="D559" t="s">
        <v>529</v>
      </c>
      <c r="F559">
        <v>39.5</v>
      </c>
      <c r="G559">
        <v>44.1</v>
      </c>
      <c r="I559">
        <v>84</v>
      </c>
      <c r="J559">
        <v>17</v>
      </c>
      <c r="K559">
        <v>17.82</v>
      </c>
    </row>
    <row r="560" spans="1:11" x14ac:dyDescent="0.3">
      <c r="A560" s="87">
        <v>2020</v>
      </c>
      <c r="B560" t="s">
        <v>478</v>
      </c>
      <c r="D560" t="s">
        <v>529</v>
      </c>
      <c r="H560">
        <v>57.3</v>
      </c>
      <c r="I560">
        <v>35.9</v>
      </c>
      <c r="J560">
        <v>20.5</v>
      </c>
      <c r="K560">
        <v>14.280000000000001</v>
      </c>
    </row>
    <row r="561" spans="1:11" x14ac:dyDescent="0.3">
      <c r="A561" s="87">
        <v>2020</v>
      </c>
      <c r="B561" t="s">
        <v>589</v>
      </c>
      <c r="D561" t="s">
        <v>538</v>
      </c>
      <c r="G561">
        <v>56.8</v>
      </c>
      <c r="H561">
        <v>22.5</v>
      </c>
      <c r="K561">
        <v>15.86</v>
      </c>
    </row>
    <row r="562" spans="1:11" x14ac:dyDescent="0.3">
      <c r="A562" s="87">
        <v>2020</v>
      </c>
      <c r="B562" t="s">
        <v>539</v>
      </c>
      <c r="D562" t="s">
        <v>538</v>
      </c>
      <c r="H562">
        <v>57.4</v>
      </c>
      <c r="I562">
        <v>59.9</v>
      </c>
      <c r="K562">
        <v>14.475000000000001</v>
      </c>
    </row>
    <row r="563" spans="1:11" x14ac:dyDescent="0.3">
      <c r="A563" s="87">
        <v>2020</v>
      </c>
      <c r="B563" t="s">
        <v>484</v>
      </c>
      <c r="D563" t="s">
        <v>538</v>
      </c>
      <c r="E563">
        <v>18.5</v>
      </c>
      <c r="F563">
        <v>23</v>
      </c>
      <c r="H563">
        <v>24.8</v>
      </c>
      <c r="I563">
        <v>58.8</v>
      </c>
      <c r="K563">
        <v>17.600000000000001</v>
      </c>
    </row>
    <row r="564" spans="1:11" x14ac:dyDescent="0.3">
      <c r="A564" s="87">
        <v>2020</v>
      </c>
      <c r="B564" t="s">
        <v>541</v>
      </c>
      <c r="D564" t="s">
        <v>538</v>
      </c>
      <c r="G564">
        <v>87.4</v>
      </c>
      <c r="K564">
        <v>17.48</v>
      </c>
    </row>
    <row r="565" spans="1:11" x14ac:dyDescent="0.3">
      <c r="A565" s="87">
        <v>2020</v>
      </c>
      <c r="B565" t="s">
        <v>562</v>
      </c>
      <c r="D565" t="s">
        <v>538</v>
      </c>
      <c r="G565">
        <v>65.2</v>
      </c>
      <c r="K565">
        <v>13.040000000000001</v>
      </c>
    </row>
    <row r="566" spans="1:11" x14ac:dyDescent="0.3">
      <c r="A566" s="87">
        <v>2020</v>
      </c>
      <c r="B566" t="s">
        <v>571</v>
      </c>
      <c r="D566" t="s">
        <v>538</v>
      </c>
      <c r="F566">
        <v>36.5</v>
      </c>
      <c r="G566">
        <v>29.9</v>
      </c>
      <c r="I566">
        <v>96.6</v>
      </c>
      <c r="J566">
        <v>45.6</v>
      </c>
      <c r="K566">
        <v>16.740000000000002</v>
      </c>
    </row>
    <row r="567" spans="1:11" x14ac:dyDescent="0.3">
      <c r="A567" s="87">
        <v>2020</v>
      </c>
      <c r="B567" t="s">
        <v>542</v>
      </c>
      <c r="D567" t="s">
        <v>538</v>
      </c>
      <c r="G567">
        <v>37.1</v>
      </c>
      <c r="H567">
        <v>40.6</v>
      </c>
      <c r="J567">
        <v>39.299999999999997</v>
      </c>
      <c r="K567">
        <v>17.505000000000003</v>
      </c>
    </row>
    <row r="568" spans="1:11" x14ac:dyDescent="0.3">
      <c r="A568" s="87">
        <v>2020</v>
      </c>
      <c r="B568" t="s">
        <v>533</v>
      </c>
      <c r="D568" t="s">
        <v>538</v>
      </c>
      <c r="F568">
        <v>28.1</v>
      </c>
      <c r="G568">
        <v>41.5</v>
      </c>
      <c r="I568">
        <v>58.1</v>
      </c>
      <c r="J568">
        <v>41.8</v>
      </c>
      <c r="K568">
        <v>16.105</v>
      </c>
    </row>
    <row r="569" spans="1:11" x14ac:dyDescent="0.3">
      <c r="A569" s="87">
        <v>2020</v>
      </c>
      <c r="B569" t="s">
        <v>515</v>
      </c>
      <c r="D569" t="s">
        <v>538</v>
      </c>
      <c r="G569">
        <v>62.1</v>
      </c>
      <c r="J569">
        <v>30</v>
      </c>
      <c r="K569">
        <v>13.920000000000002</v>
      </c>
    </row>
    <row r="570" spans="1:11" x14ac:dyDescent="0.3">
      <c r="A570" s="87">
        <v>2020</v>
      </c>
      <c r="B570" t="s">
        <v>504</v>
      </c>
      <c r="D570" t="s">
        <v>538</v>
      </c>
      <c r="E570">
        <v>19.8</v>
      </c>
      <c r="G570">
        <v>46.9</v>
      </c>
      <c r="J570">
        <v>27.6</v>
      </c>
      <c r="K570">
        <v>18.68</v>
      </c>
    </row>
    <row r="571" spans="1:11" x14ac:dyDescent="0.3">
      <c r="A571" s="87">
        <v>2020</v>
      </c>
      <c r="B571" t="s">
        <v>634</v>
      </c>
      <c r="D571" t="s">
        <v>538</v>
      </c>
      <c r="H571">
        <v>50</v>
      </c>
      <c r="I571">
        <v>45.8</v>
      </c>
      <c r="J571">
        <v>86</v>
      </c>
      <c r="K571">
        <v>16.59</v>
      </c>
    </row>
    <row r="572" spans="1:11" x14ac:dyDescent="0.3">
      <c r="A572" s="87">
        <v>2020</v>
      </c>
      <c r="B572" t="s">
        <v>509</v>
      </c>
      <c r="D572" t="s">
        <v>550</v>
      </c>
      <c r="E572">
        <v>35.9</v>
      </c>
      <c r="F572">
        <v>34.6</v>
      </c>
      <c r="K572">
        <v>17.82</v>
      </c>
    </row>
    <row r="573" spans="1:11" x14ac:dyDescent="0.3">
      <c r="A573" s="87">
        <v>2020</v>
      </c>
      <c r="B573" t="s">
        <v>524</v>
      </c>
      <c r="D573" t="s">
        <v>550</v>
      </c>
      <c r="G573">
        <v>76.099999999999994</v>
      </c>
      <c r="K573">
        <v>15.219999999999999</v>
      </c>
    </row>
    <row r="574" spans="1:11" x14ac:dyDescent="0.3">
      <c r="A574" s="87">
        <v>2020</v>
      </c>
      <c r="B574" t="s">
        <v>603</v>
      </c>
      <c r="D574" t="s">
        <v>550</v>
      </c>
      <c r="G574">
        <v>49.3</v>
      </c>
      <c r="H574">
        <v>18.600000000000001</v>
      </c>
      <c r="K574">
        <v>13.58</v>
      </c>
    </row>
    <row r="575" spans="1:11" x14ac:dyDescent="0.3">
      <c r="A575" s="87">
        <v>2020</v>
      </c>
      <c r="B575" t="s">
        <v>554</v>
      </c>
      <c r="D575" t="s">
        <v>550</v>
      </c>
      <c r="G575">
        <v>49.1</v>
      </c>
      <c r="J575">
        <v>93.3</v>
      </c>
      <c r="K575">
        <v>14.484999999999999</v>
      </c>
    </row>
    <row r="576" spans="1:11" x14ac:dyDescent="0.3">
      <c r="A576" s="87">
        <v>2020</v>
      </c>
      <c r="B576" t="s">
        <v>611</v>
      </c>
      <c r="D576" t="s">
        <v>550</v>
      </c>
      <c r="E576">
        <v>22.4</v>
      </c>
      <c r="F576">
        <v>38.4</v>
      </c>
      <c r="G576">
        <v>33.700000000000003</v>
      </c>
      <c r="K576">
        <v>19.54</v>
      </c>
    </row>
    <row r="577" spans="1:11" x14ac:dyDescent="0.3">
      <c r="A577" s="87">
        <v>2020</v>
      </c>
      <c r="B577" t="s">
        <v>464</v>
      </c>
      <c r="D577" t="s">
        <v>550</v>
      </c>
      <c r="F577">
        <v>46.4</v>
      </c>
      <c r="G577">
        <v>57.7</v>
      </c>
      <c r="K577">
        <v>16.18</v>
      </c>
    </row>
    <row r="578" spans="1:11" x14ac:dyDescent="0.3">
      <c r="A578" s="87">
        <v>2020</v>
      </c>
      <c r="B578" t="s">
        <v>1069</v>
      </c>
      <c r="D578" t="s">
        <v>550</v>
      </c>
      <c r="H578">
        <v>33.200000000000003</v>
      </c>
      <c r="I578">
        <v>73.8</v>
      </c>
      <c r="J578">
        <v>31.4</v>
      </c>
      <c r="K578">
        <v>11.9</v>
      </c>
    </row>
    <row r="579" spans="1:11" x14ac:dyDescent="0.3">
      <c r="A579" s="87">
        <v>2020</v>
      </c>
      <c r="B579" t="s">
        <v>549</v>
      </c>
      <c r="D579" t="s">
        <v>550</v>
      </c>
      <c r="E579">
        <v>22.7</v>
      </c>
      <c r="F579">
        <v>34.799999999999997</v>
      </c>
      <c r="H579">
        <v>25.4</v>
      </c>
      <c r="I579">
        <v>46</v>
      </c>
      <c r="K579">
        <v>19.940000000000001</v>
      </c>
    </row>
    <row r="580" spans="1:11" x14ac:dyDescent="0.3">
      <c r="A580" s="87">
        <v>2020</v>
      </c>
      <c r="B580" t="s">
        <v>530</v>
      </c>
      <c r="D580" t="s">
        <v>560</v>
      </c>
      <c r="G580">
        <v>39.4</v>
      </c>
      <c r="H580">
        <v>27.9</v>
      </c>
      <c r="I580">
        <v>41.5</v>
      </c>
      <c r="J580">
        <v>17.600000000000001</v>
      </c>
      <c r="K580">
        <v>16.414999999999999</v>
      </c>
    </row>
    <row r="581" spans="1:11" x14ac:dyDescent="0.3">
      <c r="A581" s="87">
        <v>2020</v>
      </c>
      <c r="B581" t="s">
        <v>1070</v>
      </c>
      <c r="D581" t="s">
        <v>560</v>
      </c>
      <c r="G581">
        <v>79.400000000000006</v>
      </c>
      <c r="J581">
        <v>37.9</v>
      </c>
      <c r="K581">
        <v>17.775000000000002</v>
      </c>
    </row>
    <row r="582" spans="1:11" x14ac:dyDescent="0.3">
      <c r="A582" s="87">
        <v>2020</v>
      </c>
      <c r="B582" t="s">
        <v>551</v>
      </c>
      <c r="D582" t="s">
        <v>560</v>
      </c>
      <c r="E582">
        <v>25.3</v>
      </c>
      <c r="F582">
        <v>22.1</v>
      </c>
      <c r="H582">
        <v>34.799999999999997</v>
      </c>
      <c r="K582">
        <v>19.290000000000003</v>
      </c>
    </row>
    <row r="583" spans="1:11" x14ac:dyDescent="0.3">
      <c r="A583" s="87">
        <v>2020</v>
      </c>
      <c r="B583" t="s">
        <v>1071</v>
      </c>
      <c r="D583" t="s">
        <v>560</v>
      </c>
      <c r="G583">
        <v>61.9</v>
      </c>
      <c r="H583">
        <v>31.5</v>
      </c>
      <c r="K583">
        <v>18.68</v>
      </c>
    </row>
    <row r="584" spans="1:11" x14ac:dyDescent="0.3">
      <c r="A584" s="87">
        <v>2020</v>
      </c>
      <c r="B584" t="s">
        <v>579</v>
      </c>
      <c r="D584" t="s">
        <v>560</v>
      </c>
      <c r="G584">
        <v>24.8</v>
      </c>
      <c r="H584">
        <v>20.8</v>
      </c>
      <c r="I584">
        <v>100</v>
      </c>
      <c r="J584">
        <v>65.8</v>
      </c>
      <c r="K584">
        <v>17.41</v>
      </c>
    </row>
    <row r="585" spans="1:11" x14ac:dyDescent="0.3">
      <c r="A585" s="87">
        <v>2020</v>
      </c>
      <c r="B585" t="s">
        <v>563</v>
      </c>
      <c r="D585" t="s">
        <v>560</v>
      </c>
      <c r="H585">
        <v>38.799999999999997</v>
      </c>
      <c r="I585">
        <v>80.5</v>
      </c>
      <c r="J585">
        <v>58.4</v>
      </c>
      <c r="K585">
        <v>14.705</v>
      </c>
    </row>
    <row r="586" spans="1:11" x14ac:dyDescent="0.3">
      <c r="A586" s="87">
        <v>2020</v>
      </c>
      <c r="B586" t="s">
        <v>555</v>
      </c>
      <c r="D586" t="s">
        <v>560</v>
      </c>
      <c r="G586">
        <v>67.3</v>
      </c>
      <c r="K586">
        <v>13.46</v>
      </c>
    </row>
    <row r="587" spans="1:11" x14ac:dyDescent="0.3">
      <c r="A587" s="87">
        <v>2020</v>
      </c>
      <c r="B587" t="s">
        <v>500</v>
      </c>
      <c r="D587" t="s">
        <v>560</v>
      </c>
      <c r="E587">
        <v>25.5</v>
      </c>
      <c r="F587">
        <v>42.3</v>
      </c>
      <c r="G587">
        <v>29.2</v>
      </c>
      <c r="K587">
        <v>20.27</v>
      </c>
    </row>
    <row r="588" spans="1:11" x14ac:dyDescent="0.3">
      <c r="A588" s="87">
        <v>2020</v>
      </c>
      <c r="B588" t="s">
        <v>619</v>
      </c>
      <c r="D588" t="s">
        <v>560</v>
      </c>
      <c r="F588">
        <v>30.2</v>
      </c>
      <c r="G588">
        <v>68.400000000000006</v>
      </c>
      <c r="K588">
        <v>16.700000000000003</v>
      </c>
    </row>
    <row r="589" spans="1:11" x14ac:dyDescent="0.3">
      <c r="A589" s="87">
        <v>2020</v>
      </c>
      <c r="B589" t="s">
        <v>564</v>
      </c>
      <c r="D589" t="s">
        <v>560</v>
      </c>
      <c r="F589">
        <v>28.3</v>
      </c>
      <c r="H589">
        <v>38.4</v>
      </c>
      <c r="I589">
        <v>49.8</v>
      </c>
      <c r="K589">
        <v>13</v>
      </c>
    </row>
    <row r="590" spans="1:11" x14ac:dyDescent="0.3">
      <c r="A590" s="87">
        <v>2020</v>
      </c>
      <c r="B590" t="s">
        <v>559</v>
      </c>
      <c r="D590" t="s">
        <v>560</v>
      </c>
      <c r="E590">
        <v>17.100000000000001</v>
      </c>
      <c r="F590">
        <v>19.2</v>
      </c>
      <c r="H590">
        <v>35.5</v>
      </c>
      <c r="I590">
        <v>47.5</v>
      </c>
      <c r="K590">
        <v>18.235000000000003</v>
      </c>
    </row>
    <row r="591" spans="1:11" x14ac:dyDescent="0.3">
      <c r="A591" s="87">
        <v>2020</v>
      </c>
      <c r="B591" t="s">
        <v>520</v>
      </c>
      <c r="D591" t="s">
        <v>568</v>
      </c>
      <c r="G591">
        <v>33.4</v>
      </c>
      <c r="H591">
        <v>42.3</v>
      </c>
      <c r="J591">
        <v>57.1</v>
      </c>
      <c r="K591">
        <v>17.994999999999997</v>
      </c>
    </row>
    <row r="592" spans="1:11" x14ac:dyDescent="0.3">
      <c r="A592" s="87">
        <v>2020</v>
      </c>
      <c r="B592" t="s">
        <v>532</v>
      </c>
      <c r="D592" t="s">
        <v>568</v>
      </c>
      <c r="E592">
        <v>19.8</v>
      </c>
      <c r="H592">
        <v>18.7</v>
      </c>
      <c r="I592">
        <v>50.2</v>
      </c>
      <c r="J592">
        <v>33</v>
      </c>
      <c r="K592">
        <v>15.82</v>
      </c>
    </row>
    <row r="593" spans="1:11" x14ac:dyDescent="0.3">
      <c r="A593" s="87">
        <v>2020</v>
      </c>
      <c r="B593" t="s">
        <v>578</v>
      </c>
      <c r="D593" t="s">
        <v>568</v>
      </c>
      <c r="I593">
        <v>74.099999999999994</v>
      </c>
      <c r="J593">
        <v>97.1</v>
      </c>
      <c r="K593">
        <v>8.56</v>
      </c>
    </row>
    <row r="594" spans="1:11" x14ac:dyDescent="0.3">
      <c r="A594" s="87">
        <v>2020</v>
      </c>
      <c r="B594" t="s">
        <v>544</v>
      </c>
      <c r="D594" t="s">
        <v>568</v>
      </c>
      <c r="E594">
        <v>18.600000000000001</v>
      </c>
      <c r="F594">
        <v>30.1</v>
      </c>
      <c r="G594">
        <v>28.9</v>
      </c>
      <c r="J594">
        <v>53.8</v>
      </c>
      <c r="K594">
        <v>18.920000000000002</v>
      </c>
    </row>
    <row r="595" spans="1:11" x14ac:dyDescent="0.3">
      <c r="A595" s="87">
        <v>2020</v>
      </c>
      <c r="B595" t="s">
        <v>513</v>
      </c>
      <c r="D595" t="s">
        <v>568</v>
      </c>
      <c r="E595">
        <v>18.7</v>
      </c>
      <c r="G595">
        <v>27.2</v>
      </c>
      <c r="H595">
        <v>25</v>
      </c>
      <c r="K595">
        <v>17.920000000000002</v>
      </c>
    </row>
    <row r="596" spans="1:11" x14ac:dyDescent="0.3">
      <c r="A596" s="87">
        <v>2020</v>
      </c>
      <c r="B596" t="s">
        <v>526</v>
      </c>
      <c r="D596" t="s">
        <v>568</v>
      </c>
      <c r="E596">
        <v>23.7</v>
      </c>
      <c r="F596">
        <v>39.200000000000003</v>
      </c>
      <c r="K596">
        <v>13.4</v>
      </c>
    </row>
    <row r="597" spans="1:11" x14ac:dyDescent="0.3">
      <c r="A597" s="87">
        <v>2020</v>
      </c>
      <c r="B597" t="s">
        <v>618</v>
      </c>
      <c r="D597" t="s">
        <v>568</v>
      </c>
      <c r="E597">
        <v>32.700000000000003</v>
      </c>
      <c r="K597">
        <v>13.080000000000002</v>
      </c>
    </row>
    <row r="598" spans="1:11" x14ac:dyDescent="0.3">
      <c r="A598" s="87">
        <v>2020</v>
      </c>
      <c r="B598" t="s">
        <v>547</v>
      </c>
      <c r="D598" t="s">
        <v>568</v>
      </c>
      <c r="H598">
        <v>56.7</v>
      </c>
      <c r="K598">
        <v>11.340000000000002</v>
      </c>
    </row>
    <row r="599" spans="1:11" x14ac:dyDescent="0.3">
      <c r="A599" s="87">
        <v>2020</v>
      </c>
      <c r="B599" t="s">
        <v>632</v>
      </c>
      <c r="D599" t="s">
        <v>568</v>
      </c>
      <c r="H599">
        <v>38.9</v>
      </c>
      <c r="I599">
        <v>37.799999999999997</v>
      </c>
      <c r="J599">
        <v>29.3</v>
      </c>
      <c r="K599">
        <v>11.135</v>
      </c>
    </row>
    <row r="600" spans="1:11" x14ac:dyDescent="0.3">
      <c r="A600" s="87">
        <v>2020</v>
      </c>
      <c r="B600" t="s">
        <v>594</v>
      </c>
      <c r="D600" t="s">
        <v>577</v>
      </c>
      <c r="I600">
        <v>94.8</v>
      </c>
      <c r="J600">
        <v>98.5</v>
      </c>
      <c r="K600">
        <v>9.6650000000000009</v>
      </c>
    </row>
    <row r="601" spans="1:11" x14ac:dyDescent="0.3">
      <c r="A601" s="87">
        <v>2020</v>
      </c>
      <c r="B601" t="s">
        <v>561</v>
      </c>
      <c r="D601" t="s">
        <v>577</v>
      </c>
      <c r="H601">
        <v>62.5</v>
      </c>
      <c r="K601">
        <v>12.5</v>
      </c>
    </row>
    <row r="602" spans="1:11" x14ac:dyDescent="0.3">
      <c r="A602" s="87">
        <v>2020</v>
      </c>
      <c r="B602" t="s">
        <v>1072</v>
      </c>
      <c r="D602" t="s">
        <v>577</v>
      </c>
      <c r="G602">
        <v>53.5</v>
      </c>
      <c r="K602">
        <v>10.700000000000001</v>
      </c>
    </row>
    <row r="603" spans="1:11" x14ac:dyDescent="0.3">
      <c r="A603" s="87">
        <v>2020</v>
      </c>
      <c r="B603" t="s">
        <v>570</v>
      </c>
      <c r="D603" t="s">
        <v>577</v>
      </c>
      <c r="G603">
        <v>63</v>
      </c>
      <c r="K603">
        <v>12.600000000000001</v>
      </c>
    </row>
    <row r="604" spans="1:11" x14ac:dyDescent="0.3">
      <c r="A604" s="87">
        <v>2020</v>
      </c>
      <c r="B604" t="s">
        <v>654</v>
      </c>
      <c r="D604" t="s">
        <v>577</v>
      </c>
      <c r="G604">
        <v>62</v>
      </c>
      <c r="I604">
        <v>29.5</v>
      </c>
      <c r="J604">
        <v>18.399999999999999</v>
      </c>
      <c r="K604">
        <v>14.795</v>
      </c>
    </row>
    <row r="605" spans="1:11" x14ac:dyDescent="0.3">
      <c r="A605" s="87">
        <v>2020</v>
      </c>
      <c r="B605" t="s">
        <v>1073</v>
      </c>
      <c r="D605" t="s">
        <v>577</v>
      </c>
      <c r="G605">
        <v>42.7</v>
      </c>
      <c r="I605">
        <v>35.4</v>
      </c>
      <c r="J605">
        <v>18.8</v>
      </c>
      <c r="K605">
        <v>11.25</v>
      </c>
    </row>
    <row r="606" spans="1:11" x14ac:dyDescent="0.3">
      <c r="A606" s="87">
        <v>2020</v>
      </c>
      <c r="B606" t="s">
        <v>663</v>
      </c>
      <c r="D606" t="s">
        <v>577</v>
      </c>
      <c r="G606">
        <v>80.8</v>
      </c>
      <c r="J606">
        <v>18</v>
      </c>
      <c r="K606">
        <v>17.059999999999999</v>
      </c>
    </row>
    <row r="607" spans="1:11" x14ac:dyDescent="0.3">
      <c r="A607" s="87">
        <v>2020</v>
      </c>
      <c r="B607" t="s">
        <v>534</v>
      </c>
      <c r="D607" t="s">
        <v>577</v>
      </c>
      <c r="G607">
        <v>75.5</v>
      </c>
      <c r="J607">
        <v>24.5</v>
      </c>
      <c r="K607">
        <v>16.325000000000003</v>
      </c>
    </row>
    <row r="608" spans="1:11" x14ac:dyDescent="0.3">
      <c r="A608" s="87">
        <v>2020</v>
      </c>
      <c r="B608" t="s">
        <v>574</v>
      </c>
      <c r="D608" t="s">
        <v>577</v>
      </c>
      <c r="E608">
        <v>28.6</v>
      </c>
      <c r="H608">
        <v>23.2</v>
      </c>
      <c r="K608">
        <v>16.080000000000002</v>
      </c>
    </row>
    <row r="609" spans="1:11" x14ac:dyDescent="0.3">
      <c r="A609" s="87">
        <v>2020</v>
      </c>
      <c r="B609" t="s">
        <v>680</v>
      </c>
      <c r="D609" t="s">
        <v>577</v>
      </c>
      <c r="G609">
        <v>42.6</v>
      </c>
      <c r="I609">
        <v>24.5</v>
      </c>
      <c r="J609">
        <v>18</v>
      </c>
      <c r="K609">
        <v>10.645000000000001</v>
      </c>
    </row>
    <row r="610" spans="1:11" x14ac:dyDescent="0.3">
      <c r="A610" s="87">
        <v>2020</v>
      </c>
      <c r="B610" t="s">
        <v>633</v>
      </c>
      <c r="D610" t="s">
        <v>577</v>
      </c>
      <c r="E610">
        <v>20.3</v>
      </c>
      <c r="F610">
        <v>22.1</v>
      </c>
      <c r="H610">
        <v>43.6</v>
      </c>
      <c r="K610">
        <v>19.050000000000004</v>
      </c>
    </row>
    <row r="611" spans="1:11" x14ac:dyDescent="0.3">
      <c r="A611" s="87">
        <v>2020</v>
      </c>
      <c r="B611" t="s">
        <v>591</v>
      </c>
      <c r="D611" t="s">
        <v>588</v>
      </c>
      <c r="F611">
        <v>18</v>
      </c>
      <c r="I611">
        <v>100</v>
      </c>
      <c r="J611">
        <v>100</v>
      </c>
      <c r="K611">
        <v>11.8</v>
      </c>
    </row>
    <row r="612" spans="1:11" x14ac:dyDescent="0.3">
      <c r="A612" s="87">
        <v>2020</v>
      </c>
      <c r="B612" t="s">
        <v>592</v>
      </c>
      <c r="D612" t="s">
        <v>588</v>
      </c>
      <c r="F612">
        <v>36.6</v>
      </c>
      <c r="G612">
        <v>40.200000000000003</v>
      </c>
      <c r="K612">
        <v>11.700000000000001</v>
      </c>
    </row>
    <row r="613" spans="1:11" x14ac:dyDescent="0.3">
      <c r="A613" s="87">
        <v>2020</v>
      </c>
      <c r="B613" t="s">
        <v>508</v>
      </c>
      <c r="D613" t="s">
        <v>588</v>
      </c>
      <c r="H613">
        <v>33.799999999999997</v>
      </c>
      <c r="I613">
        <v>57.5</v>
      </c>
      <c r="J613">
        <v>60.8</v>
      </c>
      <c r="K613">
        <v>12.675000000000001</v>
      </c>
    </row>
    <row r="614" spans="1:11" x14ac:dyDescent="0.3">
      <c r="A614" s="87">
        <v>2020</v>
      </c>
      <c r="B614" t="s">
        <v>641</v>
      </c>
      <c r="D614" t="s">
        <v>588</v>
      </c>
      <c r="H614">
        <v>43.3</v>
      </c>
      <c r="I614">
        <v>33.5</v>
      </c>
      <c r="J614">
        <v>47.3</v>
      </c>
      <c r="K614">
        <v>12.700000000000001</v>
      </c>
    </row>
    <row r="615" spans="1:11" x14ac:dyDescent="0.3">
      <c r="A615" s="87">
        <v>2020</v>
      </c>
      <c r="B615" t="s">
        <v>595</v>
      </c>
      <c r="D615" t="s">
        <v>588</v>
      </c>
      <c r="E615">
        <v>30</v>
      </c>
      <c r="F615">
        <v>25.9</v>
      </c>
      <c r="K615">
        <v>14.59</v>
      </c>
    </row>
    <row r="616" spans="1:11" x14ac:dyDescent="0.3">
      <c r="A616" s="87">
        <v>2020</v>
      </c>
      <c r="B616" t="s">
        <v>552</v>
      </c>
      <c r="D616" t="s">
        <v>588</v>
      </c>
      <c r="G616">
        <v>34.1</v>
      </c>
      <c r="H616">
        <v>29.6</v>
      </c>
      <c r="J616">
        <v>23.4</v>
      </c>
      <c r="K616">
        <v>13.910000000000002</v>
      </c>
    </row>
    <row r="617" spans="1:11" x14ac:dyDescent="0.3">
      <c r="A617" s="87">
        <v>2020</v>
      </c>
      <c r="B617" t="s">
        <v>540</v>
      </c>
      <c r="D617" t="s">
        <v>588</v>
      </c>
      <c r="H617">
        <v>59.3</v>
      </c>
      <c r="K617">
        <v>11.86</v>
      </c>
    </row>
    <row r="618" spans="1:11" x14ac:dyDescent="0.3">
      <c r="A618" s="87">
        <v>2020</v>
      </c>
      <c r="B618" t="s">
        <v>1074</v>
      </c>
      <c r="D618" t="s">
        <v>588</v>
      </c>
      <c r="E618">
        <v>23.4</v>
      </c>
      <c r="J618">
        <v>25.5</v>
      </c>
      <c r="K618">
        <v>10.635</v>
      </c>
    </row>
    <row r="619" spans="1:11" x14ac:dyDescent="0.3">
      <c r="A619" s="87">
        <v>2020</v>
      </c>
      <c r="B619" t="s">
        <v>598</v>
      </c>
      <c r="D619" t="s">
        <v>588</v>
      </c>
      <c r="G619">
        <v>76.099999999999994</v>
      </c>
      <c r="K619">
        <v>15.219999999999999</v>
      </c>
    </row>
    <row r="620" spans="1:11" x14ac:dyDescent="0.3">
      <c r="A620" s="87">
        <v>2020</v>
      </c>
      <c r="B620" t="s">
        <v>599</v>
      </c>
      <c r="D620" t="s">
        <v>588</v>
      </c>
      <c r="G620">
        <v>47.7</v>
      </c>
      <c r="I620">
        <v>98.7</v>
      </c>
      <c r="J620">
        <v>35.1</v>
      </c>
      <c r="K620">
        <v>16.23</v>
      </c>
    </row>
    <row r="621" spans="1:11" x14ac:dyDescent="0.3">
      <c r="A621" s="87">
        <v>2020</v>
      </c>
      <c r="B621" t="s">
        <v>697</v>
      </c>
      <c r="D621" t="s">
        <v>588</v>
      </c>
      <c r="H621">
        <v>63.6</v>
      </c>
      <c r="K621">
        <v>12.72</v>
      </c>
    </row>
    <row r="622" spans="1:11" x14ac:dyDescent="0.3">
      <c r="A622" s="87">
        <v>2020</v>
      </c>
      <c r="B622" t="s">
        <v>1075</v>
      </c>
      <c r="D622" t="s">
        <v>588</v>
      </c>
      <c r="G622">
        <v>31</v>
      </c>
      <c r="H622">
        <v>54.1</v>
      </c>
      <c r="K622">
        <v>17.02</v>
      </c>
    </row>
    <row r="623" spans="1:11" x14ac:dyDescent="0.3">
      <c r="A623" s="87">
        <v>2020</v>
      </c>
      <c r="B623" t="s">
        <v>600</v>
      </c>
      <c r="D623" t="s">
        <v>588</v>
      </c>
      <c r="F623">
        <v>25.5</v>
      </c>
      <c r="G623">
        <v>54.7</v>
      </c>
      <c r="I623">
        <v>19.7</v>
      </c>
      <c r="J623">
        <v>18.5</v>
      </c>
      <c r="K623">
        <v>15.400000000000002</v>
      </c>
    </row>
    <row r="624" spans="1:11" x14ac:dyDescent="0.3">
      <c r="A624" s="87">
        <v>2020</v>
      </c>
      <c r="B624" t="s">
        <v>648</v>
      </c>
      <c r="D624" t="s">
        <v>588</v>
      </c>
      <c r="E624">
        <v>18.8</v>
      </c>
      <c r="I624">
        <v>27.2</v>
      </c>
      <c r="J624">
        <v>65.599999999999994</v>
      </c>
      <c r="K624">
        <v>12.16</v>
      </c>
    </row>
    <row r="625" spans="1:11" x14ac:dyDescent="0.3">
      <c r="A625" s="87">
        <v>2020</v>
      </c>
      <c r="B625" t="s">
        <v>601</v>
      </c>
      <c r="D625" t="s">
        <v>588</v>
      </c>
      <c r="H625">
        <v>78.3</v>
      </c>
      <c r="K625">
        <v>15.66</v>
      </c>
    </row>
    <row r="626" spans="1:11" x14ac:dyDescent="0.3">
      <c r="A626" s="87">
        <v>2020</v>
      </c>
      <c r="B626" t="s">
        <v>1076</v>
      </c>
      <c r="D626" t="s">
        <v>588</v>
      </c>
      <c r="G626">
        <v>81.7</v>
      </c>
      <c r="K626">
        <v>16.34</v>
      </c>
    </row>
    <row r="627" spans="1:11" x14ac:dyDescent="0.3">
      <c r="A627" s="87">
        <v>2020</v>
      </c>
      <c r="B627" t="s">
        <v>1077</v>
      </c>
      <c r="D627" t="s">
        <v>588</v>
      </c>
      <c r="H627">
        <v>42.1</v>
      </c>
      <c r="I627">
        <v>51</v>
      </c>
      <c r="J627">
        <v>86.1</v>
      </c>
      <c r="K627">
        <v>15.275</v>
      </c>
    </row>
    <row r="628" spans="1:11" x14ac:dyDescent="0.3">
      <c r="A628" s="87">
        <v>2020</v>
      </c>
      <c r="B628" t="s">
        <v>553</v>
      </c>
      <c r="D628" t="s">
        <v>588</v>
      </c>
      <c r="G628">
        <v>57.2</v>
      </c>
      <c r="I628">
        <v>32</v>
      </c>
      <c r="K628">
        <v>13.040000000000001</v>
      </c>
    </row>
    <row r="629" spans="1:11" x14ac:dyDescent="0.3">
      <c r="A629" s="87">
        <v>2020</v>
      </c>
      <c r="B629" t="s">
        <v>486</v>
      </c>
      <c r="D629" t="s">
        <v>588</v>
      </c>
      <c r="G629">
        <v>53.2</v>
      </c>
      <c r="I629">
        <v>100</v>
      </c>
      <c r="K629">
        <v>15.64</v>
      </c>
    </row>
    <row r="630" spans="1:11" x14ac:dyDescent="0.3">
      <c r="A630" s="87">
        <v>2020</v>
      </c>
      <c r="B630" t="s">
        <v>1078</v>
      </c>
      <c r="D630" t="s">
        <v>588</v>
      </c>
      <c r="H630">
        <v>39</v>
      </c>
      <c r="I630">
        <v>95.7</v>
      </c>
      <c r="J630">
        <v>32.6</v>
      </c>
      <c r="K630">
        <v>14.215000000000002</v>
      </c>
    </row>
    <row r="631" spans="1:11" x14ac:dyDescent="0.3">
      <c r="A631" s="87">
        <v>2020</v>
      </c>
      <c r="B631" t="s">
        <v>604</v>
      </c>
      <c r="D631" t="s">
        <v>588</v>
      </c>
      <c r="G631">
        <v>68.900000000000006</v>
      </c>
      <c r="J631">
        <v>19</v>
      </c>
      <c r="K631">
        <v>14.73</v>
      </c>
    </row>
    <row r="632" spans="1:11" x14ac:dyDescent="0.3">
      <c r="A632" s="87">
        <v>2020</v>
      </c>
      <c r="B632" t="s">
        <v>605</v>
      </c>
      <c r="D632" t="s">
        <v>588</v>
      </c>
      <c r="G632">
        <v>27.4</v>
      </c>
      <c r="H632">
        <v>40.4</v>
      </c>
      <c r="J632">
        <v>21.5</v>
      </c>
      <c r="K632">
        <v>14.635</v>
      </c>
    </row>
    <row r="633" spans="1:11" x14ac:dyDescent="0.3">
      <c r="A633" s="87">
        <v>2020</v>
      </c>
      <c r="B633" t="s">
        <v>580</v>
      </c>
      <c r="D633" t="s">
        <v>588</v>
      </c>
      <c r="E633">
        <v>23.3</v>
      </c>
      <c r="F633">
        <v>39.299999999999997</v>
      </c>
      <c r="H633">
        <v>19.899999999999999</v>
      </c>
      <c r="K633">
        <v>17.23</v>
      </c>
    </row>
    <row r="634" spans="1:11" x14ac:dyDescent="0.3">
      <c r="A634" s="87">
        <v>2020</v>
      </c>
      <c r="B634" t="s">
        <v>656</v>
      </c>
      <c r="D634" t="s">
        <v>588</v>
      </c>
      <c r="H634">
        <v>57.8</v>
      </c>
      <c r="I634">
        <v>62.6</v>
      </c>
      <c r="J634">
        <v>17</v>
      </c>
      <c r="K634">
        <v>15.540000000000001</v>
      </c>
    </row>
    <row r="635" spans="1:11" x14ac:dyDescent="0.3">
      <c r="A635" s="87">
        <v>2020</v>
      </c>
      <c r="B635" t="s">
        <v>658</v>
      </c>
      <c r="D635" t="s">
        <v>588</v>
      </c>
      <c r="G635">
        <v>27.1</v>
      </c>
      <c r="H635">
        <v>22.9</v>
      </c>
      <c r="K635">
        <v>10</v>
      </c>
    </row>
    <row r="636" spans="1:11" x14ac:dyDescent="0.3">
      <c r="A636" s="87">
        <v>2020</v>
      </c>
      <c r="B636" t="s">
        <v>709</v>
      </c>
      <c r="D636" t="s">
        <v>588</v>
      </c>
      <c r="G636">
        <v>61.4</v>
      </c>
      <c r="K636">
        <v>12.280000000000001</v>
      </c>
    </row>
    <row r="637" spans="1:11" x14ac:dyDescent="0.3">
      <c r="A637" s="87">
        <v>2020</v>
      </c>
      <c r="B637" t="s">
        <v>609</v>
      </c>
      <c r="D637" t="s">
        <v>588</v>
      </c>
      <c r="G637">
        <v>72.5</v>
      </c>
      <c r="J637">
        <v>23.3</v>
      </c>
      <c r="K637">
        <v>15.664999999999999</v>
      </c>
    </row>
    <row r="638" spans="1:11" x14ac:dyDescent="0.3">
      <c r="A638" s="87">
        <v>2020</v>
      </c>
      <c r="B638" t="s">
        <v>756</v>
      </c>
      <c r="D638" t="s">
        <v>588</v>
      </c>
      <c r="G638">
        <v>53.4</v>
      </c>
      <c r="K638">
        <v>10.68</v>
      </c>
    </row>
    <row r="639" spans="1:11" x14ac:dyDescent="0.3">
      <c r="A639" s="87">
        <v>2020</v>
      </c>
      <c r="B639" t="s">
        <v>572</v>
      </c>
      <c r="D639" t="s">
        <v>588</v>
      </c>
      <c r="F639">
        <v>19.8</v>
      </c>
      <c r="H639">
        <v>20.7</v>
      </c>
      <c r="J639">
        <v>56.3</v>
      </c>
      <c r="K639">
        <v>8.9350000000000005</v>
      </c>
    </row>
    <row r="640" spans="1:11" x14ac:dyDescent="0.3">
      <c r="A640" s="87">
        <v>2020</v>
      </c>
      <c r="B640" t="s">
        <v>535</v>
      </c>
      <c r="D640" t="s">
        <v>588</v>
      </c>
      <c r="F640">
        <v>28.8</v>
      </c>
      <c r="G640">
        <v>42.1</v>
      </c>
      <c r="K640">
        <v>11.3</v>
      </c>
    </row>
    <row r="641" spans="1:11" x14ac:dyDescent="0.3">
      <c r="A641" s="87">
        <v>2020</v>
      </c>
      <c r="B641" t="s">
        <v>1079</v>
      </c>
      <c r="D641" t="s">
        <v>588</v>
      </c>
      <c r="G641">
        <v>70.7</v>
      </c>
      <c r="K641">
        <v>14.14</v>
      </c>
    </row>
    <row r="642" spans="1:11" x14ac:dyDescent="0.3">
      <c r="A642" s="87">
        <v>2020</v>
      </c>
      <c r="B642" t="s">
        <v>613</v>
      </c>
      <c r="D642" t="s">
        <v>588</v>
      </c>
      <c r="H642">
        <v>48.8</v>
      </c>
      <c r="K642">
        <v>9.76</v>
      </c>
    </row>
    <row r="643" spans="1:11" x14ac:dyDescent="0.3">
      <c r="A643" s="87">
        <v>2020</v>
      </c>
      <c r="B643" t="s">
        <v>614</v>
      </c>
      <c r="D643" t="s">
        <v>588</v>
      </c>
      <c r="H643">
        <v>19.3</v>
      </c>
      <c r="I643">
        <v>99.4</v>
      </c>
      <c r="J643">
        <v>17.100000000000001</v>
      </c>
      <c r="K643">
        <v>9.6850000000000023</v>
      </c>
    </row>
    <row r="644" spans="1:11" x14ac:dyDescent="0.3">
      <c r="A644" s="87">
        <v>2020</v>
      </c>
      <c r="B644" t="s">
        <v>615</v>
      </c>
      <c r="D644" t="s">
        <v>588</v>
      </c>
      <c r="E644">
        <v>23.1</v>
      </c>
      <c r="F644">
        <v>40.799999999999997</v>
      </c>
      <c r="K644">
        <v>13.32</v>
      </c>
    </row>
    <row r="645" spans="1:11" x14ac:dyDescent="0.3">
      <c r="A645" s="87">
        <v>2020</v>
      </c>
      <c r="B645" t="s">
        <v>616</v>
      </c>
      <c r="D645" t="s">
        <v>588</v>
      </c>
      <c r="E645">
        <v>24.7</v>
      </c>
      <c r="J645">
        <v>28.1</v>
      </c>
      <c r="K645">
        <v>11.285</v>
      </c>
    </row>
    <row r="646" spans="1:11" x14ac:dyDescent="0.3">
      <c r="A646" s="87">
        <v>2020</v>
      </c>
      <c r="B646" t="s">
        <v>573</v>
      </c>
      <c r="D646" t="s">
        <v>588</v>
      </c>
      <c r="E646">
        <v>22.2</v>
      </c>
      <c r="H646">
        <v>36.200000000000003</v>
      </c>
      <c r="K646">
        <v>16.12</v>
      </c>
    </row>
    <row r="647" spans="1:11" x14ac:dyDescent="0.3">
      <c r="A647" s="87">
        <v>2020</v>
      </c>
      <c r="B647" t="s">
        <v>582</v>
      </c>
      <c r="D647" t="s">
        <v>588</v>
      </c>
      <c r="F647">
        <v>44.2</v>
      </c>
      <c r="I647">
        <v>94.3</v>
      </c>
      <c r="J647">
        <v>38</v>
      </c>
      <c r="K647">
        <v>11.035000000000002</v>
      </c>
    </row>
    <row r="648" spans="1:11" x14ac:dyDescent="0.3">
      <c r="A648" s="87">
        <v>2020</v>
      </c>
      <c r="B648" t="s">
        <v>622</v>
      </c>
      <c r="D648" t="s">
        <v>588</v>
      </c>
      <c r="G648">
        <v>55.4</v>
      </c>
      <c r="K648">
        <v>11.08</v>
      </c>
    </row>
    <row r="649" spans="1:11" x14ac:dyDescent="0.3">
      <c r="A649" s="87">
        <v>2020</v>
      </c>
      <c r="B649" t="s">
        <v>575</v>
      </c>
      <c r="D649" t="s">
        <v>588</v>
      </c>
      <c r="H649">
        <v>27.2</v>
      </c>
      <c r="I649">
        <v>100</v>
      </c>
      <c r="J649">
        <v>48.7</v>
      </c>
      <c r="K649">
        <v>12.875000000000002</v>
      </c>
    </row>
    <row r="650" spans="1:11" x14ac:dyDescent="0.3">
      <c r="A650" s="87">
        <v>2020</v>
      </c>
      <c r="B650" t="s">
        <v>556</v>
      </c>
      <c r="D650" t="s">
        <v>588</v>
      </c>
      <c r="E650">
        <v>22.6</v>
      </c>
      <c r="F650">
        <v>18.899999999999999</v>
      </c>
      <c r="H650">
        <v>25.7</v>
      </c>
      <c r="I650">
        <v>42.9</v>
      </c>
      <c r="K650">
        <v>18.215</v>
      </c>
    </row>
    <row r="651" spans="1:11" x14ac:dyDescent="0.3">
      <c r="A651" s="87">
        <v>2020</v>
      </c>
      <c r="B651" t="s">
        <v>1080</v>
      </c>
      <c r="D651" t="s">
        <v>588</v>
      </c>
      <c r="H651">
        <v>26.4</v>
      </c>
      <c r="I651">
        <v>60.8</v>
      </c>
      <c r="J651">
        <v>50.8</v>
      </c>
      <c r="K651">
        <v>10.86</v>
      </c>
    </row>
    <row r="652" spans="1:11" x14ac:dyDescent="0.3">
      <c r="A652" s="87">
        <v>2020</v>
      </c>
      <c r="B652" t="s">
        <v>623</v>
      </c>
      <c r="D652" t="s">
        <v>588</v>
      </c>
      <c r="H652">
        <v>23.9</v>
      </c>
      <c r="I652">
        <v>46.3</v>
      </c>
      <c r="J652">
        <v>79.400000000000006</v>
      </c>
      <c r="K652">
        <v>11.065000000000001</v>
      </c>
    </row>
    <row r="653" spans="1:11" x14ac:dyDescent="0.3">
      <c r="A653" s="87">
        <v>2020</v>
      </c>
      <c r="B653" t="s">
        <v>558</v>
      </c>
      <c r="D653" t="s">
        <v>588</v>
      </c>
      <c r="G653">
        <v>30.8</v>
      </c>
      <c r="H653">
        <v>28.9</v>
      </c>
      <c r="K653">
        <v>11.940000000000001</v>
      </c>
    </row>
    <row r="654" spans="1:11" x14ac:dyDescent="0.3">
      <c r="A654" s="87">
        <v>2020</v>
      </c>
      <c r="B654" t="s">
        <v>727</v>
      </c>
      <c r="D654" t="s">
        <v>588</v>
      </c>
      <c r="H654">
        <v>28.1</v>
      </c>
      <c r="I654">
        <v>63.2</v>
      </c>
      <c r="J654">
        <v>46.1</v>
      </c>
      <c r="K654">
        <v>11.085000000000001</v>
      </c>
    </row>
    <row r="655" spans="1:11" x14ac:dyDescent="0.3">
      <c r="A655" s="87">
        <v>2020</v>
      </c>
      <c r="B655" t="s">
        <v>625</v>
      </c>
      <c r="D655" t="s">
        <v>588</v>
      </c>
      <c r="E655">
        <v>24.4</v>
      </c>
      <c r="F655">
        <v>34.1</v>
      </c>
      <c r="I655">
        <v>22.9</v>
      </c>
      <c r="J655">
        <v>32.1</v>
      </c>
      <c r="K655">
        <v>15.92</v>
      </c>
    </row>
    <row r="656" spans="1:11" x14ac:dyDescent="0.3">
      <c r="A656" s="87">
        <v>2020</v>
      </c>
      <c r="B656" t="s">
        <v>626</v>
      </c>
      <c r="D656" t="s">
        <v>588</v>
      </c>
      <c r="G656">
        <v>25.3</v>
      </c>
      <c r="H656">
        <v>31.9</v>
      </c>
      <c r="I656">
        <v>18</v>
      </c>
      <c r="K656">
        <v>12.340000000000002</v>
      </c>
    </row>
    <row r="657" spans="1:11" x14ac:dyDescent="0.3">
      <c r="A657" s="87">
        <v>2020</v>
      </c>
      <c r="B657" t="s">
        <v>584</v>
      </c>
      <c r="D657" t="s">
        <v>588</v>
      </c>
      <c r="E657">
        <v>19.7</v>
      </c>
      <c r="G657">
        <v>41.4</v>
      </c>
      <c r="K657">
        <v>16.16</v>
      </c>
    </row>
    <row r="658" spans="1:11" x14ac:dyDescent="0.3">
      <c r="A658" s="87">
        <v>2020</v>
      </c>
      <c r="B658" t="s">
        <v>628</v>
      </c>
      <c r="D658" t="s">
        <v>588</v>
      </c>
      <c r="G658">
        <v>42.7</v>
      </c>
      <c r="J658">
        <v>32.299999999999997</v>
      </c>
      <c r="K658">
        <v>10.155000000000001</v>
      </c>
    </row>
    <row r="659" spans="1:11" x14ac:dyDescent="0.3">
      <c r="A659" s="87">
        <v>2020</v>
      </c>
      <c r="B659" t="s">
        <v>629</v>
      </c>
      <c r="D659" t="s">
        <v>588</v>
      </c>
      <c r="G659">
        <v>24.1</v>
      </c>
      <c r="H659">
        <v>30.8</v>
      </c>
      <c r="K659">
        <v>10.98</v>
      </c>
    </row>
    <row r="660" spans="1:11" x14ac:dyDescent="0.3">
      <c r="A660" s="87">
        <v>2020</v>
      </c>
      <c r="B660" t="s">
        <v>630</v>
      </c>
      <c r="D660" t="s">
        <v>588</v>
      </c>
      <c r="E660">
        <v>17.3</v>
      </c>
      <c r="H660">
        <v>27.8</v>
      </c>
      <c r="J660">
        <v>16.7</v>
      </c>
      <c r="K660">
        <v>13.315000000000001</v>
      </c>
    </row>
    <row r="661" spans="1:11" x14ac:dyDescent="0.3">
      <c r="A661" s="87">
        <v>2020</v>
      </c>
      <c r="B661" t="s">
        <v>631</v>
      </c>
      <c r="D661" t="s">
        <v>588</v>
      </c>
      <c r="F661">
        <v>18.100000000000001</v>
      </c>
      <c r="I661">
        <v>76.3</v>
      </c>
      <c r="J661">
        <v>74.7</v>
      </c>
      <c r="K661">
        <v>9.36</v>
      </c>
    </row>
    <row r="662" spans="1:11" x14ac:dyDescent="0.3">
      <c r="A662" s="87">
        <v>2020</v>
      </c>
      <c r="B662" t="s">
        <v>682</v>
      </c>
      <c r="D662" t="s">
        <v>588</v>
      </c>
      <c r="I662">
        <v>100</v>
      </c>
      <c r="J662">
        <v>100</v>
      </c>
      <c r="K662">
        <v>10</v>
      </c>
    </row>
    <row r="663" spans="1:11" x14ac:dyDescent="0.3">
      <c r="A663" s="87">
        <v>2020</v>
      </c>
      <c r="B663" t="s">
        <v>567</v>
      </c>
      <c r="D663" t="s">
        <v>588</v>
      </c>
      <c r="G663">
        <v>65</v>
      </c>
      <c r="H663">
        <v>21.1</v>
      </c>
      <c r="K663">
        <v>17.22</v>
      </c>
    </row>
    <row r="664" spans="1:11" x14ac:dyDescent="0.3">
      <c r="A664" s="87">
        <v>2020</v>
      </c>
      <c r="B664" t="s">
        <v>590</v>
      </c>
      <c r="D664" t="s">
        <v>637</v>
      </c>
      <c r="F664">
        <v>18.899999999999999</v>
      </c>
      <c r="G664">
        <v>36.200000000000003</v>
      </c>
      <c r="J664">
        <v>18.7</v>
      </c>
      <c r="K664">
        <v>10.065000000000001</v>
      </c>
    </row>
    <row r="665" spans="1:11" x14ac:dyDescent="0.3">
      <c r="A665" s="87">
        <v>2020</v>
      </c>
      <c r="B665" t="s">
        <v>1081</v>
      </c>
      <c r="D665" t="s">
        <v>637</v>
      </c>
      <c r="G665">
        <v>30.9</v>
      </c>
      <c r="I665">
        <v>100</v>
      </c>
      <c r="J665">
        <v>37.6</v>
      </c>
      <c r="K665">
        <v>13.06</v>
      </c>
    </row>
    <row r="666" spans="1:11" x14ac:dyDescent="0.3">
      <c r="A666" s="87">
        <v>2020</v>
      </c>
      <c r="B666" t="s">
        <v>689</v>
      </c>
      <c r="D666" t="s">
        <v>637</v>
      </c>
      <c r="G666">
        <v>45.1</v>
      </c>
      <c r="H666">
        <v>22</v>
      </c>
      <c r="K666">
        <v>13.420000000000002</v>
      </c>
    </row>
    <row r="667" spans="1:11" x14ac:dyDescent="0.3">
      <c r="A667" s="87">
        <v>2020</v>
      </c>
      <c r="B667" t="s">
        <v>639</v>
      </c>
      <c r="D667" t="s">
        <v>637</v>
      </c>
      <c r="E667">
        <v>18.600000000000001</v>
      </c>
      <c r="F667">
        <v>37.6</v>
      </c>
      <c r="H667">
        <v>21.6</v>
      </c>
      <c r="K667">
        <v>15.520000000000001</v>
      </c>
    </row>
    <row r="668" spans="1:11" x14ac:dyDescent="0.3">
      <c r="A668" s="87">
        <v>2020</v>
      </c>
      <c r="B668" t="s">
        <v>691</v>
      </c>
      <c r="D668" t="s">
        <v>637</v>
      </c>
      <c r="H668">
        <v>62.3</v>
      </c>
      <c r="K668">
        <v>12.46</v>
      </c>
    </row>
    <row r="669" spans="1:11" x14ac:dyDescent="0.3">
      <c r="A669" s="87">
        <v>2020</v>
      </c>
      <c r="B669" t="s">
        <v>596</v>
      </c>
      <c r="D669" t="s">
        <v>637</v>
      </c>
      <c r="E669">
        <v>28.6</v>
      </c>
      <c r="K669">
        <v>11.440000000000001</v>
      </c>
    </row>
    <row r="670" spans="1:11" x14ac:dyDescent="0.3">
      <c r="A670" s="87">
        <v>2020</v>
      </c>
      <c r="B670" t="s">
        <v>644</v>
      </c>
      <c r="D670" t="s">
        <v>637</v>
      </c>
      <c r="H670">
        <v>20.3</v>
      </c>
      <c r="I670">
        <v>62.1</v>
      </c>
      <c r="J670">
        <v>88.2</v>
      </c>
      <c r="K670">
        <v>11.575000000000001</v>
      </c>
    </row>
    <row r="671" spans="1:11" x14ac:dyDescent="0.3">
      <c r="A671" s="87">
        <v>2020</v>
      </c>
      <c r="B671" t="s">
        <v>569</v>
      </c>
      <c r="D671" t="s">
        <v>637</v>
      </c>
      <c r="G671">
        <v>66.5</v>
      </c>
      <c r="K671">
        <v>13.3</v>
      </c>
    </row>
    <row r="672" spans="1:11" x14ac:dyDescent="0.3">
      <c r="A672" s="87">
        <v>2020</v>
      </c>
      <c r="B672" t="s">
        <v>650</v>
      </c>
      <c r="D672" t="s">
        <v>637</v>
      </c>
      <c r="H672">
        <v>45.8</v>
      </c>
      <c r="K672">
        <v>9.16</v>
      </c>
    </row>
    <row r="673" spans="1:11" x14ac:dyDescent="0.3">
      <c r="A673" s="87">
        <v>2020</v>
      </c>
      <c r="B673" t="s">
        <v>651</v>
      </c>
      <c r="D673" t="s">
        <v>637</v>
      </c>
      <c r="F673">
        <v>22.7</v>
      </c>
      <c r="G673">
        <v>26.1</v>
      </c>
      <c r="J673">
        <v>36.1</v>
      </c>
      <c r="K673">
        <v>9.2949999999999999</v>
      </c>
    </row>
    <row r="674" spans="1:11" x14ac:dyDescent="0.3">
      <c r="A674" s="87">
        <v>2020</v>
      </c>
      <c r="B674" t="s">
        <v>652</v>
      </c>
      <c r="D674" t="s">
        <v>637</v>
      </c>
      <c r="G674">
        <v>71.099999999999994</v>
      </c>
      <c r="K674">
        <v>14.219999999999999</v>
      </c>
    </row>
    <row r="675" spans="1:11" x14ac:dyDescent="0.3">
      <c r="A675" s="87">
        <v>2020</v>
      </c>
      <c r="B675" t="s">
        <v>699</v>
      </c>
      <c r="D675" t="s">
        <v>637</v>
      </c>
      <c r="F675">
        <v>51.7</v>
      </c>
      <c r="G675">
        <v>25.8</v>
      </c>
      <c r="K675">
        <v>10.330000000000002</v>
      </c>
    </row>
    <row r="676" spans="1:11" x14ac:dyDescent="0.3">
      <c r="A676" s="87">
        <v>2020</v>
      </c>
      <c r="B676" t="s">
        <v>1082</v>
      </c>
      <c r="D676" t="s">
        <v>637</v>
      </c>
      <c r="E676">
        <v>20.3</v>
      </c>
      <c r="F676">
        <v>19.3</v>
      </c>
      <c r="I676">
        <v>29.9</v>
      </c>
      <c r="J676">
        <v>37.700000000000003</v>
      </c>
      <c r="K676">
        <v>13.430000000000001</v>
      </c>
    </row>
    <row r="677" spans="1:11" x14ac:dyDescent="0.3">
      <c r="A677" s="87">
        <v>2020</v>
      </c>
      <c r="B677" t="s">
        <v>657</v>
      </c>
      <c r="D677" t="s">
        <v>637</v>
      </c>
      <c r="E677">
        <v>21.5</v>
      </c>
      <c r="F677">
        <v>26</v>
      </c>
      <c r="H677">
        <v>25.3</v>
      </c>
      <c r="K677">
        <v>16.259999999999998</v>
      </c>
    </row>
    <row r="678" spans="1:11" x14ac:dyDescent="0.3">
      <c r="A678" s="87">
        <v>2020</v>
      </c>
      <c r="B678" t="s">
        <v>659</v>
      </c>
      <c r="D678" t="s">
        <v>637</v>
      </c>
      <c r="G678">
        <v>67.900000000000006</v>
      </c>
      <c r="K678">
        <v>13.580000000000002</v>
      </c>
    </row>
    <row r="679" spans="1:11" x14ac:dyDescent="0.3">
      <c r="A679" s="87">
        <v>2020</v>
      </c>
      <c r="B679" t="s">
        <v>704</v>
      </c>
      <c r="D679" t="s">
        <v>637</v>
      </c>
      <c r="F679">
        <v>21.9</v>
      </c>
      <c r="H679">
        <v>18.600000000000001</v>
      </c>
      <c r="I679">
        <v>45.2</v>
      </c>
      <c r="J679">
        <v>48.3</v>
      </c>
      <c r="K679">
        <v>10.585000000000001</v>
      </c>
    </row>
    <row r="680" spans="1:11" x14ac:dyDescent="0.3">
      <c r="A680" s="87">
        <v>2020</v>
      </c>
      <c r="B680" t="s">
        <v>749</v>
      </c>
      <c r="D680" t="s">
        <v>637</v>
      </c>
      <c r="F680">
        <v>21.2</v>
      </c>
      <c r="G680">
        <v>53.4</v>
      </c>
      <c r="I680">
        <v>29.6</v>
      </c>
      <c r="K680">
        <v>14.280000000000001</v>
      </c>
    </row>
    <row r="681" spans="1:11" x14ac:dyDescent="0.3">
      <c r="A681" s="87">
        <v>2020</v>
      </c>
      <c r="B681" t="s">
        <v>660</v>
      </c>
      <c r="D681" t="s">
        <v>637</v>
      </c>
      <c r="G681">
        <v>55.9</v>
      </c>
      <c r="H681">
        <v>19</v>
      </c>
      <c r="K681">
        <v>14.98</v>
      </c>
    </row>
    <row r="682" spans="1:11" x14ac:dyDescent="0.3">
      <c r="A682" s="87">
        <v>2020</v>
      </c>
      <c r="B682" t="s">
        <v>1083</v>
      </c>
      <c r="D682" t="s">
        <v>637</v>
      </c>
      <c r="G682">
        <v>63.2</v>
      </c>
      <c r="J682">
        <v>58.5</v>
      </c>
      <c r="K682">
        <v>15.565000000000001</v>
      </c>
    </row>
    <row r="683" spans="1:11" x14ac:dyDescent="0.3">
      <c r="A683" s="87">
        <v>2020</v>
      </c>
      <c r="B683" t="s">
        <v>661</v>
      </c>
      <c r="D683" t="s">
        <v>637</v>
      </c>
      <c r="H683">
        <v>33.299999999999997</v>
      </c>
      <c r="I683">
        <v>17.899999999999999</v>
      </c>
      <c r="J683">
        <v>26.5</v>
      </c>
      <c r="K683">
        <v>8.879999999999999</v>
      </c>
    </row>
    <row r="684" spans="1:11" x14ac:dyDescent="0.3">
      <c r="A684" s="87">
        <v>2020</v>
      </c>
      <c r="B684" t="s">
        <v>607</v>
      </c>
      <c r="D684" t="s">
        <v>637</v>
      </c>
      <c r="E684">
        <v>26.2</v>
      </c>
      <c r="K684">
        <v>10.48</v>
      </c>
    </row>
    <row r="685" spans="1:11" x14ac:dyDescent="0.3">
      <c r="A685" s="87">
        <v>2020</v>
      </c>
      <c r="B685" t="s">
        <v>858</v>
      </c>
      <c r="D685" t="s">
        <v>637</v>
      </c>
      <c r="G685">
        <v>48.6</v>
      </c>
      <c r="K685">
        <v>9.7200000000000006</v>
      </c>
    </row>
    <row r="686" spans="1:11" x14ac:dyDescent="0.3">
      <c r="A686" s="87">
        <v>2020</v>
      </c>
      <c r="B686" t="s">
        <v>664</v>
      </c>
      <c r="D686" t="s">
        <v>637</v>
      </c>
      <c r="F686">
        <v>20.7</v>
      </c>
      <c r="H686">
        <v>26.5</v>
      </c>
      <c r="I686">
        <v>24.3</v>
      </c>
      <c r="J686">
        <v>20.100000000000001</v>
      </c>
      <c r="K686">
        <v>9.5900000000000016</v>
      </c>
    </row>
    <row r="687" spans="1:11" x14ac:dyDescent="0.3">
      <c r="A687" s="87">
        <v>2020</v>
      </c>
      <c r="B687" t="s">
        <v>1084</v>
      </c>
      <c r="D687" t="s">
        <v>637</v>
      </c>
      <c r="H687">
        <v>50.8</v>
      </c>
      <c r="K687">
        <v>10.16</v>
      </c>
    </row>
    <row r="688" spans="1:11" x14ac:dyDescent="0.3">
      <c r="A688" s="87">
        <v>2020</v>
      </c>
      <c r="B688" t="s">
        <v>610</v>
      </c>
      <c r="D688" t="s">
        <v>637</v>
      </c>
      <c r="G688">
        <v>27</v>
      </c>
      <c r="I688">
        <v>37.299999999999997</v>
      </c>
      <c r="J688">
        <v>28</v>
      </c>
      <c r="K688">
        <v>8.6650000000000009</v>
      </c>
    </row>
    <row r="689" spans="1:11" x14ac:dyDescent="0.3">
      <c r="A689" s="87">
        <v>2020</v>
      </c>
      <c r="B689" t="s">
        <v>612</v>
      </c>
      <c r="D689" t="s">
        <v>637</v>
      </c>
      <c r="G689">
        <v>37.799999999999997</v>
      </c>
      <c r="H689">
        <v>19.5</v>
      </c>
      <c r="K689">
        <v>11.46</v>
      </c>
    </row>
    <row r="690" spans="1:11" x14ac:dyDescent="0.3">
      <c r="A690" s="87">
        <v>2020</v>
      </c>
      <c r="B690" t="s">
        <v>1085</v>
      </c>
      <c r="D690" t="s">
        <v>637</v>
      </c>
      <c r="F690">
        <v>33.1</v>
      </c>
      <c r="G690">
        <v>50.9</v>
      </c>
      <c r="K690">
        <v>13.49</v>
      </c>
    </row>
    <row r="691" spans="1:11" x14ac:dyDescent="0.3">
      <c r="A691" s="87">
        <v>2020</v>
      </c>
      <c r="B691" t="s">
        <v>667</v>
      </c>
      <c r="D691" t="s">
        <v>637</v>
      </c>
      <c r="E691">
        <v>24.9</v>
      </c>
      <c r="F691">
        <v>53.3</v>
      </c>
      <c r="K691">
        <v>15.290000000000001</v>
      </c>
    </row>
    <row r="692" spans="1:11" x14ac:dyDescent="0.3">
      <c r="A692" s="87">
        <v>2020</v>
      </c>
      <c r="B692" t="s">
        <v>715</v>
      </c>
      <c r="D692" t="s">
        <v>637</v>
      </c>
      <c r="G692">
        <v>65.3</v>
      </c>
      <c r="K692">
        <v>13.06</v>
      </c>
    </row>
    <row r="693" spans="1:11" x14ac:dyDescent="0.3">
      <c r="A693" s="87">
        <v>2020</v>
      </c>
      <c r="B693" t="s">
        <v>581</v>
      </c>
      <c r="D693" t="s">
        <v>637</v>
      </c>
      <c r="E693">
        <v>30</v>
      </c>
      <c r="K693">
        <v>12</v>
      </c>
    </row>
    <row r="694" spans="1:11" x14ac:dyDescent="0.3">
      <c r="A694" s="87">
        <v>2020</v>
      </c>
      <c r="B694" t="s">
        <v>546</v>
      </c>
      <c r="D694" t="s">
        <v>637</v>
      </c>
      <c r="F694">
        <v>26.9</v>
      </c>
      <c r="G694">
        <v>55.9</v>
      </c>
      <c r="K694">
        <v>13.87</v>
      </c>
    </row>
    <row r="695" spans="1:11" x14ac:dyDescent="0.3">
      <c r="A695" s="87">
        <v>2020</v>
      </c>
      <c r="B695" t="s">
        <v>1086</v>
      </c>
      <c r="D695" t="s">
        <v>637</v>
      </c>
      <c r="F695">
        <v>43.9</v>
      </c>
      <c r="G695">
        <v>38.6</v>
      </c>
      <c r="I695">
        <v>17.399999999999999</v>
      </c>
      <c r="K695">
        <v>12.979999999999999</v>
      </c>
    </row>
    <row r="696" spans="1:11" x14ac:dyDescent="0.3">
      <c r="A696" s="87">
        <v>2020</v>
      </c>
      <c r="B696" t="s">
        <v>620</v>
      </c>
      <c r="D696" t="s">
        <v>637</v>
      </c>
      <c r="F696">
        <v>30.4</v>
      </c>
      <c r="G696">
        <v>24</v>
      </c>
      <c r="I696">
        <v>28.7</v>
      </c>
      <c r="J696">
        <v>55.6</v>
      </c>
      <c r="K696">
        <v>12.055</v>
      </c>
    </row>
    <row r="697" spans="1:11" x14ac:dyDescent="0.3">
      <c r="A697" s="87">
        <v>2020</v>
      </c>
      <c r="B697" t="s">
        <v>670</v>
      </c>
      <c r="D697" t="s">
        <v>637</v>
      </c>
      <c r="E697">
        <v>27.7</v>
      </c>
      <c r="K697">
        <v>11.08</v>
      </c>
    </row>
    <row r="698" spans="1:11" x14ac:dyDescent="0.3">
      <c r="A698" s="87">
        <v>2020</v>
      </c>
      <c r="B698" t="s">
        <v>672</v>
      </c>
      <c r="D698" t="s">
        <v>637</v>
      </c>
      <c r="E698">
        <v>17.3</v>
      </c>
      <c r="H698">
        <v>33.700000000000003</v>
      </c>
      <c r="K698">
        <v>13.660000000000002</v>
      </c>
    </row>
    <row r="699" spans="1:11" x14ac:dyDescent="0.3">
      <c r="A699" s="87">
        <v>2020</v>
      </c>
      <c r="B699" t="s">
        <v>717</v>
      </c>
      <c r="D699" t="s">
        <v>637</v>
      </c>
      <c r="H699">
        <v>43.1</v>
      </c>
      <c r="J699">
        <v>19.600000000000001</v>
      </c>
      <c r="K699">
        <v>9.6000000000000014</v>
      </c>
    </row>
    <row r="700" spans="1:11" x14ac:dyDescent="0.3">
      <c r="A700" s="87">
        <v>2020</v>
      </c>
      <c r="B700" t="s">
        <v>673</v>
      </c>
      <c r="D700" t="s">
        <v>637</v>
      </c>
      <c r="H700">
        <v>48.7</v>
      </c>
      <c r="I700">
        <v>18.899999999999999</v>
      </c>
      <c r="J700">
        <v>27.4</v>
      </c>
      <c r="K700">
        <v>12.055000000000003</v>
      </c>
    </row>
    <row r="701" spans="1:11" x14ac:dyDescent="0.3">
      <c r="A701" s="87">
        <v>2020</v>
      </c>
      <c r="B701" t="s">
        <v>676</v>
      </c>
      <c r="D701" t="s">
        <v>637</v>
      </c>
      <c r="E701">
        <v>22.7</v>
      </c>
      <c r="F701">
        <v>49.3</v>
      </c>
      <c r="K701">
        <v>14.01</v>
      </c>
    </row>
    <row r="702" spans="1:11" x14ac:dyDescent="0.3">
      <c r="A702" s="87">
        <v>2020</v>
      </c>
      <c r="B702" t="s">
        <v>677</v>
      </c>
      <c r="D702" t="s">
        <v>637</v>
      </c>
      <c r="G702">
        <v>50.4</v>
      </c>
      <c r="H702">
        <v>19.100000000000001</v>
      </c>
      <c r="K702">
        <v>13.9</v>
      </c>
    </row>
    <row r="703" spans="1:11" x14ac:dyDescent="0.3">
      <c r="A703" s="87">
        <v>2020</v>
      </c>
      <c r="B703" t="s">
        <v>1021</v>
      </c>
      <c r="D703" t="s">
        <v>637</v>
      </c>
      <c r="H703">
        <v>43.1</v>
      </c>
      <c r="K703">
        <v>8.620000000000001</v>
      </c>
    </row>
    <row r="704" spans="1:11" x14ac:dyDescent="0.3">
      <c r="A704" s="87">
        <v>2020</v>
      </c>
      <c r="B704" t="s">
        <v>565</v>
      </c>
      <c r="D704" t="s">
        <v>637</v>
      </c>
      <c r="H704">
        <v>33.700000000000003</v>
      </c>
      <c r="J704">
        <v>24.2</v>
      </c>
      <c r="K704">
        <v>7.9500000000000011</v>
      </c>
    </row>
    <row r="705" spans="1:11" x14ac:dyDescent="0.3">
      <c r="A705" s="87">
        <v>2020</v>
      </c>
      <c r="B705" t="s">
        <v>586</v>
      </c>
      <c r="D705" t="s">
        <v>637</v>
      </c>
      <c r="H705">
        <v>53.4</v>
      </c>
      <c r="I705">
        <v>31.5</v>
      </c>
      <c r="J705">
        <v>32.299999999999997</v>
      </c>
      <c r="K705">
        <v>13.87</v>
      </c>
    </row>
    <row r="706" spans="1:11" x14ac:dyDescent="0.3">
      <c r="A706" s="87">
        <v>2020</v>
      </c>
      <c r="B706" t="s">
        <v>566</v>
      </c>
      <c r="D706" t="s">
        <v>637</v>
      </c>
      <c r="G706">
        <v>26.4</v>
      </c>
      <c r="H706">
        <v>32.299999999999997</v>
      </c>
      <c r="I706">
        <v>26.6</v>
      </c>
      <c r="K706">
        <v>13.07</v>
      </c>
    </row>
    <row r="707" spans="1:11" x14ac:dyDescent="0.3">
      <c r="A707" s="87">
        <v>2020</v>
      </c>
      <c r="B707" t="s">
        <v>1087</v>
      </c>
      <c r="D707" t="s">
        <v>637</v>
      </c>
      <c r="G707">
        <v>38.5</v>
      </c>
      <c r="J707">
        <v>70</v>
      </c>
      <c r="K707">
        <v>11.2</v>
      </c>
    </row>
    <row r="708" spans="1:11" x14ac:dyDescent="0.3">
      <c r="A708" s="87">
        <v>2020</v>
      </c>
      <c r="B708" t="s">
        <v>1088</v>
      </c>
      <c r="D708" t="s">
        <v>637</v>
      </c>
      <c r="H708">
        <v>31.3</v>
      </c>
      <c r="I708">
        <v>50.1</v>
      </c>
      <c r="J708">
        <v>28.6</v>
      </c>
      <c r="K708">
        <v>10.195</v>
      </c>
    </row>
    <row r="709" spans="1:11" x14ac:dyDescent="0.3">
      <c r="A709" s="87">
        <v>2020</v>
      </c>
      <c r="B709" t="s">
        <v>683</v>
      </c>
      <c r="D709" t="s">
        <v>637</v>
      </c>
      <c r="I709">
        <v>79.3</v>
      </c>
      <c r="J709">
        <v>100</v>
      </c>
      <c r="K709">
        <v>8.9649999999999999</v>
      </c>
    </row>
    <row r="710" spans="1:11" x14ac:dyDescent="0.3">
      <c r="A710" s="87">
        <v>2020</v>
      </c>
      <c r="B710" t="s">
        <v>587</v>
      </c>
      <c r="D710" t="s">
        <v>637</v>
      </c>
      <c r="F710">
        <v>19.100000000000001</v>
      </c>
      <c r="G710">
        <v>37.799999999999997</v>
      </c>
      <c r="J710">
        <v>18.7</v>
      </c>
      <c r="K710">
        <v>10.404999999999999</v>
      </c>
    </row>
    <row r="711" spans="1:11" x14ac:dyDescent="0.3">
      <c r="A711" s="87">
        <v>2020</v>
      </c>
      <c r="B711" t="s">
        <v>635</v>
      </c>
      <c r="D711" t="s">
        <v>637</v>
      </c>
      <c r="G711">
        <v>46.2</v>
      </c>
      <c r="H711">
        <v>19.899999999999999</v>
      </c>
      <c r="K711">
        <v>13.22</v>
      </c>
    </row>
    <row r="712" spans="1:11" x14ac:dyDescent="0.3">
      <c r="A712" s="87">
        <v>2020</v>
      </c>
      <c r="B712" t="s">
        <v>1089</v>
      </c>
      <c r="D712" t="s">
        <v>637</v>
      </c>
      <c r="G712">
        <v>36.1</v>
      </c>
      <c r="H712">
        <v>22</v>
      </c>
      <c r="K712">
        <v>11.620000000000001</v>
      </c>
    </row>
    <row r="713" spans="1:11" x14ac:dyDescent="0.3">
      <c r="A713" s="87">
        <v>2020</v>
      </c>
      <c r="B713" t="s">
        <v>687</v>
      </c>
      <c r="D713" t="s">
        <v>686</v>
      </c>
      <c r="I713">
        <v>100</v>
      </c>
      <c r="J713">
        <v>100</v>
      </c>
      <c r="K713">
        <v>10</v>
      </c>
    </row>
    <row r="714" spans="1:11" x14ac:dyDescent="0.3">
      <c r="A714" s="87">
        <v>2020</v>
      </c>
      <c r="B714" t="s">
        <v>734</v>
      </c>
      <c r="D714" t="s">
        <v>686</v>
      </c>
      <c r="I714">
        <v>100</v>
      </c>
      <c r="J714">
        <v>100</v>
      </c>
      <c r="K714">
        <v>10</v>
      </c>
    </row>
    <row r="715" spans="1:11" x14ac:dyDescent="0.3">
      <c r="A715" s="87">
        <v>2020</v>
      </c>
      <c r="B715" t="s">
        <v>640</v>
      </c>
      <c r="D715" t="s">
        <v>686</v>
      </c>
      <c r="F715">
        <v>29.1</v>
      </c>
      <c r="G715">
        <v>25.7</v>
      </c>
      <c r="J715">
        <v>63.5</v>
      </c>
      <c r="K715">
        <v>11.225000000000001</v>
      </c>
    </row>
    <row r="716" spans="1:11" x14ac:dyDescent="0.3">
      <c r="A716" s="87">
        <v>2020</v>
      </c>
      <c r="B716" t="s">
        <v>642</v>
      </c>
      <c r="D716" t="s">
        <v>686</v>
      </c>
      <c r="H716">
        <v>26.7</v>
      </c>
      <c r="I716">
        <v>58.9</v>
      </c>
      <c r="J716">
        <v>88.9</v>
      </c>
      <c r="K716">
        <v>12.73</v>
      </c>
    </row>
    <row r="717" spans="1:11" x14ac:dyDescent="0.3">
      <c r="A717" s="87">
        <v>2020</v>
      </c>
      <c r="B717" t="s">
        <v>643</v>
      </c>
      <c r="D717" t="s">
        <v>686</v>
      </c>
      <c r="G717">
        <v>25.2</v>
      </c>
      <c r="H717">
        <v>42.1</v>
      </c>
      <c r="K717">
        <v>13.46</v>
      </c>
    </row>
    <row r="718" spans="1:11" x14ac:dyDescent="0.3">
      <c r="A718" s="87">
        <v>2020</v>
      </c>
      <c r="B718" t="s">
        <v>692</v>
      </c>
      <c r="D718" t="s">
        <v>686</v>
      </c>
      <c r="G718">
        <v>35.5</v>
      </c>
      <c r="H718">
        <v>22.5</v>
      </c>
      <c r="K718">
        <v>11.600000000000001</v>
      </c>
    </row>
    <row r="719" spans="1:11" x14ac:dyDescent="0.3">
      <c r="A719" s="87">
        <v>2020</v>
      </c>
      <c r="B719" t="s">
        <v>738</v>
      </c>
      <c r="D719" t="s">
        <v>686</v>
      </c>
      <c r="G719">
        <v>44.4</v>
      </c>
      <c r="J719">
        <v>24.5</v>
      </c>
      <c r="K719">
        <v>10.105</v>
      </c>
    </row>
    <row r="720" spans="1:11" x14ac:dyDescent="0.3">
      <c r="A720" s="87">
        <v>2020</v>
      </c>
      <c r="B720" t="s">
        <v>740</v>
      </c>
      <c r="D720" t="s">
        <v>686</v>
      </c>
      <c r="G720">
        <v>61.3</v>
      </c>
      <c r="K720">
        <v>12.26</v>
      </c>
    </row>
    <row r="721" spans="1:11" x14ac:dyDescent="0.3">
      <c r="A721" s="87">
        <v>2020</v>
      </c>
      <c r="B721" t="s">
        <v>646</v>
      </c>
      <c r="D721" t="s">
        <v>686</v>
      </c>
      <c r="E721">
        <v>18</v>
      </c>
      <c r="F721">
        <v>46.8</v>
      </c>
      <c r="K721">
        <v>11.879999999999999</v>
      </c>
    </row>
    <row r="722" spans="1:11" x14ac:dyDescent="0.3">
      <c r="A722" s="87">
        <v>2020</v>
      </c>
      <c r="B722" t="s">
        <v>647</v>
      </c>
      <c r="D722" t="s">
        <v>686</v>
      </c>
      <c r="F722">
        <v>45</v>
      </c>
      <c r="I722">
        <v>55.8</v>
      </c>
      <c r="K722">
        <v>7.29</v>
      </c>
    </row>
    <row r="723" spans="1:11" x14ac:dyDescent="0.3">
      <c r="A723" s="87">
        <v>2020</v>
      </c>
      <c r="B723" t="s">
        <v>698</v>
      </c>
      <c r="D723" t="s">
        <v>686</v>
      </c>
      <c r="H723">
        <v>23</v>
      </c>
      <c r="I723">
        <v>41.3</v>
      </c>
      <c r="K723">
        <v>6.6650000000000009</v>
      </c>
    </row>
    <row r="724" spans="1:11" x14ac:dyDescent="0.3">
      <c r="A724" s="87">
        <v>2020</v>
      </c>
      <c r="B724" t="s">
        <v>653</v>
      </c>
      <c r="D724" t="s">
        <v>686</v>
      </c>
      <c r="G724">
        <v>42.5</v>
      </c>
      <c r="H724">
        <v>23.8</v>
      </c>
      <c r="K724">
        <v>13.260000000000002</v>
      </c>
    </row>
    <row r="725" spans="1:11" x14ac:dyDescent="0.3">
      <c r="A725" s="87">
        <v>2020</v>
      </c>
      <c r="B725" t="s">
        <v>602</v>
      </c>
      <c r="D725" t="s">
        <v>686</v>
      </c>
      <c r="G725">
        <v>24.5</v>
      </c>
      <c r="H725">
        <v>25.6</v>
      </c>
      <c r="I725">
        <v>49.2</v>
      </c>
      <c r="J725">
        <v>34.299999999999997</v>
      </c>
      <c r="K725">
        <v>14.195000000000002</v>
      </c>
    </row>
    <row r="726" spans="1:11" x14ac:dyDescent="0.3">
      <c r="A726" s="87">
        <v>2020</v>
      </c>
      <c r="B726" t="s">
        <v>1090</v>
      </c>
      <c r="D726" t="s">
        <v>686</v>
      </c>
      <c r="F726">
        <v>30.7</v>
      </c>
      <c r="I726">
        <v>46.6</v>
      </c>
      <c r="J726">
        <v>35</v>
      </c>
      <c r="K726">
        <v>7.15</v>
      </c>
    </row>
    <row r="727" spans="1:11" x14ac:dyDescent="0.3">
      <c r="A727" s="87">
        <v>2020</v>
      </c>
      <c r="B727" t="s">
        <v>655</v>
      </c>
      <c r="D727" t="s">
        <v>686</v>
      </c>
      <c r="H727">
        <v>38.799999999999997</v>
      </c>
      <c r="K727">
        <v>7.76</v>
      </c>
    </row>
    <row r="728" spans="1:11" x14ac:dyDescent="0.3">
      <c r="A728" s="87">
        <v>2020</v>
      </c>
      <c r="B728" t="s">
        <v>1091</v>
      </c>
      <c r="D728" t="s">
        <v>686</v>
      </c>
      <c r="H728">
        <v>19.2</v>
      </c>
      <c r="I728">
        <v>100</v>
      </c>
      <c r="J728">
        <v>100</v>
      </c>
      <c r="K728">
        <v>13.84</v>
      </c>
    </row>
    <row r="729" spans="1:11" x14ac:dyDescent="0.3">
      <c r="A729" s="87">
        <v>2020</v>
      </c>
      <c r="B729" t="s">
        <v>701</v>
      </c>
      <c r="D729" t="s">
        <v>686</v>
      </c>
      <c r="H729">
        <v>18.899999999999999</v>
      </c>
      <c r="I729">
        <v>83.3</v>
      </c>
      <c r="J729">
        <v>19.399999999999999</v>
      </c>
      <c r="K729">
        <v>8.9150000000000009</v>
      </c>
    </row>
    <row r="730" spans="1:11" x14ac:dyDescent="0.3">
      <c r="A730" s="87">
        <v>2020</v>
      </c>
      <c r="B730" t="s">
        <v>702</v>
      </c>
      <c r="D730" t="s">
        <v>686</v>
      </c>
      <c r="H730">
        <v>26.7</v>
      </c>
      <c r="I730">
        <v>29.4</v>
      </c>
      <c r="J730">
        <v>59.1</v>
      </c>
      <c r="K730">
        <v>9.7650000000000006</v>
      </c>
    </row>
    <row r="731" spans="1:11" x14ac:dyDescent="0.3">
      <c r="A731" s="87">
        <v>2020</v>
      </c>
      <c r="B731" t="s">
        <v>1092</v>
      </c>
      <c r="D731" t="s">
        <v>686</v>
      </c>
      <c r="G731">
        <v>42</v>
      </c>
      <c r="J731">
        <v>50.7</v>
      </c>
      <c r="K731">
        <v>10.935</v>
      </c>
    </row>
    <row r="732" spans="1:11" x14ac:dyDescent="0.3">
      <c r="A732" s="87">
        <v>2020</v>
      </c>
      <c r="B732" t="s">
        <v>836</v>
      </c>
      <c r="D732" t="s">
        <v>686</v>
      </c>
      <c r="I732">
        <v>86.4</v>
      </c>
      <c r="J732">
        <v>79.3</v>
      </c>
      <c r="K732">
        <v>8.2850000000000001</v>
      </c>
    </row>
    <row r="733" spans="1:11" x14ac:dyDescent="0.3">
      <c r="A733" s="87">
        <v>2020</v>
      </c>
      <c r="B733" t="s">
        <v>1093</v>
      </c>
      <c r="D733" t="s">
        <v>686</v>
      </c>
      <c r="H733">
        <v>44.2</v>
      </c>
      <c r="K733">
        <v>8.8400000000000016</v>
      </c>
    </row>
    <row r="734" spans="1:11" x14ac:dyDescent="0.3">
      <c r="A734" s="87">
        <v>2020</v>
      </c>
      <c r="B734" t="s">
        <v>703</v>
      </c>
      <c r="D734" t="s">
        <v>686</v>
      </c>
      <c r="F734">
        <v>26.1</v>
      </c>
      <c r="G734">
        <v>41.1</v>
      </c>
      <c r="K734">
        <v>10.830000000000002</v>
      </c>
    </row>
    <row r="735" spans="1:11" x14ac:dyDescent="0.3">
      <c r="A735" s="87">
        <v>2020</v>
      </c>
      <c r="B735" t="s">
        <v>842</v>
      </c>
      <c r="D735" t="s">
        <v>686</v>
      </c>
      <c r="F735">
        <v>23.4</v>
      </c>
      <c r="G735">
        <v>26.4</v>
      </c>
      <c r="I735">
        <v>84.9</v>
      </c>
      <c r="J735">
        <v>25.9</v>
      </c>
      <c r="K735">
        <v>13.16</v>
      </c>
    </row>
    <row r="736" spans="1:11" x14ac:dyDescent="0.3">
      <c r="A736" s="87">
        <v>2020</v>
      </c>
      <c r="B736" t="s">
        <v>707</v>
      </c>
      <c r="D736" t="s">
        <v>686</v>
      </c>
      <c r="F736">
        <v>19.8</v>
      </c>
      <c r="G736">
        <v>28.2</v>
      </c>
      <c r="I736">
        <v>17</v>
      </c>
      <c r="J736">
        <v>37.5</v>
      </c>
      <c r="K736">
        <v>10.345000000000001</v>
      </c>
    </row>
    <row r="737" spans="1:11" x14ac:dyDescent="0.3">
      <c r="A737" s="87">
        <v>2020</v>
      </c>
      <c r="B737" t="s">
        <v>1094</v>
      </c>
      <c r="D737" t="s">
        <v>686</v>
      </c>
      <c r="G737">
        <v>58.6</v>
      </c>
      <c r="J737">
        <v>50.7</v>
      </c>
      <c r="K737">
        <v>14.255000000000001</v>
      </c>
    </row>
    <row r="738" spans="1:11" x14ac:dyDescent="0.3">
      <c r="A738" s="87">
        <v>2020</v>
      </c>
      <c r="B738" t="s">
        <v>710</v>
      </c>
      <c r="D738" t="s">
        <v>686</v>
      </c>
      <c r="G738">
        <v>41.3</v>
      </c>
      <c r="J738">
        <v>27.6</v>
      </c>
      <c r="K738">
        <v>9.64</v>
      </c>
    </row>
    <row r="739" spans="1:11" x14ac:dyDescent="0.3">
      <c r="A739" s="87">
        <v>2020</v>
      </c>
      <c r="B739" t="s">
        <v>665</v>
      </c>
      <c r="D739" t="s">
        <v>686</v>
      </c>
      <c r="H739">
        <v>32.1</v>
      </c>
      <c r="I739">
        <v>42.7</v>
      </c>
      <c r="J739">
        <v>95.5</v>
      </c>
      <c r="K739">
        <v>13.330000000000002</v>
      </c>
    </row>
    <row r="740" spans="1:11" x14ac:dyDescent="0.3">
      <c r="A740" s="87">
        <v>2020</v>
      </c>
      <c r="B740" t="s">
        <v>711</v>
      </c>
      <c r="D740" t="s">
        <v>686</v>
      </c>
      <c r="G740">
        <v>55.7</v>
      </c>
      <c r="J740">
        <v>52.5</v>
      </c>
      <c r="K740">
        <v>13.765000000000001</v>
      </c>
    </row>
    <row r="741" spans="1:11" x14ac:dyDescent="0.3">
      <c r="A741" s="87">
        <v>2020</v>
      </c>
      <c r="B741" t="s">
        <v>758</v>
      </c>
      <c r="D741" t="s">
        <v>686</v>
      </c>
      <c r="F741">
        <v>28.4</v>
      </c>
      <c r="G741">
        <v>36.200000000000003</v>
      </c>
      <c r="I741">
        <v>42.1</v>
      </c>
      <c r="J741">
        <v>23.8</v>
      </c>
      <c r="K741">
        <v>13.375000000000002</v>
      </c>
    </row>
    <row r="742" spans="1:11" x14ac:dyDescent="0.3">
      <c r="A742" s="87">
        <v>2020</v>
      </c>
      <c r="B742" t="s">
        <v>666</v>
      </c>
      <c r="D742" t="s">
        <v>686</v>
      </c>
      <c r="H742">
        <v>20.8</v>
      </c>
      <c r="K742">
        <v>4.16</v>
      </c>
    </row>
    <row r="743" spans="1:11" x14ac:dyDescent="0.3">
      <c r="A743" s="87">
        <v>2020</v>
      </c>
      <c r="B743" t="s">
        <v>712</v>
      </c>
      <c r="D743" t="s">
        <v>686</v>
      </c>
      <c r="F743">
        <v>63.2</v>
      </c>
      <c r="I743">
        <v>39.799999999999997</v>
      </c>
      <c r="K743">
        <v>8.31</v>
      </c>
    </row>
    <row r="744" spans="1:11" x14ac:dyDescent="0.3">
      <c r="A744" s="87">
        <v>2020</v>
      </c>
      <c r="B744" t="s">
        <v>617</v>
      </c>
      <c r="D744" t="s">
        <v>686</v>
      </c>
      <c r="F744">
        <v>25.7</v>
      </c>
      <c r="G744">
        <v>54.5</v>
      </c>
      <c r="K744">
        <v>13.47</v>
      </c>
    </row>
    <row r="745" spans="1:11" x14ac:dyDescent="0.3">
      <c r="A745" s="87">
        <v>2020</v>
      </c>
      <c r="B745" t="s">
        <v>668</v>
      </c>
      <c r="D745" t="s">
        <v>686</v>
      </c>
      <c r="F745">
        <v>41.7</v>
      </c>
      <c r="G745">
        <v>25.4</v>
      </c>
      <c r="K745">
        <v>9.25</v>
      </c>
    </row>
    <row r="746" spans="1:11" x14ac:dyDescent="0.3">
      <c r="A746" s="87">
        <v>2020</v>
      </c>
      <c r="B746" t="s">
        <v>897</v>
      </c>
      <c r="D746" t="s">
        <v>686</v>
      </c>
      <c r="G746">
        <v>51.9</v>
      </c>
      <c r="K746">
        <v>10.38</v>
      </c>
    </row>
    <row r="747" spans="1:11" x14ac:dyDescent="0.3">
      <c r="A747" s="87">
        <v>2020</v>
      </c>
      <c r="B747" t="s">
        <v>669</v>
      </c>
      <c r="D747" t="s">
        <v>686</v>
      </c>
      <c r="E747">
        <v>20</v>
      </c>
      <c r="H747">
        <v>22.1</v>
      </c>
      <c r="K747">
        <v>12.420000000000002</v>
      </c>
    </row>
    <row r="748" spans="1:11" x14ac:dyDescent="0.3">
      <c r="A748" s="87">
        <v>2020</v>
      </c>
      <c r="B748" t="s">
        <v>671</v>
      </c>
      <c r="D748" t="s">
        <v>686</v>
      </c>
      <c r="E748">
        <v>25.5</v>
      </c>
      <c r="K748">
        <v>10.200000000000001</v>
      </c>
    </row>
    <row r="749" spans="1:11" x14ac:dyDescent="0.3">
      <c r="A749" s="87">
        <v>2020</v>
      </c>
      <c r="B749" t="s">
        <v>718</v>
      </c>
      <c r="D749" t="s">
        <v>686</v>
      </c>
      <c r="H749">
        <v>41.4</v>
      </c>
      <c r="K749">
        <v>8.2799999999999994</v>
      </c>
    </row>
    <row r="750" spans="1:11" x14ac:dyDescent="0.3">
      <c r="A750" s="87">
        <v>2020</v>
      </c>
      <c r="B750" t="s">
        <v>770</v>
      </c>
      <c r="D750" t="s">
        <v>686</v>
      </c>
      <c r="G750">
        <v>52.6</v>
      </c>
      <c r="J750">
        <v>17</v>
      </c>
      <c r="K750">
        <v>11.370000000000001</v>
      </c>
    </row>
    <row r="751" spans="1:11" x14ac:dyDescent="0.3">
      <c r="A751" s="87">
        <v>2020</v>
      </c>
      <c r="B751" t="s">
        <v>674</v>
      </c>
      <c r="D751" t="s">
        <v>686</v>
      </c>
      <c r="E751">
        <v>19.600000000000001</v>
      </c>
      <c r="H751">
        <v>22.5</v>
      </c>
      <c r="K751">
        <v>12.34</v>
      </c>
    </row>
    <row r="752" spans="1:11" x14ac:dyDescent="0.3">
      <c r="A752" s="87">
        <v>2020</v>
      </c>
      <c r="B752" t="s">
        <v>675</v>
      </c>
      <c r="D752" t="s">
        <v>686</v>
      </c>
      <c r="F752">
        <v>18</v>
      </c>
      <c r="G752">
        <v>25.1</v>
      </c>
      <c r="H752">
        <v>19.7</v>
      </c>
      <c r="I752">
        <v>59.1</v>
      </c>
      <c r="K752">
        <v>13.715</v>
      </c>
    </row>
    <row r="753" spans="1:11" x14ac:dyDescent="0.3">
      <c r="A753" s="87">
        <v>2020</v>
      </c>
      <c r="B753" t="s">
        <v>924</v>
      </c>
      <c r="D753" t="s">
        <v>686</v>
      </c>
      <c r="G753">
        <v>37</v>
      </c>
      <c r="I753">
        <v>18.899999999999999</v>
      </c>
      <c r="J753">
        <v>18.8</v>
      </c>
      <c r="K753">
        <v>9.2850000000000001</v>
      </c>
    </row>
    <row r="754" spans="1:11" x14ac:dyDescent="0.3">
      <c r="A754" s="87">
        <v>2020</v>
      </c>
      <c r="B754" t="s">
        <v>724</v>
      </c>
      <c r="D754" t="s">
        <v>686</v>
      </c>
      <c r="F754">
        <v>25.7</v>
      </c>
      <c r="H754">
        <v>26.5</v>
      </c>
      <c r="K754">
        <v>7.870000000000001</v>
      </c>
    </row>
    <row r="755" spans="1:11" x14ac:dyDescent="0.3">
      <c r="A755" s="87">
        <v>2020</v>
      </c>
      <c r="B755" t="s">
        <v>1095</v>
      </c>
      <c r="D755" t="s">
        <v>686</v>
      </c>
      <c r="H755">
        <v>58.1</v>
      </c>
      <c r="K755">
        <v>11.620000000000001</v>
      </c>
    </row>
    <row r="756" spans="1:11" x14ac:dyDescent="0.3">
      <c r="A756" s="87">
        <v>2020</v>
      </c>
      <c r="B756" t="s">
        <v>725</v>
      </c>
      <c r="D756" t="s">
        <v>686</v>
      </c>
      <c r="I756">
        <v>87.3</v>
      </c>
      <c r="J756">
        <v>97.9</v>
      </c>
      <c r="K756">
        <v>9.2600000000000016</v>
      </c>
    </row>
    <row r="757" spans="1:11" x14ac:dyDescent="0.3">
      <c r="A757" s="87">
        <v>2020</v>
      </c>
      <c r="B757" t="s">
        <v>678</v>
      </c>
      <c r="D757" t="s">
        <v>686</v>
      </c>
      <c r="G757">
        <v>32.299999999999997</v>
      </c>
      <c r="K757">
        <v>6.46</v>
      </c>
    </row>
    <row r="758" spans="1:11" x14ac:dyDescent="0.3">
      <c r="A758" s="87">
        <v>2020</v>
      </c>
      <c r="B758" t="s">
        <v>679</v>
      </c>
      <c r="D758" t="s">
        <v>686</v>
      </c>
      <c r="H758">
        <v>37.700000000000003</v>
      </c>
      <c r="K758">
        <v>7.5400000000000009</v>
      </c>
    </row>
    <row r="759" spans="1:11" x14ac:dyDescent="0.3">
      <c r="A759" s="87">
        <v>2020</v>
      </c>
      <c r="B759" t="s">
        <v>726</v>
      </c>
      <c r="D759" t="s">
        <v>686</v>
      </c>
      <c r="F759">
        <v>19.8</v>
      </c>
      <c r="I759">
        <v>62.7</v>
      </c>
      <c r="J759">
        <v>72.900000000000006</v>
      </c>
      <c r="K759">
        <v>8.7600000000000016</v>
      </c>
    </row>
    <row r="760" spans="1:11" x14ac:dyDescent="0.3">
      <c r="A760" s="87">
        <v>2020</v>
      </c>
      <c r="B760" t="s">
        <v>443</v>
      </c>
      <c r="D760" t="s">
        <v>686</v>
      </c>
      <c r="H760">
        <v>36.299999999999997</v>
      </c>
      <c r="K760">
        <v>7.26</v>
      </c>
    </row>
    <row r="761" spans="1:11" x14ac:dyDescent="0.3">
      <c r="A761" s="87">
        <v>2020</v>
      </c>
      <c r="B761" t="s">
        <v>777</v>
      </c>
      <c r="D761" t="s">
        <v>686</v>
      </c>
      <c r="H761">
        <v>25.3</v>
      </c>
      <c r="I761">
        <v>72.599999999999994</v>
      </c>
      <c r="J761">
        <v>43.4</v>
      </c>
      <c r="K761">
        <v>10.860000000000001</v>
      </c>
    </row>
    <row r="762" spans="1:11" x14ac:dyDescent="0.3">
      <c r="A762" s="87">
        <v>2020</v>
      </c>
      <c r="B762" t="s">
        <v>636</v>
      </c>
      <c r="D762" t="s">
        <v>686</v>
      </c>
      <c r="H762">
        <v>34.799999999999997</v>
      </c>
      <c r="I762">
        <v>24.2</v>
      </c>
      <c r="J762">
        <v>48.7</v>
      </c>
      <c r="K762">
        <v>10.605</v>
      </c>
    </row>
    <row r="763" spans="1:11" x14ac:dyDescent="0.3">
      <c r="A763" s="87">
        <v>2020</v>
      </c>
      <c r="B763" t="s">
        <v>685</v>
      </c>
      <c r="D763" t="s">
        <v>686</v>
      </c>
      <c r="G763">
        <v>29.7</v>
      </c>
      <c r="I763">
        <v>100</v>
      </c>
      <c r="K763">
        <v>10.940000000000001</v>
      </c>
    </row>
    <row r="764" spans="1:11" x14ac:dyDescent="0.3">
      <c r="A764" s="87">
        <v>2020</v>
      </c>
      <c r="B764" t="s">
        <v>688</v>
      </c>
      <c r="D764" t="s">
        <v>733</v>
      </c>
      <c r="H764">
        <v>25.7</v>
      </c>
      <c r="K764">
        <v>5.1400000000000006</v>
      </c>
    </row>
    <row r="765" spans="1:11" x14ac:dyDescent="0.3">
      <c r="A765" s="87">
        <v>2020</v>
      </c>
      <c r="B765" t="s">
        <v>690</v>
      </c>
      <c r="D765" t="s">
        <v>733</v>
      </c>
      <c r="H765">
        <v>21.3</v>
      </c>
      <c r="I765">
        <v>80.599999999999994</v>
      </c>
      <c r="J765">
        <v>45.2</v>
      </c>
      <c r="K765">
        <v>10.55</v>
      </c>
    </row>
    <row r="766" spans="1:11" x14ac:dyDescent="0.3">
      <c r="A766" s="87">
        <v>2020</v>
      </c>
      <c r="B766" t="s">
        <v>737</v>
      </c>
      <c r="D766" t="s">
        <v>733</v>
      </c>
      <c r="H766">
        <v>44</v>
      </c>
      <c r="K766">
        <v>8.8000000000000007</v>
      </c>
    </row>
    <row r="767" spans="1:11" x14ac:dyDescent="0.3">
      <c r="A767" s="87">
        <v>2020</v>
      </c>
      <c r="B767" t="s">
        <v>693</v>
      </c>
      <c r="D767" t="s">
        <v>733</v>
      </c>
      <c r="G767">
        <v>34.6</v>
      </c>
      <c r="K767">
        <v>6.9200000000000008</v>
      </c>
    </row>
    <row r="768" spans="1:11" x14ac:dyDescent="0.3">
      <c r="A768" s="87">
        <v>2020</v>
      </c>
      <c r="B768" t="s">
        <v>597</v>
      </c>
      <c r="D768" t="s">
        <v>733</v>
      </c>
      <c r="H768">
        <v>38.5</v>
      </c>
      <c r="I768">
        <v>29</v>
      </c>
      <c r="K768">
        <v>9.15</v>
      </c>
    </row>
    <row r="769" spans="1:11" x14ac:dyDescent="0.3">
      <c r="A769" s="87">
        <v>2020</v>
      </c>
      <c r="B769" t="s">
        <v>695</v>
      </c>
      <c r="D769" t="s">
        <v>733</v>
      </c>
      <c r="G769">
        <v>59.4</v>
      </c>
      <c r="K769">
        <v>11.88</v>
      </c>
    </row>
    <row r="770" spans="1:11" x14ac:dyDescent="0.3">
      <c r="A770" s="87">
        <v>2020</v>
      </c>
      <c r="B770" t="s">
        <v>739</v>
      </c>
      <c r="D770" t="s">
        <v>733</v>
      </c>
      <c r="F770">
        <v>22</v>
      </c>
      <c r="I770">
        <v>24.5</v>
      </c>
      <c r="K770">
        <v>3.4250000000000003</v>
      </c>
    </row>
    <row r="771" spans="1:11" x14ac:dyDescent="0.3">
      <c r="A771" s="87">
        <v>2020</v>
      </c>
      <c r="B771" t="s">
        <v>696</v>
      </c>
      <c r="D771" t="s">
        <v>733</v>
      </c>
      <c r="F771">
        <v>19.399999999999999</v>
      </c>
      <c r="H771">
        <v>29.5</v>
      </c>
      <c r="K771">
        <v>7.84</v>
      </c>
    </row>
    <row r="772" spans="1:11" x14ac:dyDescent="0.3">
      <c r="A772" s="87">
        <v>2020</v>
      </c>
      <c r="B772" t="s">
        <v>645</v>
      </c>
      <c r="D772" t="s">
        <v>733</v>
      </c>
      <c r="G772">
        <v>34.1</v>
      </c>
      <c r="I772">
        <v>22.1</v>
      </c>
      <c r="K772">
        <v>7.9250000000000007</v>
      </c>
    </row>
    <row r="773" spans="1:11" x14ac:dyDescent="0.3">
      <c r="A773" s="87">
        <v>2020</v>
      </c>
      <c r="B773" t="s">
        <v>649</v>
      </c>
      <c r="D773" t="s">
        <v>733</v>
      </c>
      <c r="E773">
        <v>17.600000000000001</v>
      </c>
      <c r="F773">
        <v>33.1</v>
      </c>
      <c r="K773">
        <v>10.350000000000001</v>
      </c>
    </row>
    <row r="774" spans="1:11" x14ac:dyDescent="0.3">
      <c r="A774" s="87">
        <v>2020</v>
      </c>
      <c r="B774" t="s">
        <v>741</v>
      </c>
      <c r="D774" t="s">
        <v>733</v>
      </c>
      <c r="G774">
        <v>49.8</v>
      </c>
      <c r="K774">
        <v>9.9600000000000009</v>
      </c>
    </row>
    <row r="775" spans="1:11" x14ac:dyDescent="0.3">
      <c r="A775" s="87">
        <v>2020</v>
      </c>
      <c r="B775" t="s">
        <v>743</v>
      </c>
      <c r="D775" t="s">
        <v>733</v>
      </c>
      <c r="G775">
        <v>37.799999999999997</v>
      </c>
      <c r="I775">
        <v>40.799999999999997</v>
      </c>
      <c r="K775">
        <v>9.6</v>
      </c>
    </row>
    <row r="776" spans="1:11" x14ac:dyDescent="0.3">
      <c r="A776" s="87">
        <v>2020</v>
      </c>
      <c r="B776" t="s">
        <v>1096</v>
      </c>
      <c r="D776" t="s">
        <v>733</v>
      </c>
      <c r="G776">
        <v>30.7</v>
      </c>
      <c r="I776">
        <v>82.9</v>
      </c>
      <c r="J776">
        <v>19.899999999999999</v>
      </c>
      <c r="K776">
        <v>11.28</v>
      </c>
    </row>
    <row r="777" spans="1:11" x14ac:dyDescent="0.3">
      <c r="A777" s="87">
        <v>2020</v>
      </c>
      <c r="B777" t="s">
        <v>700</v>
      </c>
      <c r="D777" t="s">
        <v>733</v>
      </c>
      <c r="I777">
        <v>68.900000000000006</v>
      </c>
      <c r="J777">
        <v>92.4</v>
      </c>
      <c r="K777">
        <v>8.0650000000000013</v>
      </c>
    </row>
    <row r="778" spans="1:11" x14ac:dyDescent="0.3">
      <c r="A778" s="87">
        <v>2020</v>
      </c>
      <c r="B778" t="s">
        <v>1097</v>
      </c>
      <c r="D778" t="s">
        <v>733</v>
      </c>
      <c r="G778">
        <v>54.5</v>
      </c>
      <c r="K778">
        <v>10.9</v>
      </c>
    </row>
    <row r="779" spans="1:11" x14ac:dyDescent="0.3">
      <c r="A779" s="87">
        <v>2020</v>
      </c>
      <c r="B779" t="s">
        <v>748</v>
      </c>
      <c r="D779" t="s">
        <v>733</v>
      </c>
      <c r="H779">
        <v>24.2</v>
      </c>
      <c r="I779">
        <v>40.1</v>
      </c>
      <c r="J779">
        <v>52.1</v>
      </c>
      <c r="K779">
        <v>9.4500000000000011</v>
      </c>
    </row>
    <row r="780" spans="1:11" x14ac:dyDescent="0.3">
      <c r="A780" s="87">
        <v>2020</v>
      </c>
      <c r="B780" t="s">
        <v>1098</v>
      </c>
      <c r="D780" t="s">
        <v>733</v>
      </c>
      <c r="G780">
        <v>47.7</v>
      </c>
      <c r="K780">
        <v>9.5400000000000009</v>
      </c>
    </row>
    <row r="781" spans="1:11" x14ac:dyDescent="0.3">
      <c r="A781" s="87">
        <v>2020</v>
      </c>
      <c r="B781" t="s">
        <v>705</v>
      </c>
      <c r="D781" t="s">
        <v>733</v>
      </c>
      <c r="F781">
        <v>24.8</v>
      </c>
      <c r="I781">
        <v>52.4</v>
      </c>
      <c r="J781">
        <v>49.1</v>
      </c>
      <c r="K781">
        <v>7.5550000000000006</v>
      </c>
    </row>
    <row r="782" spans="1:11" x14ac:dyDescent="0.3">
      <c r="A782" s="87">
        <v>2020</v>
      </c>
      <c r="B782" t="s">
        <v>750</v>
      </c>
      <c r="D782" t="s">
        <v>733</v>
      </c>
      <c r="H782">
        <v>19.7</v>
      </c>
      <c r="I782">
        <v>50.8</v>
      </c>
      <c r="K782">
        <v>6.48</v>
      </c>
    </row>
    <row r="783" spans="1:11" x14ac:dyDescent="0.3">
      <c r="A783" s="87">
        <v>2020</v>
      </c>
      <c r="B783" t="s">
        <v>752</v>
      </c>
      <c r="D783" t="s">
        <v>733</v>
      </c>
      <c r="H783">
        <v>25.3</v>
      </c>
      <c r="J783">
        <v>96.8</v>
      </c>
      <c r="K783">
        <v>9.9</v>
      </c>
    </row>
    <row r="784" spans="1:11" x14ac:dyDescent="0.3">
      <c r="A784" s="87">
        <v>2020</v>
      </c>
      <c r="B784" t="s">
        <v>753</v>
      </c>
      <c r="D784" t="s">
        <v>733</v>
      </c>
      <c r="G784">
        <v>45.4</v>
      </c>
      <c r="J784">
        <v>22.6</v>
      </c>
      <c r="K784">
        <v>10.210000000000001</v>
      </c>
    </row>
    <row r="785" spans="1:11" x14ac:dyDescent="0.3">
      <c r="A785" s="87">
        <v>2020</v>
      </c>
      <c r="B785" t="s">
        <v>845</v>
      </c>
      <c r="D785" t="s">
        <v>733</v>
      </c>
      <c r="H785">
        <v>50.8</v>
      </c>
      <c r="K785">
        <v>10.16</v>
      </c>
    </row>
    <row r="786" spans="1:11" x14ac:dyDescent="0.3">
      <c r="A786" s="87">
        <v>2020</v>
      </c>
      <c r="B786" t="s">
        <v>1099</v>
      </c>
      <c r="D786" t="s">
        <v>733</v>
      </c>
      <c r="I786">
        <v>100</v>
      </c>
      <c r="J786">
        <v>21.1</v>
      </c>
      <c r="K786">
        <v>6.0549999999999997</v>
      </c>
    </row>
    <row r="787" spans="1:11" x14ac:dyDescent="0.3">
      <c r="A787" s="87">
        <v>2020</v>
      </c>
      <c r="B787" t="s">
        <v>708</v>
      </c>
      <c r="D787" t="s">
        <v>733</v>
      </c>
      <c r="G787">
        <v>23.9</v>
      </c>
      <c r="H787">
        <v>30.6</v>
      </c>
      <c r="J787">
        <v>24.9</v>
      </c>
      <c r="K787">
        <v>12.145000000000003</v>
      </c>
    </row>
    <row r="788" spans="1:11" x14ac:dyDescent="0.3">
      <c r="A788" s="87">
        <v>2020</v>
      </c>
      <c r="B788" t="s">
        <v>1100</v>
      </c>
      <c r="D788" t="s">
        <v>733</v>
      </c>
      <c r="I788">
        <v>32.799999999999997</v>
      </c>
      <c r="J788">
        <v>23.5</v>
      </c>
      <c r="K788">
        <v>2.8149999999999999</v>
      </c>
    </row>
    <row r="789" spans="1:11" x14ac:dyDescent="0.3">
      <c r="A789" s="87">
        <v>2020</v>
      </c>
      <c r="B789" t="s">
        <v>1101</v>
      </c>
      <c r="D789" t="s">
        <v>733</v>
      </c>
      <c r="F789">
        <v>18.100000000000001</v>
      </c>
      <c r="G789">
        <v>32.5</v>
      </c>
      <c r="I789">
        <v>53.7</v>
      </c>
      <c r="K789">
        <v>10.995000000000001</v>
      </c>
    </row>
    <row r="790" spans="1:11" x14ac:dyDescent="0.3">
      <c r="A790" s="87">
        <v>2020</v>
      </c>
      <c r="B790" t="s">
        <v>757</v>
      </c>
      <c r="D790" t="s">
        <v>733</v>
      </c>
      <c r="H790">
        <v>27.7</v>
      </c>
      <c r="I790">
        <v>64.7</v>
      </c>
      <c r="J790">
        <v>73.599999999999994</v>
      </c>
      <c r="K790">
        <v>12.455</v>
      </c>
    </row>
    <row r="791" spans="1:11" x14ac:dyDescent="0.3">
      <c r="A791" s="87">
        <v>2020</v>
      </c>
      <c r="B791" t="s">
        <v>759</v>
      </c>
      <c r="D791" t="s">
        <v>733</v>
      </c>
      <c r="G791">
        <v>53.1</v>
      </c>
      <c r="I791">
        <v>16.899999999999999</v>
      </c>
      <c r="K791">
        <v>11.465000000000002</v>
      </c>
    </row>
    <row r="792" spans="1:11" x14ac:dyDescent="0.3">
      <c r="A792" s="87">
        <v>2020</v>
      </c>
      <c r="B792" t="s">
        <v>873</v>
      </c>
      <c r="D792" t="s">
        <v>733</v>
      </c>
      <c r="F792">
        <v>24.3</v>
      </c>
      <c r="H792">
        <v>23.2</v>
      </c>
      <c r="K792">
        <v>7.07</v>
      </c>
    </row>
    <row r="793" spans="1:11" x14ac:dyDescent="0.3">
      <c r="A793" s="87">
        <v>2020</v>
      </c>
      <c r="B793" t="s">
        <v>713</v>
      </c>
      <c r="D793" t="s">
        <v>733</v>
      </c>
      <c r="E793">
        <v>17.600000000000001</v>
      </c>
      <c r="F793">
        <v>46.3</v>
      </c>
      <c r="K793">
        <v>11.670000000000002</v>
      </c>
    </row>
    <row r="794" spans="1:11" x14ac:dyDescent="0.3">
      <c r="A794" s="87">
        <v>2020</v>
      </c>
      <c r="B794" t="s">
        <v>714</v>
      </c>
      <c r="D794" t="s">
        <v>733</v>
      </c>
      <c r="E794">
        <v>17.100000000000001</v>
      </c>
      <c r="G794">
        <v>32.700000000000003</v>
      </c>
      <c r="K794">
        <v>13.380000000000003</v>
      </c>
    </row>
    <row r="795" spans="1:11" x14ac:dyDescent="0.3">
      <c r="A795" s="87">
        <v>2020</v>
      </c>
      <c r="B795" t="s">
        <v>761</v>
      </c>
      <c r="D795" t="s">
        <v>733</v>
      </c>
      <c r="F795">
        <v>47.5</v>
      </c>
      <c r="K795">
        <v>4.75</v>
      </c>
    </row>
    <row r="796" spans="1:11" x14ac:dyDescent="0.3">
      <c r="A796" s="87">
        <v>2020</v>
      </c>
      <c r="B796" t="s">
        <v>763</v>
      </c>
      <c r="D796" t="s">
        <v>733</v>
      </c>
      <c r="G796">
        <v>30.9</v>
      </c>
      <c r="I796">
        <v>64.599999999999994</v>
      </c>
      <c r="K796">
        <v>9.41</v>
      </c>
    </row>
    <row r="797" spans="1:11" x14ac:dyDescent="0.3">
      <c r="A797" s="87">
        <v>2020</v>
      </c>
      <c r="B797" t="s">
        <v>1102</v>
      </c>
      <c r="D797" t="s">
        <v>733</v>
      </c>
      <c r="E797">
        <v>16.7</v>
      </c>
      <c r="G797">
        <v>30.7</v>
      </c>
      <c r="K797">
        <v>12.82</v>
      </c>
    </row>
    <row r="798" spans="1:11" x14ac:dyDescent="0.3">
      <c r="A798" s="87">
        <v>2020</v>
      </c>
      <c r="B798" t="s">
        <v>764</v>
      </c>
      <c r="D798" t="s">
        <v>733</v>
      </c>
      <c r="F798">
        <v>46.6</v>
      </c>
      <c r="K798">
        <v>4.66</v>
      </c>
    </row>
    <row r="799" spans="1:11" x14ac:dyDescent="0.3">
      <c r="A799" s="87">
        <v>2020</v>
      </c>
      <c r="B799" t="s">
        <v>765</v>
      </c>
      <c r="D799" t="s">
        <v>733</v>
      </c>
      <c r="E799">
        <v>18.2</v>
      </c>
      <c r="F799">
        <v>20.7</v>
      </c>
      <c r="I799">
        <v>27.6</v>
      </c>
      <c r="K799">
        <v>10.73</v>
      </c>
    </row>
    <row r="800" spans="1:11" x14ac:dyDescent="0.3">
      <c r="A800" s="87">
        <v>2020</v>
      </c>
      <c r="B800" t="s">
        <v>766</v>
      </c>
      <c r="D800" t="s">
        <v>733</v>
      </c>
      <c r="H800">
        <v>50.5</v>
      </c>
      <c r="K800">
        <v>10.100000000000001</v>
      </c>
    </row>
    <row r="801" spans="1:11" x14ac:dyDescent="0.3">
      <c r="A801" s="87">
        <v>2020</v>
      </c>
      <c r="B801" t="s">
        <v>767</v>
      </c>
      <c r="D801" t="s">
        <v>733</v>
      </c>
      <c r="H801">
        <v>45.7</v>
      </c>
      <c r="K801">
        <v>9.14</v>
      </c>
    </row>
    <row r="802" spans="1:11" x14ac:dyDescent="0.3">
      <c r="A802" s="87">
        <v>2020</v>
      </c>
      <c r="B802" t="s">
        <v>621</v>
      </c>
      <c r="D802" t="s">
        <v>733</v>
      </c>
      <c r="H802">
        <v>20.399999999999999</v>
      </c>
      <c r="I802">
        <v>35.700000000000003</v>
      </c>
      <c r="J802">
        <v>47.8</v>
      </c>
      <c r="K802">
        <v>8.2550000000000008</v>
      </c>
    </row>
    <row r="803" spans="1:11" x14ac:dyDescent="0.3">
      <c r="A803" s="87">
        <v>2020</v>
      </c>
      <c r="B803" t="s">
        <v>769</v>
      </c>
      <c r="D803" t="s">
        <v>733</v>
      </c>
      <c r="G803">
        <v>30.2</v>
      </c>
      <c r="J803">
        <v>18.100000000000001</v>
      </c>
      <c r="K803">
        <v>6.9450000000000003</v>
      </c>
    </row>
    <row r="804" spans="1:11" x14ac:dyDescent="0.3">
      <c r="A804" s="87">
        <v>2020</v>
      </c>
      <c r="B804" t="s">
        <v>720</v>
      </c>
      <c r="D804" t="s">
        <v>733</v>
      </c>
      <c r="E804">
        <v>26</v>
      </c>
      <c r="I804">
        <v>19.600000000000001</v>
      </c>
      <c r="J804">
        <v>21</v>
      </c>
      <c r="K804">
        <v>12.430000000000001</v>
      </c>
    </row>
    <row r="805" spans="1:11" x14ac:dyDescent="0.3">
      <c r="A805" s="87">
        <v>2020</v>
      </c>
      <c r="B805" t="s">
        <v>771</v>
      </c>
      <c r="D805" t="s">
        <v>733</v>
      </c>
      <c r="I805">
        <v>43.8</v>
      </c>
      <c r="K805">
        <v>2.19</v>
      </c>
    </row>
    <row r="806" spans="1:11" x14ac:dyDescent="0.3">
      <c r="A806" s="87">
        <v>2020</v>
      </c>
      <c r="B806" t="s">
        <v>721</v>
      </c>
      <c r="D806" t="s">
        <v>733</v>
      </c>
      <c r="H806">
        <v>43.2</v>
      </c>
      <c r="K806">
        <v>8.64</v>
      </c>
    </row>
    <row r="807" spans="1:11" x14ac:dyDescent="0.3">
      <c r="A807" s="87">
        <v>2020</v>
      </c>
      <c r="B807" t="s">
        <v>772</v>
      </c>
      <c r="D807" t="s">
        <v>733</v>
      </c>
      <c r="H807">
        <v>51.8</v>
      </c>
      <c r="K807">
        <v>10.36</v>
      </c>
    </row>
    <row r="808" spans="1:11" x14ac:dyDescent="0.3">
      <c r="A808" s="87">
        <v>2020</v>
      </c>
      <c r="B808" t="s">
        <v>728</v>
      </c>
      <c r="D808" t="s">
        <v>733</v>
      </c>
      <c r="F808">
        <v>17.899999999999999</v>
      </c>
      <c r="H808">
        <v>36.299999999999997</v>
      </c>
      <c r="K808">
        <v>9.0500000000000007</v>
      </c>
    </row>
    <row r="809" spans="1:11" x14ac:dyDescent="0.3">
      <c r="A809" s="87">
        <v>2020</v>
      </c>
      <c r="B809" t="s">
        <v>681</v>
      </c>
      <c r="D809" t="s">
        <v>733</v>
      </c>
      <c r="G809">
        <v>33.1</v>
      </c>
      <c r="K809">
        <v>6.620000000000001</v>
      </c>
    </row>
    <row r="810" spans="1:11" x14ac:dyDescent="0.3">
      <c r="A810" s="87">
        <v>2020</v>
      </c>
      <c r="B810" t="s">
        <v>729</v>
      </c>
      <c r="D810" t="s">
        <v>733</v>
      </c>
      <c r="G810">
        <v>41.2</v>
      </c>
      <c r="J810">
        <v>40.299999999999997</v>
      </c>
      <c r="K810">
        <v>10.255000000000001</v>
      </c>
    </row>
    <row r="811" spans="1:11" x14ac:dyDescent="0.3">
      <c r="A811" s="87">
        <v>2020</v>
      </c>
      <c r="B811" t="s">
        <v>684</v>
      </c>
      <c r="D811" t="s">
        <v>733</v>
      </c>
      <c r="H811">
        <v>56.6</v>
      </c>
      <c r="J811">
        <v>44</v>
      </c>
      <c r="K811">
        <v>13.52</v>
      </c>
    </row>
    <row r="812" spans="1:11" x14ac:dyDescent="0.3">
      <c r="A812" s="87">
        <v>2020</v>
      </c>
      <c r="B812" t="s">
        <v>782</v>
      </c>
      <c r="D812" t="s">
        <v>781</v>
      </c>
      <c r="G812">
        <v>25.6</v>
      </c>
      <c r="K812">
        <v>5.120000000000001</v>
      </c>
    </row>
    <row r="813" spans="1:11" x14ac:dyDescent="0.3">
      <c r="A813" s="87">
        <v>2020</v>
      </c>
      <c r="B813" t="s">
        <v>783</v>
      </c>
      <c r="D813" t="s">
        <v>781</v>
      </c>
      <c r="G813">
        <v>28</v>
      </c>
      <c r="K813">
        <v>5.6000000000000005</v>
      </c>
    </row>
    <row r="814" spans="1:11" x14ac:dyDescent="0.3">
      <c r="A814" s="87">
        <v>2020</v>
      </c>
      <c r="B814" t="s">
        <v>784</v>
      </c>
      <c r="D814" t="s">
        <v>781</v>
      </c>
      <c r="E814">
        <v>16.8</v>
      </c>
      <c r="F814">
        <v>19.7</v>
      </c>
      <c r="I814">
        <v>18.3</v>
      </c>
      <c r="K814">
        <v>9.6050000000000004</v>
      </c>
    </row>
    <row r="815" spans="1:11" x14ac:dyDescent="0.3">
      <c r="A815" s="87">
        <v>2020</v>
      </c>
      <c r="B815" t="s">
        <v>785</v>
      </c>
      <c r="D815" t="s">
        <v>781</v>
      </c>
      <c r="E815">
        <v>16.7</v>
      </c>
      <c r="K815">
        <v>6.68</v>
      </c>
    </row>
    <row r="816" spans="1:11" x14ac:dyDescent="0.3">
      <c r="A816" s="87">
        <v>2020</v>
      </c>
      <c r="B816" t="s">
        <v>786</v>
      </c>
      <c r="D816" t="s">
        <v>781</v>
      </c>
      <c r="G816">
        <v>27.1</v>
      </c>
      <c r="K816">
        <v>5.4200000000000008</v>
      </c>
    </row>
    <row r="817" spans="1:11" x14ac:dyDescent="0.3">
      <c r="A817" s="87">
        <v>2020</v>
      </c>
      <c r="B817" t="s">
        <v>1103</v>
      </c>
      <c r="D817" t="s">
        <v>781</v>
      </c>
      <c r="G817">
        <v>31.1</v>
      </c>
      <c r="I817">
        <v>41.8</v>
      </c>
      <c r="K817">
        <v>8.31</v>
      </c>
    </row>
    <row r="818" spans="1:11" x14ac:dyDescent="0.3">
      <c r="A818" s="87">
        <v>2020</v>
      </c>
      <c r="B818" t="s">
        <v>787</v>
      </c>
      <c r="D818" t="s">
        <v>781</v>
      </c>
      <c r="K818">
        <v>0</v>
      </c>
    </row>
    <row r="819" spans="1:11" x14ac:dyDescent="0.3">
      <c r="A819" s="87">
        <v>2020</v>
      </c>
      <c r="B819" t="s">
        <v>735</v>
      </c>
      <c r="D819" t="s">
        <v>781</v>
      </c>
      <c r="H819">
        <v>45.2</v>
      </c>
      <c r="K819">
        <v>9.0400000000000009</v>
      </c>
    </row>
    <row r="820" spans="1:11" x14ac:dyDescent="0.3">
      <c r="A820" s="87">
        <v>2020</v>
      </c>
      <c r="B820" t="s">
        <v>789</v>
      </c>
      <c r="D820" t="s">
        <v>781</v>
      </c>
      <c r="F820">
        <v>32.5</v>
      </c>
      <c r="H820">
        <v>19.2</v>
      </c>
      <c r="K820">
        <v>7.09</v>
      </c>
    </row>
    <row r="821" spans="1:11" x14ac:dyDescent="0.3">
      <c r="A821" s="87">
        <v>2020</v>
      </c>
      <c r="B821" t="s">
        <v>790</v>
      </c>
      <c r="D821" t="s">
        <v>781</v>
      </c>
      <c r="H821">
        <v>21.5</v>
      </c>
      <c r="K821">
        <v>4.3</v>
      </c>
    </row>
    <row r="822" spans="1:11" x14ac:dyDescent="0.3">
      <c r="A822" s="87">
        <v>2020</v>
      </c>
      <c r="B822" t="s">
        <v>791</v>
      </c>
      <c r="D822" t="s">
        <v>781</v>
      </c>
      <c r="I822">
        <v>60</v>
      </c>
      <c r="J822">
        <v>49</v>
      </c>
      <c r="K822">
        <v>5.45</v>
      </c>
    </row>
    <row r="823" spans="1:11" x14ac:dyDescent="0.3">
      <c r="A823" s="87">
        <v>2020</v>
      </c>
      <c r="B823" t="s">
        <v>792</v>
      </c>
      <c r="D823" t="s">
        <v>781</v>
      </c>
      <c r="K823">
        <v>0</v>
      </c>
    </row>
    <row r="824" spans="1:11" x14ac:dyDescent="0.3">
      <c r="A824" s="87">
        <v>2020</v>
      </c>
      <c r="B824" t="s">
        <v>794</v>
      </c>
      <c r="D824" t="s">
        <v>781</v>
      </c>
      <c r="K824">
        <v>0</v>
      </c>
    </row>
    <row r="825" spans="1:11" x14ac:dyDescent="0.3">
      <c r="A825" s="87">
        <v>2020</v>
      </c>
      <c r="B825" t="s">
        <v>795</v>
      </c>
      <c r="D825" t="s">
        <v>781</v>
      </c>
      <c r="F825">
        <v>22.2</v>
      </c>
      <c r="K825">
        <v>2.2200000000000002</v>
      </c>
    </row>
    <row r="826" spans="1:11" x14ac:dyDescent="0.3">
      <c r="A826" s="87">
        <v>2020</v>
      </c>
      <c r="B826" t="s">
        <v>796</v>
      </c>
      <c r="D826" t="s">
        <v>781</v>
      </c>
      <c r="K826">
        <v>0</v>
      </c>
    </row>
    <row r="827" spans="1:11" x14ac:dyDescent="0.3">
      <c r="A827" s="87">
        <v>2020</v>
      </c>
      <c r="B827" t="s">
        <v>797</v>
      </c>
      <c r="D827" t="s">
        <v>781</v>
      </c>
      <c r="G827">
        <v>30.2</v>
      </c>
      <c r="I827">
        <v>33.6</v>
      </c>
      <c r="J827">
        <v>32.5</v>
      </c>
      <c r="K827">
        <v>9.3450000000000006</v>
      </c>
    </row>
    <row r="828" spans="1:11" x14ac:dyDescent="0.3">
      <c r="A828" s="87">
        <v>2020</v>
      </c>
      <c r="B828" t="s">
        <v>798</v>
      </c>
      <c r="D828" t="s">
        <v>781</v>
      </c>
      <c r="I828">
        <v>71.8</v>
      </c>
      <c r="J828">
        <v>39.799999999999997</v>
      </c>
      <c r="K828">
        <v>5.58</v>
      </c>
    </row>
    <row r="829" spans="1:11" x14ac:dyDescent="0.3">
      <c r="A829" s="87">
        <v>2020</v>
      </c>
      <c r="B829" t="s">
        <v>799</v>
      </c>
      <c r="D829" t="s">
        <v>781</v>
      </c>
      <c r="F829">
        <v>26.2</v>
      </c>
      <c r="G829">
        <v>31.7</v>
      </c>
      <c r="K829">
        <v>8.9600000000000009</v>
      </c>
    </row>
    <row r="830" spans="1:11" x14ac:dyDescent="0.3">
      <c r="A830" s="87">
        <v>2020</v>
      </c>
      <c r="B830" t="s">
        <v>800</v>
      </c>
      <c r="D830" t="s">
        <v>781</v>
      </c>
      <c r="K830">
        <v>0</v>
      </c>
    </row>
    <row r="831" spans="1:11" x14ac:dyDescent="0.3">
      <c r="A831" s="87">
        <v>2020</v>
      </c>
      <c r="B831" t="s">
        <v>801</v>
      </c>
      <c r="D831" t="s">
        <v>781</v>
      </c>
      <c r="H831">
        <v>24.3</v>
      </c>
      <c r="J831">
        <v>21.1</v>
      </c>
      <c r="K831">
        <v>5.9150000000000009</v>
      </c>
    </row>
    <row r="832" spans="1:11" x14ac:dyDescent="0.3">
      <c r="A832" s="87">
        <v>2020</v>
      </c>
      <c r="B832" t="s">
        <v>803</v>
      </c>
      <c r="D832" t="s">
        <v>781</v>
      </c>
      <c r="I832">
        <v>35.5</v>
      </c>
      <c r="J832">
        <v>65.7</v>
      </c>
      <c r="K832">
        <v>5.0600000000000005</v>
      </c>
    </row>
    <row r="833" spans="1:11" x14ac:dyDescent="0.3">
      <c r="A833" s="87">
        <v>2020</v>
      </c>
      <c r="B833" t="s">
        <v>804</v>
      </c>
      <c r="D833" t="s">
        <v>781</v>
      </c>
      <c r="F833">
        <v>18.899999999999999</v>
      </c>
      <c r="J833">
        <v>18.600000000000001</v>
      </c>
      <c r="K833">
        <v>2.8200000000000003</v>
      </c>
    </row>
    <row r="834" spans="1:11" x14ac:dyDescent="0.3">
      <c r="A834" s="87">
        <v>2020</v>
      </c>
      <c r="B834" t="s">
        <v>979</v>
      </c>
      <c r="D834" t="s">
        <v>781</v>
      </c>
      <c r="J834">
        <v>87.5</v>
      </c>
      <c r="K834">
        <v>4.375</v>
      </c>
    </row>
    <row r="835" spans="1:11" x14ac:dyDescent="0.3">
      <c r="A835" s="87">
        <v>2020</v>
      </c>
      <c r="B835" t="s">
        <v>694</v>
      </c>
      <c r="D835" t="s">
        <v>781</v>
      </c>
      <c r="F835">
        <v>20.100000000000001</v>
      </c>
      <c r="H835">
        <v>27.6</v>
      </c>
      <c r="K835">
        <v>7.5300000000000011</v>
      </c>
    </row>
    <row r="836" spans="1:11" x14ac:dyDescent="0.3">
      <c r="A836" s="87">
        <v>2020</v>
      </c>
      <c r="B836" t="s">
        <v>1104</v>
      </c>
      <c r="D836" t="s">
        <v>781</v>
      </c>
      <c r="K836">
        <v>0</v>
      </c>
    </row>
    <row r="837" spans="1:11" x14ac:dyDescent="0.3">
      <c r="A837" s="87">
        <v>2020</v>
      </c>
      <c r="B837" t="s">
        <v>806</v>
      </c>
      <c r="D837" t="s">
        <v>781</v>
      </c>
      <c r="F837">
        <v>18.600000000000001</v>
      </c>
      <c r="J837">
        <v>33.799999999999997</v>
      </c>
      <c r="K837">
        <v>3.5500000000000003</v>
      </c>
    </row>
    <row r="838" spans="1:11" x14ac:dyDescent="0.3">
      <c r="A838" s="87">
        <v>2020</v>
      </c>
      <c r="B838" t="s">
        <v>1105</v>
      </c>
      <c r="D838" t="s">
        <v>781</v>
      </c>
      <c r="G838">
        <v>29.3</v>
      </c>
      <c r="K838">
        <v>5.86</v>
      </c>
    </row>
    <row r="839" spans="1:11" x14ac:dyDescent="0.3">
      <c r="A839" s="87">
        <v>2020</v>
      </c>
      <c r="B839" t="s">
        <v>807</v>
      </c>
      <c r="D839" t="s">
        <v>781</v>
      </c>
      <c r="I839">
        <v>25.8</v>
      </c>
      <c r="J839">
        <v>56.2</v>
      </c>
      <c r="K839">
        <v>4.1000000000000005</v>
      </c>
    </row>
    <row r="840" spans="1:11" x14ac:dyDescent="0.3">
      <c r="A840" s="87">
        <v>2020</v>
      </c>
      <c r="B840" t="s">
        <v>808</v>
      </c>
      <c r="D840" t="s">
        <v>781</v>
      </c>
      <c r="E840">
        <v>16.600000000000001</v>
      </c>
      <c r="F840">
        <v>26.9</v>
      </c>
      <c r="K840">
        <v>9.33</v>
      </c>
    </row>
    <row r="841" spans="1:11" x14ac:dyDescent="0.3">
      <c r="A841" s="87">
        <v>2020</v>
      </c>
      <c r="B841" t="s">
        <v>809</v>
      </c>
      <c r="D841" t="s">
        <v>781</v>
      </c>
      <c r="I841">
        <v>61.6</v>
      </c>
      <c r="J841">
        <v>90.9</v>
      </c>
      <c r="K841">
        <v>7.6250000000000009</v>
      </c>
    </row>
    <row r="842" spans="1:11" x14ac:dyDescent="0.3">
      <c r="A842" s="87">
        <v>2020</v>
      </c>
      <c r="B842" t="s">
        <v>812</v>
      </c>
      <c r="D842" t="s">
        <v>781</v>
      </c>
      <c r="I842">
        <v>55.5</v>
      </c>
      <c r="J842">
        <v>82.3</v>
      </c>
      <c r="K842">
        <v>6.8900000000000006</v>
      </c>
    </row>
    <row r="843" spans="1:11" x14ac:dyDescent="0.3">
      <c r="A843" s="87">
        <v>2020</v>
      </c>
      <c r="B843" t="s">
        <v>813</v>
      </c>
      <c r="D843" t="s">
        <v>781</v>
      </c>
      <c r="G843">
        <v>35.6</v>
      </c>
      <c r="K843">
        <v>7.120000000000001</v>
      </c>
    </row>
    <row r="844" spans="1:11" x14ac:dyDescent="0.3">
      <c r="A844" s="87">
        <v>2020</v>
      </c>
      <c r="B844" t="s">
        <v>815</v>
      </c>
      <c r="D844" t="s">
        <v>781</v>
      </c>
      <c r="J844">
        <v>29.7</v>
      </c>
      <c r="K844">
        <v>1.4850000000000001</v>
      </c>
    </row>
    <row r="845" spans="1:11" x14ac:dyDescent="0.3">
      <c r="A845" s="87">
        <v>2020</v>
      </c>
      <c r="B845" t="s">
        <v>816</v>
      </c>
      <c r="D845" t="s">
        <v>781</v>
      </c>
      <c r="G845">
        <v>31.9</v>
      </c>
      <c r="K845">
        <v>6.38</v>
      </c>
    </row>
    <row r="846" spans="1:11" x14ac:dyDescent="0.3">
      <c r="A846" s="87">
        <v>2020</v>
      </c>
      <c r="B846" t="s">
        <v>817</v>
      </c>
      <c r="D846" t="s">
        <v>781</v>
      </c>
      <c r="H846">
        <v>21.5</v>
      </c>
      <c r="J846">
        <v>17.5</v>
      </c>
      <c r="K846">
        <v>5.1749999999999998</v>
      </c>
    </row>
    <row r="847" spans="1:11" x14ac:dyDescent="0.3">
      <c r="A847" s="87">
        <v>2020</v>
      </c>
      <c r="B847" t="s">
        <v>818</v>
      </c>
      <c r="D847" t="s">
        <v>781</v>
      </c>
      <c r="G847">
        <v>24.2</v>
      </c>
      <c r="I847">
        <v>58.2</v>
      </c>
      <c r="J847">
        <v>26.2</v>
      </c>
      <c r="K847">
        <v>9.06</v>
      </c>
    </row>
    <row r="848" spans="1:11" x14ac:dyDescent="0.3">
      <c r="A848" s="87">
        <v>2020</v>
      </c>
      <c r="B848" t="s">
        <v>819</v>
      </c>
      <c r="D848" t="s">
        <v>781</v>
      </c>
      <c r="I848">
        <v>32.799999999999997</v>
      </c>
      <c r="J848">
        <v>41.7</v>
      </c>
      <c r="K848">
        <v>3.7250000000000005</v>
      </c>
    </row>
    <row r="849" spans="1:11" x14ac:dyDescent="0.3">
      <c r="A849" s="87">
        <v>2020</v>
      </c>
      <c r="B849" t="s">
        <v>1106</v>
      </c>
      <c r="D849" t="s">
        <v>781</v>
      </c>
      <c r="I849">
        <v>100</v>
      </c>
      <c r="J849">
        <v>17.899999999999999</v>
      </c>
      <c r="K849">
        <v>5.8949999999999996</v>
      </c>
    </row>
    <row r="850" spans="1:11" x14ac:dyDescent="0.3">
      <c r="A850" s="87">
        <v>2020</v>
      </c>
      <c r="B850" t="s">
        <v>820</v>
      </c>
      <c r="D850" t="s">
        <v>781</v>
      </c>
      <c r="K850">
        <v>0</v>
      </c>
    </row>
    <row r="851" spans="1:11" x14ac:dyDescent="0.3">
      <c r="A851" s="87">
        <v>2020</v>
      </c>
      <c r="B851" t="s">
        <v>1107</v>
      </c>
      <c r="D851" t="s">
        <v>781</v>
      </c>
      <c r="G851">
        <v>35.700000000000003</v>
      </c>
      <c r="H851">
        <v>22.4</v>
      </c>
      <c r="K851">
        <v>11.620000000000001</v>
      </c>
    </row>
    <row r="852" spans="1:11" x14ac:dyDescent="0.3">
      <c r="A852" s="87">
        <v>2020</v>
      </c>
      <c r="B852" t="s">
        <v>1108</v>
      </c>
      <c r="D852" t="s">
        <v>781</v>
      </c>
      <c r="I852">
        <v>97</v>
      </c>
      <c r="J852">
        <v>100</v>
      </c>
      <c r="K852">
        <v>9.8500000000000014</v>
      </c>
    </row>
    <row r="853" spans="1:11" x14ac:dyDescent="0.3">
      <c r="A853" s="87">
        <v>2020</v>
      </c>
      <c r="B853" t="s">
        <v>821</v>
      </c>
      <c r="D853" t="s">
        <v>781</v>
      </c>
      <c r="E853">
        <v>20.6</v>
      </c>
      <c r="K853">
        <v>8.24</v>
      </c>
    </row>
    <row r="854" spans="1:11" x14ac:dyDescent="0.3">
      <c r="A854" s="87">
        <v>2020</v>
      </c>
      <c r="B854" t="s">
        <v>822</v>
      </c>
      <c r="D854" t="s">
        <v>781</v>
      </c>
      <c r="G854">
        <v>53.8</v>
      </c>
      <c r="K854">
        <v>10.76</v>
      </c>
    </row>
    <row r="855" spans="1:11" x14ac:dyDescent="0.3">
      <c r="A855" s="87">
        <v>2020</v>
      </c>
      <c r="B855" t="s">
        <v>823</v>
      </c>
      <c r="D855" t="s">
        <v>781</v>
      </c>
      <c r="E855">
        <v>23.9</v>
      </c>
      <c r="F855">
        <v>20.3</v>
      </c>
      <c r="K855">
        <v>11.59</v>
      </c>
    </row>
    <row r="856" spans="1:11" x14ac:dyDescent="0.3">
      <c r="A856" s="87">
        <v>2020</v>
      </c>
      <c r="B856" t="s">
        <v>742</v>
      </c>
      <c r="D856" t="s">
        <v>781</v>
      </c>
      <c r="G856">
        <v>32.200000000000003</v>
      </c>
      <c r="K856">
        <v>6.4400000000000013</v>
      </c>
    </row>
    <row r="857" spans="1:11" x14ac:dyDescent="0.3">
      <c r="A857" s="87">
        <v>2020</v>
      </c>
      <c r="B857" t="s">
        <v>824</v>
      </c>
      <c r="D857" t="s">
        <v>781</v>
      </c>
      <c r="G857">
        <v>35.6</v>
      </c>
      <c r="K857">
        <v>7.120000000000001</v>
      </c>
    </row>
    <row r="858" spans="1:11" x14ac:dyDescent="0.3">
      <c r="A858" s="87">
        <v>2020</v>
      </c>
      <c r="B858" t="s">
        <v>825</v>
      </c>
      <c r="D858" t="s">
        <v>781</v>
      </c>
      <c r="H858">
        <v>34.700000000000003</v>
      </c>
      <c r="I858">
        <v>18.7</v>
      </c>
      <c r="K858">
        <v>7.8750000000000018</v>
      </c>
    </row>
    <row r="859" spans="1:11" x14ac:dyDescent="0.3">
      <c r="A859" s="87">
        <v>2020</v>
      </c>
      <c r="B859" t="s">
        <v>826</v>
      </c>
      <c r="D859" t="s">
        <v>781</v>
      </c>
      <c r="K859">
        <v>0</v>
      </c>
    </row>
    <row r="860" spans="1:11" x14ac:dyDescent="0.3">
      <c r="A860" s="87">
        <v>2020</v>
      </c>
      <c r="B860" t="s">
        <v>827</v>
      </c>
      <c r="D860" t="s">
        <v>781</v>
      </c>
      <c r="I860">
        <v>99.6</v>
      </c>
      <c r="K860">
        <v>4.9800000000000004</v>
      </c>
    </row>
    <row r="861" spans="1:11" x14ac:dyDescent="0.3">
      <c r="A861" s="87">
        <v>2020</v>
      </c>
      <c r="B861" t="s">
        <v>828</v>
      </c>
      <c r="D861" t="s">
        <v>781</v>
      </c>
      <c r="K861">
        <v>0</v>
      </c>
    </row>
    <row r="862" spans="1:11" x14ac:dyDescent="0.3">
      <c r="A862" s="87">
        <v>2020</v>
      </c>
      <c r="B862" t="s">
        <v>829</v>
      </c>
      <c r="D862" t="s">
        <v>781</v>
      </c>
      <c r="I862">
        <v>36.700000000000003</v>
      </c>
      <c r="J862">
        <v>29.1</v>
      </c>
      <c r="K862">
        <v>3.29</v>
      </c>
    </row>
    <row r="863" spans="1:11" x14ac:dyDescent="0.3">
      <c r="A863" s="87">
        <v>2020</v>
      </c>
      <c r="B863" t="s">
        <v>830</v>
      </c>
      <c r="D863" t="s">
        <v>781</v>
      </c>
      <c r="G863">
        <v>24.9</v>
      </c>
      <c r="K863">
        <v>4.9800000000000004</v>
      </c>
    </row>
    <row r="864" spans="1:11" x14ac:dyDescent="0.3">
      <c r="A864" s="87">
        <v>2020</v>
      </c>
      <c r="B864" t="s">
        <v>831</v>
      </c>
      <c r="D864" t="s">
        <v>781</v>
      </c>
      <c r="H864">
        <v>33.5</v>
      </c>
      <c r="K864">
        <v>6.7</v>
      </c>
    </row>
    <row r="865" spans="1:11" x14ac:dyDescent="0.3">
      <c r="A865" s="87">
        <v>2020</v>
      </c>
      <c r="B865" t="s">
        <v>744</v>
      </c>
      <c r="D865" t="s">
        <v>781</v>
      </c>
      <c r="H865">
        <v>34.9</v>
      </c>
      <c r="K865">
        <v>6.98</v>
      </c>
    </row>
    <row r="866" spans="1:11" x14ac:dyDescent="0.3">
      <c r="A866" s="87">
        <v>2020</v>
      </c>
      <c r="B866" t="s">
        <v>832</v>
      </c>
      <c r="D866" t="s">
        <v>781</v>
      </c>
      <c r="I866">
        <v>45.6</v>
      </c>
      <c r="J866">
        <v>33.4</v>
      </c>
      <c r="K866">
        <v>3.95</v>
      </c>
    </row>
    <row r="867" spans="1:11" x14ac:dyDescent="0.3">
      <c r="A867" s="87">
        <v>2020</v>
      </c>
      <c r="B867" t="s">
        <v>833</v>
      </c>
      <c r="D867" t="s">
        <v>781</v>
      </c>
      <c r="G867">
        <v>34.799999999999997</v>
      </c>
      <c r="K867">
        <v>6.96</v>
      </c>
    </row>
    <row r="868" spans="1:11" x14ac:dyDescent="0.3">
      <c r="A868" s="87">
        <v>2020</v>
      </c>
      <c r="B868" t="s">
        <v>745</v>
      </c>
      <c r="D868" t="s">
        <v>781</v>
      </c>
      <c r="I868">
        <v>54.6</v>
      </c>
      <c r="J868">
        <v>99</v>
      </c>
      <c r="K868">
        <v>7.6800000000000006</v>
      </c>
    </row>
    <row r="869" spans="1:11" x14ac:dyDescent="0.3">
      <c r="A869" s="87">
        <v>2020</v>
      </c>
      <c r="B869" t="s">
        <v>746</v>
      </c>
      <c r="D869" t="s">
        <v>781</v>
      </c>
      <c r="G869">
        <v>26.7</v>
      </c>
      <c r="K869">
        <v>5.34</v>
      </c>
    </row>
    <row r="870" spans="1:11" x14ac:dyDescent="0.3">
      <c r="A870" s="87">
        <v>2020</v>
      </c>
      <c r="B870" t="s">
        <v>1109</v>
      </c>
      <c r="D870" t="s">
        <v>781</v>
      </c>
      <c r="I870">
        <v>39.700000000000003</v>
      </c>
      <c r="J870">
        <v>38.200000000000003</v>
      </c>
      <c r="K870">
        <v>3.8950000000000005</v>
      </c>
    </row>
    <row r="871" spans="1:11" x14ac:dyDescent="0.3">
      <c r="A871" s="87">
        <v>2020</v>
      </c>
      <c r="B871" t="s">
        <v>837</v>
      </c>
      <c r="D871" t="s">
        <v>781</v>
      </c>
      <c r="I871">
        <v>19.3</v>
      </c>
      <c r="J871">
        <v>23.5</v>
      </c>
      <c r="K871">
        <v>2.14</v>
      </c>
    </row>
    <row r="872" spans="1:11" x14ac:dyDescent="0.3">
      <c r="A872" s="87">
        <v>2020</v>
      </c>
      <c r="B872" t="s">
        <v>839</v>
      </c>
      <c r="D872" t="s">
        <v>781</v>
      </c>
      <c r="H872">
        <v>37.200000000000003</v>
      </c>
      <c r="K872">
        <v>7.4400000000000013</v>
      </c>
    </row>
    <row r="873" spans="1:11" x14ac:dyDescent="0.3">
      <c r="A873" s="87">
        <v>2020</v>
      </c>
      <c r="B873" t="s">
        <v>840</v>
      </c>
      <c r="D873" t="s">
        <v>781</v>
      </c>
      <c r="K873">
        <v>0</v>
      </c>
    </row>
    <row r="874" spans="1:11" x14ac:dyDescent="0.3">
      <c r="A874" s="87">
        <v>2020</v>
      </c>
      <c r="B874" t="s">
        <v>747</v>
      </c>
      <c r="D874" t="s">
        <v>781</v>
      </c>
      <c r="G874">
        <v>48.6</v>
      </c>
      <c r="K874">
        <v>9.7200000000000006</v>
      </c>
    </row>
    <row r="875" spans="1:11" x14ac:dyDescent="0.3">
      <c r="A875" s="87">
        <v>2020</v>
      </c>
      <c r="B875" t="s">
        <v>841</v>
      </c>
      <c r="D875" t="s">
        <v>781</v>
      </c>
      <c r="G875">
        <v>41.2</v>
      </c>
      <c r="K875">
        <v>8.24</v>
      </c>
    </row>
    <row r="876" spans="1:11" x14ac:dyDescent="0.3">
      <c r="A876" s="87">
        <v>2020</v>
      </c>
      <c r="B876" t="s">
        <v>843</v>
      </c>
      <c r="D876" t="s">
        <v>781</v>
      </c>
      <c r="G876">
        <v>25.2</v>
      </c>
      <c r="J876">
        <v>53.9</v>
      </c>
      <c r="K876">
        <v>7.7350000000000003</v>
      </c>
    </row>
    <row r="877" spans="1:11" x14ac:dyDescent="0.3">
      <c r="A877" s="87">
        <v>2020</v>
      </c>
      <c r="B877" t="s">
        <v>844</v>
      </c>
      <c r="D877" t="s">
        <v>781</v>
      </c>
      <c r="K877">
        <v>0</v>
      </c>
    </row>
    <row r="878" spans="1:11" x14ac:dyDescent="0.3">
      <c r="A878" s="87">
        <v>2020</v>
      </c>
      <c r="B878" t="s">
        <v>751</v>
      </c>
      <c r="D878" t="s">
        <v>781</v>
      </c>
      <c r="G878">
        <v>27.5</v>
      </c>
      <c r="K878">
        <v>5.5</v>
      </c>
    </row>
    <row r="879" spans="1:11" x14ac:dyDescent="0.3">
      <c r="A879" s="87">
        <v>2020</v>
      </c>
      <c r="B879" t="s">
        <v>1110</v>
      </c>
      <c r="D879" t="s">
        <v>781</v>
      </c>
      <c r="G879">
        <v>51.1</v>
      </c>
      <c r="K879">
        <v>10.220000000000001</v>
      </c>
    </row>
    <row r="880" spans="1:11" x14ac:dyDescent="0.3">
      <c r="A880" s="87">
        <v>2020</v>
      </c>
      <c r="B880" t="s">
        <v>706</v>
      </c>
      <c r="D880" t="s">
        <v>781</v>
      </c>
      <c r="E880">
        <v>20.2</v>
      </c>
      <c r="F880">
        <v>27.3</v>
      </c>
      <c r="K880">
        <v>10.81</v>
      </c>
    </row>
    <row r="881" spans="1:11" x14ac:dyDescent="0.3">
      <c r="A881" s="87">
        <v>2020</v>
      </c>
      <c r="B881" t="s">
        <v>846</v>
      </c>
      <c r="D881" t="s">
        <v>781</v>
      </c>
      <c r="I881">
        <v>17.899999999999999</v>
      </c>
      <c r="K881">
        <v>0.89500000000000002</v>
      </c>
    </row>
    <row r="882" spans="1:11" x14ac:dyDescent="0.3">
      <c r="A882" s="87">
        <v>2020</v>
      </c>
      <c r="B882" t="s">
        <v>662</v>
      </c>
      <c r="D882" t="s">
        <v>781</v>
      </c>
      <c r="G882">
        <v>34.799999999999997</v>
      </c>
      <c r="K882">
        <v>6.96</v>
      </c>
    </row>
    <row r="883" spans="1:11" x14ac:dyDescent="0.3">
      <c r="A883" s="87">
        <v>2020</v>
      </c>
      <c r="B883" t="s">
        <v>848</v>
      </c>
      <c r="D883" t="s">
        <v>781</v>
      </c>
      <c r="G883">
        <v>25.1</v>
      </c>
      <c r="K883">
        <v>5.0200000000000005</v>
      </c>
    </row>
    <row r="884" spans="1:11" x14ac:dyDescent="0.3">
      <c r="A884" s="87">
        <v>2020</v>
      </c>
      <c r="B884" t="s">
        <v>849</v>
      </c>
      <c r="D884" t="s">
        <v>781</v>
      </c>
      <c r="E884">
        <v>17.899999999999999</v>
      </c>
      <c r="K884">
        <v>7.16</v>
      </c>
    </row>
    <row r="885" spans="1:11" x14ac:dyDescent="0.3">
      <c r="A885" s="87">
        <v>2020</v>
      </c>
      <c r="B885" t="s">
        <v>1001</v>
      </c>
      <c r="D885" t="s">
        <v>781</v>
      </c>
      <c r="I885">
        <v>73.2</v>
      </c>
      <c r="K885">
        <v>3.66</v>
      </c>
    </row>
    <row r="886" spans="1:11" x14ac:dyDescent="0.3">
      <c r="A886" s="87">
        <v>2020</v>
      </c>
      <c r="B886" t="s">
        <v>850</v>
      </c>
      <c r="D886" t="s">
        <v>781</v>
      </c>
      <c r="I886">
        <v>72.400000000000006</v>
      </c>
      <c r="J886">
        <v>29.6</v>
      </c>
      <c r="K886">
        <v>5.1000000000000005</v>
      </c>
    </row>
    <row r="887" spans="1:11" x14ac:dyDescent="0.3">
      <c r="A887" s="87">
        <v>2020</v>
      </c>
      <c r="B887" t="s">
        <v>1111</v>
      </c>
      <c r="D887" t="s">
        <v>781</v>
      </c>
      <c r="I887">
        <v>48.6</v>
      </c>
      <c r="J887">
        <v>87.8</v>
      </c>
      <c r="K887">
        <v>6.82</v>
      </c>
    </row>
    <row r="888" spans="1:11" x14ac:dyDescent="0.3">
      <c r="A888" s="87">
        <v>2020</v>
      </c>
      <c r="B888" t="s">
        <v>851</v>
      </c>
      <c r="D888" t="s">
        <v>781</v>
      </c>
      <c r="H888">
        <v>23</v>
      </c>
      <c r="J888">
        <v>41.1</v>
      </c>
      <c r="K888">
        <v>6.6550000000000011</v>
      </c>
    </row>
    <row r="889" spans="1:11" x14ac:dyDescent="0.3">
      <c r="A889" s="87">
        <v>2020</v>
      </c>
      <c r="B889" t="s">
        <v>852</v>
      </c>
      <c r="D889" t="s">
        <v>781</v>
      </c>
      <c r="J889">
        <v>78.5</v>
      </c>
      <c r="K889">
        <v>3.9250000000000003</v>
      </c>
    </row>
    <row r="890" spans="1:11" x14ac:dyDescent="0.3">
      <c r="A890" s="87">
        <v>2020</v>
      </c>
      <c r="B890" t="s">
        <v>854</v>
      </c>
      <c r="D890" t="s">
        <v>781</v>
      </c>
      <c r="F890">
        <v>48.5</v>
      </c>
      <c r="I890">
        <v>27.2</v>
      </c>
      <c r="K890">
        <v>6.2100000000000009</v>
      </c>
    </row>
    <row r="891" spans="1:11" x14ac:dyDescent="0.3">
      <c r="A891" s="87">
        <v>2020</v>
      </c>
      <c r="B891" t="s">
        <v>855</v>
      </c>
      <c r="D891" t="s">
        <v>781</v>
      </c>
      <c r="F891">
        <v>25.2</v>
      </c>
      <c r="H891">
        <v>36.299999999999997</v>
      </c>
      <c r="K891">
        <v>9.7799999999999994</v>
      </c>
    </row>
    <row r="892" spans="1:11" x14ac:dyDescent="0.3">
      <c r="A892" s="87">
        <v>2020</v>
      </c>
      <c r="B892" t="s">
        <v>856</v>
      </c>
      <c r="D892" t="s">
        <v>781</v>
      </c>
      <c r="H892">
        <v>23.4</v>
      </c>
      <c r="K892">
        <v>4.68</v>
      </c>
    </row>
    <row r="893" spans="1:11" x14ac:dyDescent="0.3">
      <c r="A893" s="87">
        <v>2020</v>
      </c>
      <c r="B893" t="s">
        <v>857</v>
      </c>
      <c r="D893" t="s">
        <v>781</v>
      </c>
      <c r="H893">
        <v>33.6</v>
      </c>
      <c r="K893">
        <v>6.7200000000000006</v>
      </c>
    </row>
    <row r="894" spans="1:11" x14ac:dyDescent="0.3">
      <c r="A894" s="87">
        <v>2020</v>
      </c>
      <c r="B894" t="s">
        <v>861</v>
      </c>
      <c r="D894" t="s">
        <v>781</v>
      </c>
      <c r="G894">
        <v>26.9</v>
      </c>
      <c r="I894">
        <v>46</v>
      </c>
      <c r="J894">
        <v>48.9</v>
      </c>
      <c r="K894">
        <v>10.125</v>
      </c>
    </row>
    <row r="895" spans="1:11" x14ac:dyDescent="0.3">
      <c r="A895" s="87">
        <v>2020</v>
      </c>
      <c r="B895" t="s">
        <v>862</v>
      </c>
      <c r="D895" t="s">
        <v>781</v>
      </c>
      <c r="F895">
        <v>21</v>
      </c>
      <c r="I895">
        <v>29.4</v>
      </c>
      <c r="J895">
        <v>17.3</v>
      </c>
      <c r="K895">
        <v>4.4350000000000005</v>
      </c>
    </row>
    <row r="896" spans="1:11" x14ac:dyDescent="0.3">
      <c r="A896" s="87">
        <v>2020</v>
      </c>
      <c r="B896" t="s">
        <v>754</v>
      </c>
      <c r="D896" t="s">
        <v>781</v>
      </c>
      <c r="G896">
        <v>39.4</v>
      </c>
      <c r="H896">
        <v>19.5</v>
      </c>
      <c r="K896">
        <v>11.780000000000001</v>
      </c>
    </row>
    <row r="897" spans="1:11" x14ac:dyDescent="0.3">
      <c r="A897" s="87">
        <v>2020</v>
      </c>
      <c r="B897" t="s">
        <v>863</v>
      </c>
      <c r="D897" t="s">
        <v>781</v>
      </c>
      <c r="H897">
        <v>43.4</v>
      </c>
      <c r="K897">
        <v>8.68</v>
      </c>
    </row>
    <row r="898" spans="1:11" x14ac:dyDescent="0.3">
      <c r="A898" s="87">
        <v>2020</v>
      </c>
      <c r="B898" t="s">
        <v>1112</v>
      </c>
      <c r="D898" t="s">
        <v>781</v>
      </c>
      <c r="G898">
        <v>34.299999999999997</v>
      </c>
      <c r="K898">
        <v>6.8599999999999994</v>
      </c>
    </row>
    <row r="899" spans="1:11" x14ac:dyDescent="0.3">
      <c r="A899" s="87">
        <v>2020</v>
      </c>
      <c r="B899" t="s">
        <v>755</v>
      </c>
      <c r="D899" t="s">
        <v>781</v>
      </c>
      <c r="G899">
        <v>41.1</v>
      </c>
      <c r="K899">
        <v>8.2200000000000006</v>
      </c>
    </row>
    <row r="900" spans="1:11" x14ac:dyDescent="0.3">
      <c r="A900" s="87">
        <v>2020</v>
      </c>
      <c r="B900" t="s">
        <v>864</v>
      </c>
      <c r="D900" t="s">
        <v>781</v>
      </c>
      <c r="F900">
        <v>18.399999999999999</v>
      </c>
      <c r="I900">
        <v>34.299999999999997</v>
      </c>
      <c r="J900">
        <v>24.9</v>
      </c>
      <c r="K900">
        <v>4.8</v>
      </c>
    </row>
    <row r="901" spans="1:11" x14ac:dyDescent="0.3">
      <c r="A901" s="87">
        <v>2020</v>
      </c>
      <c r="B901" t="s">
        <v>865</v>
      </c>
      <c r="D901" t="s">
        <v>781</v>
      </c>
      <c r="G901">
        <v>43.4</v>
      </c>
      <c r="J901">
        <v>21.2</v>
      </c>
      <c r="K901">
        <v>9.74</v>
      </c>
    </row>
    <row r="902" spans="1:11" x14ac:dyDescent="0.3">
      <c r="A902" s="87">
        <v>2020</v>
      </c>
      <c r="B902" t="s">
        <v>1113</v>
      </c>
      <c r="D902" t="s">
        <v>781</v>
      </c>
      <c r="G902">
        <v>40.5</v>
      </c>
      <c r="J902">
        <v>29.2</v>
      </c>
      <c r="K902">
        <v>9.5599999999999987</v>
      </c>
    </row>
    <row r="903" spans="1:11" x14ac:dyDescent="0.3">
      <c r="A903" s="87">
        <v>2020</v>
      </c>
      <c r="B903" t="s">
        <v>866</v>
      </c>
      <c r="D903" t="s">
        <v>781</v>
      </c>
      <c r="I903">
        <v>29.2</v>
      </c>
      <c r="J903">
        <v>25.7</v>
      </c>
      <c r="K903">
        <v>2.7450000000000001</v>
      </c>
    </row>
    <row r="904" spans="1:11" x14ac:dyDescent="0.3">
      <c r="A904" s="87">
        <v>2020</v>
      </c>
      <c r="B904" t="s">
        <v>867</v>
      </c>
      <c r="D904" t="s">
        <v>781</v>
      </c>
      <c r="G904">
        <v>25.3</v>
      </c>
      <c r="J904">
        <v>27.7</v>
      </c>
      <c r="K904">
        <v>6.4450000000000003</v>
      </c>
    </row>
    <row r="905" spans="1:11" x14ac:dyDescent="0.3">
      <c r="A905" s="87">
        <v>2020</v>
      </c>
      <c r="B905" t="s">
        <v>760</v>
      </c>
      <c r="D905" t="s">
        <v>781</v>
      </c>
      <c r="I905">
        <v>21.1</v>
      </c>
      <c r="K905">
        <v>1.0550000000000002</v>
      </c>
    </row>
    <row r="906" spans="1:11" x14ac:dyDescent="0.3">
      <c r="A906" s="87">
        <v>2020</v>
      </c>
      <c r="B906" t="s">
        <v>1114</v>
      </c>
      <c r="D906" t="s">
        <v>781</v>
      </c>
      <c r="I906">
        <v>41</v>
      </c>
      <c r="J906">
        <v>44.4</v>
      </c>
      <c r="K906">
        <v>4.2700000000000005</v>
      </c>
    </row>
    <row r="907" spans="1:11" x14ac:dyDescent="0.3">
      <c r="A907" s="87">
        <v>2020</v>
      </c>
      <c r="B907" t="s">
        <v>868</v>
      </c>
      <c r="D907" t="s">
        <v>781</v>
      </c>
      <c r="F907">
        <v>35.700000000000003</v>
      </c>
      <c r="G907">
        <v>25.3</v>
      </c>
      <c r="K907">
        <v>8.6300000000000008</v>
      </c>
    </row>
    <row r="908" spans="1:11" x14ac:dyDescent="0.3">
      <c r="A908" s="87">
        <v>2020</v>
      </c>
      <c r="B908" t="s">
        <v>869</v>
      </c>
      <c r="D908" t="s">
        <v>781</v>
      </c>
      <c r="H908">
        <v>19.8</v>
      </c>
      <c r="I908">
        <v>23</v>
      </c>
      <c r="K908">
        <v>5.1100000000000003</v>
      </c>
    </row>
    <row r="909" spans="1:11" x14ac:dyDescent="0.3">
      <c r="A909" s="87">
        <v>2020</v>
      </c>
      <c r="B909" t="s">
        <v>871</v>
      </c>
      <c r="D909" t="s">
        <v>781</v>
      </c>
      <c r="I909">
        <v>56.3</v>
      </c>
      <c r="J909">
        <v>44.9</v>
      </c>
      <c r="K909">
        <v>5.0600000000000005</v>
      </c>
    </row>
    <row r="910" spans="1:11" x14ac:dyDescent="0.3">
      <c r="A910" s="87">
        <v>2020</v>
      </c>
      <c r="B910" t="s">
        <v>1115</v>
      </c>
      <c r="D910" t="s">
        <v>781</v>
      </c>
      <c r="G910">
        <v>53.2</v>
      </c>
      <c r="K910">
        <v>10.64</v>
      </c>
    </row>
    <row r="911" spans="1:11" x14ac:dyDescent="0.3">
      <c r="A911" s="87">
        <v>2020</v>
      </c>
      <c r="B911" t="s">
        <v>872</v>
      </c>
      <c r="D911" t="s">
        <v>781</v>
      </c>
      <c r="K911">
        <v>0</v>
      </c>
    </row>
    <row r="912" spans="1:11" x14ac:dyDescent="0.3">
      <c r="A912" s="87">
        <v>2020</v>
      </c>
      <c r="B912" t="s">
        <v>874</v>
      </c>
      <c r="D912" t="s">
        <v>781</v>
      </c>
      <c r="I912">
        <v>19.2</v>
      </c>
      <c r="K912">
        <v>0.96</v>
      </c>
    </row>
    <row r="913" spans="1:11" x14ac:dyDescent="0.3">
      <c r="A913" s="87">
        <v>2020</v>
      </c>
      <c r="B913" t="s">
        <v>1116</v>
      </c>
      <c r="D913" t="s">
        <v>781</v>
      </c>
      <c r="G913">
        <v>59.1</v>
      </c>
      <c r="K913">
        <v>11.82</v>
      </c>
    </row>
    <row r="914" spans="1:11" x14ac:dyDescent="0.3">
      <c r="A914" s="87">
        <v>2020</v>
      </c>
      <c r="B914" t="s">
        <v>876</v>
      </c>
      <c r="D914" t="s">
        <v>781</v>
      </c>
      <c r="E914">
        <v>20.2</v>
      </c>
      <c r="K914">
        <v>8.08</v>
      </c>
    </row>
    <row r="915" spans="1:11" x14ac:dyDescent="0.3">
      <c r="A915" s="87">
        <v>2020</v>
      </c>
      <c r="B915" t="s">
        <v>877</v>
      </c>
      <c r="D915" t="s">
        <v>781</v>
      </c>
      <c r="E915">
        <v>21.6</v>
      </c>
      <c r="K915">
        <v>8.64</v>
      </c>
    </row>
    <row r="916" spans="1:11" x14ac:dyDescent="0.3">
      <c r="A916" s="87">
        <v>2020</v>
      </c>
      <c r="B916" t="s">
        <v>878</v>
      </c>
      <c r="D916" t="s">
        <v>781</v>
      </c>
      <c r="E916">
        <v>18.899999999999999</v>
      </c>
      <c r="F916">
        <v>46.8</v>
      </c>
      <c r="K916">
        <v>12.239999999999998</v>
      </c>
    </row>
    <row r="917" spans="1:11" x14ac:dyDescent="0.3">
      <c r="A917" s="87">
        <v>2020</v>
      </c>
      <c r="B917" t="s">
        <v>1117</v>
      </c>
      <c r="D917" t="s">
        <v>781</v>
      </c>
      <c r="G917">
        <v>34.1</v>
      </c>
      <c r="K917">
        <v>6.82</v>
      </c>
    </row>
    <row r="918" spans="1:11" x14ac:dyDescent="0.3">
      <c r="A918" s="87">
        <v>2020</v>
      </c>
      <c r="B918" t="s">
        <v>1118</v>
      </c>
      <c r="D918" t="s">
        <v>781</v>
      </c>
      <c r="G918">
        <v>27.9</v>
      </c>
      <c r="K918">
        <v>5.58</v>
      </c>
    </row>
    <row r="919" spans="1:11" x14ac:dyDescent="0.3">
      <c r="A919" s="87">
        <v>2020</v>
      </c>
      <c r="B919" t="s">
        <v>1119</v>
      </c>
      <c r="D919" t="s">
        <v>781</v>
      </c>
      <c r="E919">
        <v>18.100000000000001</v>
      </c>
      <c r="F919">
        <v>18.5</v>
      </c>
      <c r="K919">
        <v>9.0900000000000016</v>
      </c>
    </row>
    <row r="920" spans="1:11" x14ac:dyDescent="0.3">
      <c r="A920" s="87">
        <v>2020</v>
      </c>
      <c r="B920" t="s">
        <v>762</v>
      </c>
      <c r="D920" t="s">
        <v>781</v>
      </c>
      <c r="F920">
        <v>18.399999999999999</v>
      </c>
      <c r="G920">
        <v>28.6</v>
      </c>
      <c r="I920">
        <v>40.299999999999997</v>
      </c>
      <c r="K920">
        <v>9.5750000000000011</v>
      </c>
    </row>
    <row r="921" spans="1:11" x14ac:dyDescent="0.3">
      <c r="A921" s="87">
        <v>2020</v>
      </c>
      <c r="B921" t="s">
        <v>881</v>
      </c>
      <c r="D921" t="s">
        <v>781</v>
      </c>
      <c r="F921">
        <v>24.7</v>
      </c>
      <c r="K921">
        <v>2.4700000000000002</v>
      </c>
    </row>
    <row r="922" spans="1:11" x14ac:dyDescent="0.3">
      <c r="A922" s="87">
        <v>2020</v>
      </c>
      <c r="B922" t="s">
        <v>882</v>
      </c>
      <c r="D922" t="s">
        <v>781</v>
      </c>
      <c r="F922">
        <v>19</v>
      </c>
      <c r="K922">
        <v>1.9000000000000001</v>
      </c>
    </row>
    <row r="923" spans="1:11" x14ac:dyDescent="0.3">
      <c r="A923" s="87">
        <v>2020</v>
      </c>
      <c r="B923" t="s">
        <v>884</v>
      </c>
      <c r="D923" t="s">
        <v>781</v>
      </c>
      <c r="G923">
        <v>29.2</v>
      </c>
      <c r="K923">
        <v>5.84</v>
      </c>
    </row>
    <row r="924" spans="1:11" x14ac:dyDescent="0.3">
      <c r="A924" s="87">
        <v>2020</v>
      </c>
      <c r="B924" t="s">
        <v>885</v>
      </c>
      <c r="D924" t="s">
        <v>781</v>
      </c>
      <c r="H924">
        <v>19.3</v>
      </c>
      <c r="K924">
        <v>3.8600000000000003</v>
      </c>
    </row>
    <row r="925" spans="1:11" x14ac:dyDescent="0.3">
      <c r="A925" s="87">
        <v>2020</v>
      </c>
      <c r="B925" t="s">
        <v>889</v>
      </c>
      <c r="D925" t="s">
        <v>781</v>
      </c>
      <c r="F925">
        <v>22.4</v>
      </c>
      <c r="K925">
        <v>2.2399999999999998</v>
      </c>
    </row>
    <row r="926" spans="1:11" x14ac:dyDescent="0.3">
      <c r="A926" s="87">
        <v>2020</v>
      </c>
      <c r="B926" t="s">
        <v>890</v>
      </c>
      <c r="D926" t="s">
        <v>781</v>
      </c>
      <c r="F926">
        <v>30.6</v>
      </c>
      <c r="K926">
        <v>3.0600000000000005</v>
      </c>
    </row>
    <row r="927" spans="1:11" x14ac:dyDescent="0.3">
      <c r="A927" s="87">
        <v>2020</v>
      </c>
      <c r="B927" t="s">
        <v>891</v>
      </c>
      <c r="D927" t="s">
        <v>781</v>
      </c>
      <c r="F927">
        <v>53.9</v>
      </c>
      <c r="K927">
        <v>5.3900000000000006</v>
      </c>
    </row>
    <row r="928" spans="1:11" x14ac:dyDescent="0.3">
      <c r="A928" s="87">
        <v>2020</v>
      </c>
      <c r="B928" t="s">
        <v>892</v>
      </c>
      <c r="D928" t="s">
        <v>781</v>
      </c>
      <c r="F928">
        <v>19.899999999999999</v>
      </c>
      <c r="I928">
        <v>18</v>
      </c>
      <c r="K928">
        <v>2.89</v>
      </c>
    </row>
    <row r="929" spans="1:11" x14ac:dyDescent="0.3">
      <c r="A929" s="87">
        <v>2020</v>
      </c>
      <c r="B929" t="s">
        <v>894</v>
      </c>
      <c r="D929" t="s">
        <v>781</v>
      </c>
      <c r="E929">
        <v>19</v>
      </c>
      <c r="K929">
        <v>7.6000000000000005</v>
      </c>
    </row>
    <row r="930" spans="1:11" x14ac:dyDescent="0.3">
      <c r="A930" s="87">
        <v>2020</v>
      </c>
      <c r="B930" t="s">
        <v>896</v>
      </c>
      <c r="D930" t="s">
        <v>781</v>
      </c>
      <c r="E930">
        <v>17.100000000000001</v>
      </c>
      <c r="K930">
        <v>6.8400000000000007</v>
      </c>
    </row>
    <row r="931" spans="1:11" x14ac:dyDescent="0.3">
      <c r="A931" s="87">
        <v>2020</v>
      </c>
      <c r="B931" t="s">
        <v>1120</v>
      </c>
      <c r="D931" t="s">
        <v>781</v>
      </c>
      <c r="G931">
        <v>41.4</v>
      </c>
      <c r="K931">
        <v>8.2799999999999994</v>
      </c>
    </row>
    <row r="932" spans="1:11" x14ac:dyDescent="0.3">
      <c r="A932" s="87">
        <v>2020</v>
      </c>
      <c r="B932" t="s">
        <v>1121</v>
      </c>
      <c r="D932" t="s">
        <v>781</v>
      </c>
      <c r="F932">
        <v>33.799999999999997</v>
      </c>
      <c r="K932">
        <v>3.38</v>
      </c>
    </row>
    <row r="933" spans="1:11" x14ac:dyDescent="0.3">
      <c r="A933" s="87">
        <v>2020</v>
      </c>
      <c r="B933" t="s">
        <v>898</v>
      </c>
      <c r="D933" t="s">
        <v>781</v>
      </c>
      <c r="F933">
        <v>32</v>
      </c>
      <c r="K933">
        <v>3.2</v>
      </c>
    </row>
    <row r="934" spans="1:11" x14ac:dyDescent="0.3">
      <c r="A934" s="87">
        <v>2020</v>
      </c>
      <c r="B934" t="s">
        <v>899</v>
      </c>
      <c r="D934" t="s">
        <v>781</v>
      </c>
      <c r="F934">
        <v>42</v>
      </c>
      <c r="K934">
        <v>4.2</v>
      </c>
    </row>
    <row r="935" spans="1:11" x14ac:dyDescent="0.3">
      <c r="A935" s="87">
        <v>2020</v>
      </c>
      <c r="B935" t="s">
        <v>1122</v>
      </c>
      <c r="D935" t="s">
        <v>781</v>
      </c>
      <c r="F935">
        <v>26.3</v>
      </c>
      <c r="G935">
        <v>24.9</v>
      </c>
      <c r="K935">
        <v>7.6100000000000012</v>
      </c>
    </row>
    <row r="936" spans="1:11" x14ac:dyDescent="0.3">
      <c r="A936" s="87">
        <v>2020</v>
      </c>
      <c r="B936" t="s">
        <v>900</v>
      </c>
      <c r="D936" t="s">
        <v>781</v>
      </c>
      <c r="F936">
        <v>30.2</v>
      </c>
      <c r="G936">
        <v>41.8</v>
      </c>
      <c r="K936">
        <v>11.379999999999999</v>
      </c>
    </row>
    <row r="937" spans="1:11" x14ac:dyDescent="0.3">
      <c r="A937" s="87">
        <v>2020</v>
      </c>
      <c r="B937" t="s">
        <v>901</v>
      </c>
      <c r="D937" t="s">
        <v>781</v>
      </c>
      <c r="F937">
        <v>22.5</v>
      </c>
      <c r="J937">
        <v>18.100000000000001</v>
      </c>
      <c r="K937">
        <v>3.1550000000000002</v>
      </c>
    </row>
    <row r="938" spans="1:11" x14ac:dyDescent="0.3">
      <c r="A938" s="87">
        <v>2020</v>
      </c>
      <c r="B938" t="s">
        <v>902</v>
      </c>
      <c r="D938" t="s">
        <v>781</v>
      </c>
      <c r="G938">
        <v>30.8</v>
      </c>
      <c r="K938">
        <v>6.16</v>
      </c>
    </row>
    <row r="939" spans="1:11" x14ac:dyDescent="0.3">
      <c r="A939" s="87">
        <v>2020</v>
      </c>
      <c r="B939" t="s">
        <v>903</v>
      </c>
      <c r="D939" t="s">
        <v>781</v>
      </c>
      <c r="E939">
        <v>21</v>
      </c>
      <c r="K939">
        <v>8.4</v>
      </c>
    </row>
    <row r="940" spans="1:11" x14ac:dyDescent="0.3">
      <c r="A940" s="87">
        <v>2020</v>
      </c>
      <c r="B940" t="s">
        <v>716</v>
      </c>
      <c r="D940" t="s">
        <v>781</v>
      </c>
      <c r="E940">
        <v>17</v>
      </c>
      <c r="K940">
        <v>6.8000000000000007</v>
      </c>
    </row>
    <row r="941" spans="1:11" x14ac:dyDescent="0.3">
      <c r="A941" s="87">
        <v>2020</v>
      </c>
      <c r="B941" t="s">
        <v>1123</v>
      </c>
      <c r="D941" t="s">
        <v>781</v>
      </c>
      <c r="H941">
        <v>18.5</v>
      </c>
      <c r="K941">
        <v>3.7</v>
      </c>
    </row>
    <row r="942" spans="1:11" x14ac:dyDescent="0.3">
      <c r="A942" s="87">
        <v>2020</v>
      </c>
      <c r="B942" t="s">
        <v>908</v>
      </c>
      <c r="D942" t="s">
        <v>781</v>
      </c>
      <c r="K942">
        <v>0</v>
      </c>
    </row>
    <row r="943" spans="1:11" x14ac:dyDescent="0.3">
      <c r="A943" s="87">
        <v>2020</v>
      </c>
      <c r="B943" t="s">
        <v>909</v>
      </c>
      <c r="D943" t="s">
        <v>781</v>
      </c>
      <c r="G943">
        <v>25.2</v>
      </c>
      <c r="K943">
        <v>5.04</v>
      </c>
    </row>
    <row r="944" spans="1:11" x14ac:dyDescent="0.3">
      <c r="A944" s="87">
        <v>2020</v>
      </c>
      <c r="B944" t="s">
        <v>911</v>
      </c>
      <c r="D944" t="s">
        <v>781</v>
      </c>
      <c r="H944">
        <v>33.799999999999997</v>
      </c>
      <c r="K944">
        <v>6.76</v>
      </c>
    </row>
    <row r="945" spans="1:11" x14ac:dyDescent="0.3">
      <c r="A945" s="87">
        <v>2020</v>
      </c>
      <c r="B945" t="s">
        <v>912</v>
      </c>
      <c r="D945" t="s">
        <v>781</v>
      </c>
      <c r="H945">
        <v>49.8</v>
      </c>
      <c r="K945">
        <v>9.9600000000000009</v>
      </c>
    </row>
    <row r="946" spans="1:11" x14ac:dyDescent="0.3">
      <c r="A946" s="87">
        <v>2020</v>
      </c>
      <c r="B946" t="s">
        <v>913</v>
      </c>
      <c r="D946" t="s">
        <v>781</v>
      </c>
      <c r="H946">
        <v>35.200000000000003</v>
      </c>
      <c r="K946">
        <v>7.0400000000000009</v>
      </c>
    </row>
    <row r="947" spans="1:11" x14ac:dyDescent="0.3">
      <c r="A947" s="87">
        <v>2020</v>
      </c>
      <c r="B947" t="s">
        <v>914</v>
      </c>
      <c r="D947" t="s">
        <v>781</v>
      </c>
      <c r="H947">
        <v>29</v>
      </c>
      <c r="K947">
        <v>5.8000000000000007</v>
      </c>
    </row>
    <row r="948" spans="1:11" x14ac:dyDescent="0.3">
      <c r="A948" s="87">
        <v>2020</v>
      </c>
      <c r="B948" t="s">
        <v>915</v>
      </c>
      <c r="D948" t="s">
        <v>781</v>
      </c>
      <c r="E948">
        <v>18.5</v>
      </c>
      <c r="K948">
        <v>7.4</v>
      </c>
    </row>
    <row r="949" spans="1:11" x14ac:dyDescent="0.3">
      <c r="A949" s="87">
        <v>2020</v>
      </c>
      <c r="B949" t="s">
        <v>1124</v>
      </c>
      <c r="D949" t="s">
        <v>781</v>
      </c>
      <c r="H949">
        <v>32.9</v>
      </c>
      <c r="K949">
        <v>6.58</v>
      </c>
    </row>
    <row r="950" spans="1:11" x14ac:dyDescent="0.3">
      <c r="A950" s="87">
        <v>2020</v>
      </c>
      <c r="B950" t="s">
        <v>1125</v>
      </c>
      <c r="D950" t="s">
        <v>781</v>
      </c>
      <c r="H950">
        <v>42.1</v>
      </c>
      <c r="K950">
        <v>8.42</v>
      </c>
    </row>
    <row r="951" spans="1:11" x14ac:dyDescent="0.3">
      <c r="A951" s="87">
        <v>2020</v>
      </c>
      <c r="B951" t="s">
        <v>916</v>
      </c>
      <c r="D951" t="s">
        <v>781</v>
      </c>
      <c r="H951">
        <v>28.8</v>
      </c>
      <c r="K951">
        <v>5.7600000000000007</v>
      </c>
    </row>
    <row r="952" spans="1:11" x14ac:dyDescent="0.3">
      <c r="A952" s="87">
        <v>2020</v>
      </c>
      <c r="B952" t="s">
        <v>768</v>
      </c>
      <c r="D952" t="s">
        <v>781</v>
      </c>
      <c r="I952">
        <v>24.2</v>
      </c>
      <c r="K952">
        <v>1.21</v>
      </c>
    </row>
    <row r="953" spans="1:11" x14ac:dyDescent="0.3">
      <c r="A953" s="87">
        <v>2020</v>
      </c>
      <c r="B953" t="s">
        <v>719</v>
      </c>
      <c r="D953" t="s">
        <v>781</v>
      </c>
      <c r="J953">
        <v>21.6</v>
      </c>
      <c r="K953">
        <v>1.08</v>
      </c>
    </row>
    <row r="954" spans="1:11" x14ac:dyDescent="0.3">
      <c r="A954" s="87">
        <v>2020</v>
      </c>
      <c r="B954" t="s">
        <v>1126</v>
      </c>
      <c r="D954" t="s">
        <v>781</v>
      </c>
      <c r="I954">
        <v>23.5</v>
      </c>
      <c r="J954">
        <v>40.4</v>
      </c>
      <c r="K954">
        <v>3.1950000000000003</v>
      </c>
    </row>
    <row r="955" spans="1:11" x14ac:dyDescent="0.3">
      <c r="A955" s="87">
        <v>2020</v>
      </c>
      <c r="B955" t="s">
        <v>918</v>
      </c>
      <c r="D955" t="s">
        <v>781</v>
      </c>
      <c r="I955">
        <v>18.3</v>
      </c>
      <c r="J955">
        <v>18</v>
      </c>
      <c r="K955">
        <v>1.8149999999999999</v>
      </c>
    </row>
    <row r="956" spans="1:11" x14ac:dyDescent="0.3">
      <c r="A956" s="87">
        <v>2020</v>
      </c>
      <c r="B956" t="s">
        <v>920</v>
      </c>
      <c r="D956" t="s">
        <v>781</v>
      </c>
      <c r="K956">
        <v>0</v>
      </c>
    </row>
    <row r="957" spans="1:11" x14ac:dyDescent="0.3">
      <c r="A957" s="87">
        <v>2020</v>
      </c>
      <c r="B957" t="s">
        <v>1127</v>
      </c>
      <c r="D957" t="s">
        <v>781</v>
      </c>
      <c r="H957">
        <v>28.7</v>
      </c>
      <c r="I957">
        <v>25.8</v>
      </c>
      <c r="J957">
        <v>18.600000000000001</v>
      </c>
      <c r="K957">
        <v>7.9600000000000009</v>
      </c>
    </row>
    <row r="958" spans="1:11" x14ac:dyDescent="0.3">
      <c r="A958" s="87">
        <v>2020</v>
      </c>
      <c r="B958" t="s">
        <v>1128</v>
      </c>
      <c r="D958" t="s">
        <v>781</v>
      </c>
      <c r="I958">
        <v>17.100000000000001</v>
      </c>
      <c r="J958">
        <v>82.9</v>
      </c>
      <c r="K958">
        <v>5.0000000000000009</v>
      </c>
    </row>
    <row r="959" spans="1:11" x14ac:dyDescent="0.3">
      <c r="A959" s="87">
        <v>2020</v>
      </c>
      <c r="B959" t="s">
        <v>922</v>
      </c>
      <c r="D959" t="s">
        <v>781</v>
      </c>
      <c r="I959">
        <v>33.700000000000003</v>
      </c>
      <c r="J959">
        <v>58</v>
      </c>
      <c r="K959">
        <v>4.5850000000000009</v>
      </c>
    </row>
    <row r="960" spans="1:11" x14ac:dyDescent="0.3">
      <c r="A960" s="87">
        <v>2020</v>
      </c>
      <c r="B960" t="s">
        <v>923</v>
      </c>
      <c r="D960" t="s">
        <v>781</v>
      </c>
      <c r="I960">
        <v>36.1</v>
      </c>
      <c r="K960">
        <v>1.8050000000000002</v>
      </c>
    </row>
    <row r="961" spans="1:11" x14ac:dyDescent="0.3">
      <c r="A961" s="87">
        <v>2020</v>
      </c>
      <c r="B961" t="s">
        <v>925</v>
      </c>
      <c r="D961" t="s">
        <v>781</v>
      </c>
      <c r="F961">
        <v>27.6</v>
      </c>
      <c r="K961">
        <v>2.7600000000000002</v>
      </c>
    </row>
    <row r="962" spans="1:11" x14ac:dyDescent="0.3">
      <c r="A962" s="87">
        <v>2020</v>
      </c>
      <c r="B962" t="s">
        <v>722</v>
      </c>
      <c r="D962" t="s">
        <v>781</v>
      </c>
      <c r="G962">
        <v>46.3</v>
      </c>
      <c r="K962">
        <v>9.26</v>
      </c>
    </row>
    <row r="963" spans="1:11" x14ac:dyDescent="0.3">
      <c r="A963" s="87">
        <v>2020</v>
      </c>
      <c r="B963" t="s">
        <v>1129</v>
      </c>
      <c r="D963" t="s">
        <v>781</v>
      </c>
      <c r="F963">
        <v>22.1</v>
      </c>
      <c r="K963">
        <v>2.2100000000000004</v>
      </c>
    </row>
    <row r="964" spans="1:11" x14ac:dyDescent="0.3">
      <c r="A964" s="87">
        <v>2020</v>
      </c>
      <c r="B964" t="s">
        <v>723</v>
      </c>
      <c r="D964" t="s">
        <v>781</v>
      </c>
      <c r="G964">
        <v>35.200000000000003</v>
      </c>
      <c r="K964">
        <v>7.0400000000000009</v>
      </c>
    </row>
    <row r="965" spans="1:11" x14ac:dyDescent="0.3">
      <c r="A965" s="87">
        <v>2020</v>
      </c>
      <c r="B965" t="s">
        <v>927</v>
      </c>
      <c r="D965" t="s">
        <v>781</v>
      </c>
      <c r="I965">
        <v>98.8</v>
      </c>
      <c r="J965">
        <v>29.9</v>
      </c>
      <c r="K965">
        <v>6.4350000000000005</v>
      </c>
    </row>
    <row r="966" spans="1:11" x14ac:dyDescent="0.3">
      <c r="A966" s="87">
        <v>2020</v>
      </c>
      <c r="B966" t="s">
        <v>928</v>
      </c>
      <c r="D966" t="s">
        <v>781</v>
      </c>
      <c r="H966">
        <v>27.1</v>
      </c>
      <c r="K966">
        <v>5.4200000000000008</v>
      </c>
    </row>
    <row r="967" spans="1:11" x14ac:dyDescent="0.3">
      <c r="A967" s="87">
        <v>2020</v>
      </c>
      <c r="B967" t="s">
        <v>930</v>
      </c>
      <c r="D967" t="s">
        <v>781</v>
      </c>
      <c r="I967">
        <v>54.2</v>
      </c>
      <c r="J967">
        <v>54.3</v>
      </c>
      <c r="K967">
        <v>5.4250000000000007</v>
      </c>
    </row>
    <row r="968" spans="1:11" x14ac:dyDescent="0.3">
      <c r="A968" s="87">
        <v>2020</v>
      </c>
      <c r="B968" t="s">
        <v>931</v>
      </c>
      <c r="D968" t="s">
        <v>781</v>
      </c>
      <c r="K968">
        <v>0</v>
      </c>
    </row>
    <row r="969" spans="1:11" x14ac:dyDescent="0.3">
      <c r="A969" s="87">
        <v>2020</v>
      </c>
      <c r="B969" t="s">
        <v>932</v>
      </c>
      <c r="D969" t="s">
        <v>781</v>
      </c>
      <c r="H969">
        <v>21.3</v>
      </c>
      <c r="K969">
        <v>4.2600000000000007</v>
      </c>
    </row>
    <row r="970" spans="1:11" x14ac:dyDescent="0.3">
      <c r="A970" s="87">
        <v>2020</v>
      </c>
      <c r="B970" t="s">
        <v>933</v>
      </c>
      <c r="D970" t="s">
        <v>781</v>
      </c>
      <c r="I970">
        <v>31.2</v>
      </c>
      <c r="J970">
        <v>47.7</v>
      </c>
      <c r="K970">
        <v>3.9450000000000003</v>
      </c>
    </row>
    <row r="971" spans="1:11" x14ac:dyDescent="0.3">
      <c r="A971" s="87">
        <v>2020</v>
      </c>
      <c r="B971" t="s">
        <v>773</v>
      </c>
      <c r="D971" t="s">
        <v>781</v>
      </c>
      <c r="H971">
        <v>31.1</v>
      </c>
      <c r="K971">
        <v>6.2200000000000006</v>
      </c>
    </row>
    <row r="972" spans="1:11" x14ac:dyDescent="0.3">
      <c r="A972" s="87">
        <v>2020</v>
      </c>
      <c r="B972" t="s">
        <v>934</v>
      </c>
      <c r="D972" t="s">
        <v>781</v>
      </c>
      <c r="F972">
        <v>31.5</v>
      </c>
      <c r="K972">
        <v>3.1500000000000004</v>
      </c>
    </row>
    <row r="973" spans="1:11" x14ac:dyDescent="0.3">
      <c r="A973" s="87">
        <v>2020</v>
      </c>
      <c r="B973" t="s">
        <v>774</v>
      </c>
      <c r="D973" t="s">
        <v>781</v>
      </c>
      <c r="I973">
        <v>78.3</v>
      </c>
      <c r="J973">
        <v>94.5</v>
      </c>
      <c r="K973">
        <v>8.64</v>
      </c>
    </row>
    <row r="974" spans="1:11" x14ac:dyDescent="0.3">
      <c r="A974" s="87">
        <v>2020</v>
      </c>
      <c r="B974" t="s">
        <v>935</v>
      </c>
      <c r="D974" t="s">
        <v>781</v>
      </c>
      <c r="F974">
        <v>36.6</v>
      </c>
      <c r="K974">
        <v>3.66</v>
      </c>
    </row>
    <row r="975" spans="1:11" x14ac:dyDescent="0.3">
      <c r="A975" s="87">
        <v>2020</v>
      </c>
      <c r="B975" t="s">
        <v>936</v>
      </c>
      <c r="D975" t="s">
        <v>781</v>
      </c>
      <c r="G975">
        <v>24.9</v>
      </c>
      <c r="K975">
        <v>4.9800000000000004</v>
      </c>
    </row>
    <row r="976" spans="1:11" x14ac:dyDescent="0.3">
      <c r="A976" s="87">
        <v>2020</v>
      </c>
      <c r="B976" t="s">
        <v>775</v>
      </c>
      <c r="D976" t="s">
        <v>781</v>
      </c>
      <c r="I976">
        <v>53.7</v>
      </c>
      <c r="J976">
        <v>86.9</v>
      </c>
      <c r="K976">
        <v>7.0300000000000011</v>
      </c>
    </row>
    <row r="977" spans="1:11" x14ac:dyDescent="0.3">
      <c r="A977" s="87">
        <v>2020</v>
      </c>
      <c r="B977" t="s">
        <v>937</v>
      </c>
      <c r="D977" t="s">
        <v>781</v>
      </c>
      <c r="G977">
        <v>36.799999999999997</v>
      </c>
      <c r="K977">
        <v>7.3599999999999994</v>
      </c>
    </row>
    <row r="978" spans="1:11" x14ac:dyDescent="0.3">
      <c r="A978" s="87">
        <v>2020</v>
      </c>
      <c r="B978" t="s">
        <v>938</v>
      </c>
      <c r="D978" t="s">
        <v>781</v>
      </c>
      <c r="H978">
        <v>19.399999999999999</v>
      </c>
      <c r="I978">
        <v>30.6</v>
      </c>
      <c r="K978">
        <v>5.41</v>
      </c>
    </row>
    <row r="979" spans="1:11" x14ac:dyDescent="0.3">
      <c r="A979" s="87">
        <v>2020</v>
      </c>
      <c r="B979" t="s">
        <v>939</v>
      </c>
      <c r="D979" t="s">
        <v>781</v>
      </c>
      <c r="I979">
        <v>18.3</v>
      </c>
      <c r="K979">
        <v>0.91500000000000004</v>
      </c>
    </row>
    <row r="980" spans="1:11" x14ac:dyDescent="0.3">
      <c r="A980" s="87">
        <v>2020</v>
      </c>
      <c r="B980" t="s">
        <v>940</v>
      </c>
      <c r="D980" t="s">
        <v>781</v>
      </c>
      <c r="I980">
        <v>77.3</v>
      </c>
      <c r="K980">
        <v>3.8650000000000002</v>
      </c>
    </row>
    <row r="981" spans="1:11" x14ac:dyDescent="0.3">
      <c r="A981" s="87">
        <v>2020</v>
      </c>
      <c r="B981" t="s">
        <v>941</v>
      </c>
      <c r="D981" t="s">
        <v>781</v>
      </c>
      <c r="G981">
        <v>32.700000000000003</v>
      </c>
      <c r="K981">
        <v>6.5400000000000009</v>
      </c>
    </row>
    <row r="982" spans="1:11" x14ac:dyDescent="0.3">
      <c r="A982" s="87">
        <v>2020</v>
      </c>
      <c r="B982" t="s">
        <v>942</v>
      </c>
      <c r="D982" t="s">
        <v>781</v>
      </c>
      <c r="I982">
        <v>21.6</v>
      </c>
      <c r="K982">
        <v>1.08</v>
      </c>
    </row>
    <row r="983" spans="1:11" x14ac:dyDescent="0.3">
      <c r="A983" s="87">
        <v>2020</v>
      </c>
      <c r="B983" t="s">
        <v>1130</v>
      </c>
      <c r="D983" t="s">
        <v>781</v>
      </c>
      <c r="G983">
        <v>44.7</v>
      </c>
      <c r="I983">
        <v>17.7</v>
      </c>
      <c r="K983">
        <v>9.8250000000000011</v>
      </c>
    </row>
    <row r="984" spans="1:11" x14ac:dyDescent="0.3">
      <c r="A984" s="87">
        <v>2020</v>
      </c>
      <c r="B984" t="s">
        <v>776</v>
      </c>
      <c r="D984" t="s">
        <v>781</v>
      </c>
      <c r="G984">
        <v>38.299999999999997</v>
      </c>
      <c r="K984">
        <v>7.66</v>
      </c>
    </row>
    <row r="985" spans="1:11" x14ac:dyDescent="0.3">
      <c r="A985" s="87">
        <v>2020</v>
      </c>
      <c r="B985" t="s">
        <v>1131</v>
      </c>
      <c r="D985" t="s">
        <v>781</v>
      </c>
      <c r="G985">
        <v>34.1</v>
      </c>
      <c r="K985">
        <v>6.82</v>
      </c>
    </row>
    <row r="986" spans="1:11" x14ac:dyDescent="0.3">
      <c r="A986" s="87">
        <v>2020</v>
      </c>
      <c r="B986" t="s">
        <v>943</v>
      </c>
      <c r="D986" t="s">
        <v>781</v>
      </c>
      <c r="G986">
        <v>37.4</v>
      </c>
      <c r="K986">
        <v>7.48</v>
      </c>
    </row>
    <row r="987" spans="1:11" x14ac:dyDescent="0.3">
      <c r="A987" s="87">
        <v>2020</v>
      </c>
      <c r="B987" t="s">
        <v>946</v>
      </c>
      <c r="D987" t="s">
        <v>781</v>
      </c>
      <c r="H987">
        <v>26.9</v>
      </c>
      <c r="K987">
        <v>5.38</v>
      </c>
    </row>
    <row r="988" spans="1:11" x14ac:dyDescent="0.3">
      <c r="A988" s="87">
        <v>2020</v>
      </c>
      <c r="B988" t="s">
        <v>947</v>
      </c>
      <c r="D988" t="s">
        <v>781</v>
      </c>
      <c r="H988">
        <v>36.799999999999997</v>
      </c>
      <c r="K988">
        <v>7.3599999999999994</v>
      </c>
    </row>
    <row r="989" spans="1:11" x14ac:dyDescent="0.3">
      <c r="A989" s="87">
        <v>2020</v>
      </c>
      <c r="B989" t="s">
        <v>1132</v>
      </c>
      <c r="D989" t="s">
        <v>781</v>
      </c>
      <c r="G989">
        <v>32.4</v>
      </c>
      <c r="K989">
        <v>6.48</v>
      </c>
    </row>
    <row r="990" spans="1:11" x14ac:dyDescent="0.3">
      <c r="A990" s="87">
        <v>2020</v>
      </c>
      <c r="B990" t="s">
        <v>949</v>
      </c>
      <c r="D990" t="s">
        <v>781</v>
      </c>
      <c r="H990">
        <v>40.1</v>
      </c>
      <c r="K990">
        <v>8.0200000000000014</v>
      </c>
    </row>
    <row r="991" spans="1:11" x14ac:dyDescent="0.3">
      <c r="A991" s="87">
        <v>2020</v>
      </c>
      <c r="B991" t="s">
        <v>1133</v>
      </c>
      <c r="D991" t="s">
        <v>781</v>
      </c>
      <c r="G991">
        <v>37.6</v>
      </c>
      <c r="K991">
        <v>7.5200000000000005</v>
      </c>
    </row>
    <row r="992" spans="1:11" x14ac:dyDescent="0.3">
      <c r="A992" s="87">
        <v>2020</v>
      </c>
      <c r="B992" t="s">
        <v>951</v>
      </c>
      <c r="D992" t="s">
        <v>781</v>
      </c>
      <c r="I992">
        <v>36</v>
      </c>
      <c r="J992">
        <v>47</v>
      </c>
      <c r="K992">
        <v>4.1500000000000004</v>
      </c>
    </row>
    <row r="993" spans="1:11" x14ac:dyDescent="0.3">
      <c r="A993" s="87">
        <v>2020</v>
      </c>
      <c r="B993" t="s">
        <v>952</v>
      </c>
      <c r="D993" t="s">
        <v>781</v>
      </c>
      <c r="G993">
        <v>26.2</v>
      </c>
      <c r="K993">
        <v>5.24</v>
      </c>
    </row>
    <row r="994" spans="1:11" x14ac:dyDescent="0.3">
      <c r="A994" s="87">
        <v>2020</v>
      </c>
      <c r="B994" t="s">
        <v>954</v>
      </c>
      <c r="D994" t="s">
        <v>781</v>
      </c>
      <c r="I994">
        <v>29.7</v>
      </c>
      <c r="K994">
        <v>1.4850000000000001</v>
      </c>
    </row>
    <row r="995" spans="1:11" x14ac:dyDescent="0.3">
      <c r="A995" s="87">
        <v>2020</v>
      </c>
      <c r="B995" t="s">
        <v>956</v>
      </c>
      <c r="D995" t="s">
        <v>781</v>
      </c>
      <c r="G995">
        <v>41.8</v>
      </c>
      <c r="K995">
        <v>8.36</v>
      </c>
    </row>
    <row r="996" spans="1:11" x14ac:dyDescent="0.3">
      <c r="A996" s="87">
        <v>2020</v>
      </c>
      <c r="B996" t="s">
        <v>957</v>
      </c>
      <c r="D996" t="s">
        <v>781</v>
      </c>
      <c r="F996">
        <v>32.200000000000003</v>
      </c>
      <c r="K996">
        <v>3.2200000000000006</v>
      </c>
    </row>
    <row r="997" spans="1:11" x14ac:dyDescent="0.3">
      <c r="A997" s="87">
        <v>2020</v>
      </c>
      <c r="B997" t="s">
        <v>778</v>
      </c>
      <c r="D997" t="s">
        <v>781</v>
      </c>
      <c r="I997">
        <v>42.7</v>
      </c>
      <c r="J997">
        <v>53.4</v>
      </c>
      <c r="K997">
        <v>4.8049999999999997</v>
      </c>
    </row>
    <row r="998" spans="1:11" x14ac:dyDescent="0.3">
      <c r="A998" s="87">
        <v>2020</v>
      </c>
      <c r="B998" t="s">
        <v>959</v>
      </c>
      <c r="D998" t="s">
        <v>781</v>
      </c>
      <c r="K998">
        <v>0</v>
      </c>
    </row>
    <row r="999" spans="1:11" x14ac:dyDescent="0.3">
      <c r="A999" s="87">
        <v>2020</v>
      </c>
      <c r="B999" t="s">
        <v>730</v>
      </c>
      <c r="D999" t="s">
        <v>781</v>
      </c>
      <c r="H999">
        <v>39.6</v>
      </c>
      <c r="K999">
        <v>7.9200000000000008</v>
      </c>
    </row>
    <row r="1000" spans="1:11" x14ac:dyDescent="0.3">
      <c r="A1000" s="87">
        <v>2020</v>
      </c>
      <c r="B1000" t="s">
        <v>779</v>
      </c>
      <c r="D1000" t="s">
        <v>781</v>
      </c>
      <c r="G1000">
        <v>32.299999999999997</v>
      </c>
      <c r="K1000">
        <v>6.46</v>
      </c>
    </row>
    <row r="1001" spans="1:11" x14ac:dyDescent="0.3">
      <c r="A1001" s="87">
        <v>2020</v>
      </c>
      <c r="B1001" t="s">
        <v>961</v>
      </c>
      <c r="D1001" t="s">
        <v>781</v>
      </c>
      <c r="H1001">
        <v>32.799999999999997</v>
      </c>
      <c r="K1001">
        <v>6.56</v>
      </c>
    </row>
    <row r="1002" spans="1:11" x14ac:dyDescent="0.3">
      <c r="A1002" s="87">
        <v>2020</v>
      </c>
      <c r="B1002" t="s">
        <v>963</v>
      </c>
      <c r="D1002" t="s">
        <v>781</v>
      </c>
      <c r="H1002">
        <v>26.9</v>
      </c>
      <c r="K1002">
        <v>5.38</v>
      </c>
    </row>
    <row r="1003" spans="1:11" x14ac:dyDescent="0.3">
      <c r="A1003" s="87">
        <v>2020</v>
      </c>
      <c r="B1003" t="s">
        <v>731</v>
      </c>
      <c r="D1003" t="s">
        <v>781</v>
      </c>
      <c r="E1003">
        <v>20.399999999999999</v>
      </c>
      <c r="K1003">
        <v>8.16</v>
      </c>
    </row>
    <row r="1004" spans="1:11" x14ac:dyDescent="0.3">
      <c r="A1004" s="87">
        <v>2020</v>
      </c>
      <c r="B1004" t="s">
        <v>964</v>
      </c>
      <c r="D1004" t="s">
        <v>781</v>
      </c>
      <c r="K1004">
        <v>0</v>
      </c>
    </row>
    <row r="1005" spans="1:11" x14ac:dyDescent="0.3">
      <c r="A1005" s="87">
        <v>2020</v>
      </c>
      <c r="B1005" t="s">
        <v>966</v>
      </c>
      <c r="D1005" t="s">
        <v>781</v>
      </c>
      <c r="I1005">
        <v>27.6</v>
      </c>
      <c r="J1005">
        <v>18.7</v>
      </c>
      <c r="K1005">
        <v>2.3150000000000004</v>
      </c>
    </row>
    <row r="1006" spans="1:11" x14ac:dyDescent="0.3">
      <c r="A1006" s="87">
        <v>2020</v>
      </c>
      <c r="B1006" t="s">
        <v>968</v>
      </c>
      <c r="D1006" t="s">
        <v>781</v>
      </c>
      <c r="G1006">
        <v>29.8</v>
      </c>
      <c r="K1006">
        <v>5.9600000000000009</v>
      </c>
    </row>
    <row r="1007" spans="1:11" x14ac:dyDescent="0.3">
      <c r="A1007" s="87">
        <v>2020</v>
      </c>
      <c r="B1007" t="s">
        <v>969</v>
      </c>
      <c r="D1007" t="s">
        <v>781</v>
      </c>
      <c r="H1007">
        <v>23.4</v>
      </c>
      <c r="K1007">
        <v>4.68</v>
      </c>
    </row>
    <row r="1008" spans="1:11" x14ac:dyDescent="0.3">
      <c r="A1008" s="87">
        <v>2020</v>
      </c>
      <c r="B1008" t="s">
        <v>970</v>
      </c>
      <c r="D1008" t="s">
        <v>781</v>
      </c>
      <c r="I1008">
        <v>100</v>
      </c>
      <c r="K1008">
        <v>5</v>
      </c>
    </row>
    <row r="1009" spans="1:11" x14ac:dyDescent="0.3">
      <c r="A1009" s="87">
        <v>2020</v>
      </c>
      <c r="B1009" t="s">
        <v>732</v>
      </c>
      <c r="D1009" t="s">
        <v>781</v>
      </c>
      <c r="G1009">
        <v>48.9</v>
      </c>
      <c r="K1009">
        <v>9.7800000000000011</v>
      </c>
    </row>
    <row r="1010" spans="1:11" x14ac:dyDescent="0.3">
      <c r="A1010" s="87">
        <v>2020</v>
      </c>
      <c r="B1010" t="s">
        <v>971</v>
      </c>
      <c r="D1010" t="s">
        <v>781</v>
      </c>
      <c r="H1010">
        <v>27.5</v>
      </c>
      <c r="I1010">
        <v>22.2</v>
      </c>
      <c r="K1010">
        <v>6.61</v>
      </c>
    </row>
    <row r="1011" spans="1:11" x14ac:dyDescent="0.3">
      <c r="A1011" s="87">
        <v>2020</v>
      </c>
      <c r="B1011" t="s">
        <v>780</v>
      </c>
      <c r="D1011" t="s">
        <v>781</v>
      </c>
      <c r="G1011">
        <v>24.6</v>
      </c>
      <c r="K1011">
        <v>4.9200000000000008</v>
      </c>
    </row>
    <row r="1012" spans="1:11" x14ac:dyDescent="0.3">
      <c r="A1012" s="87">
        <v>2020</v>
      </c>
      <c r="B1012" t="s">
        <v>1134</v>
      </c>
      <c r="K1012">
        <v>0</v>
      </c>
    </row>
    <row r="1013" spans="1:11" x14ac:dyDescent="0.3">
      <c r="A1013" s="87">
        <v>2020</v>
      </c>
      <c r="B1013" t="s">
        <v>1135</v>
      </c>
      <c r="I1013">
        <v>56.3</v>
      </c>
      <c r="K1013">
        <v>2.8149999999999999</v>
      </c>
    </row>
    <row r="1014" spans="1:11" x14ac:dyDescent="0.3">
      <c r="A1014" s="87">
        <v>2020</v>
      </c>
      <c r="B1014" t="s">
        <v>972</v>
      </c>
      <c r="K1014">
        <v>0</v>
      </c>
    </row>
    <row r="1015" spans="1:11" x14ac:dyDescent="0.3">
      <c r="A1015" s="87">
        <v>2020</v>
      </c>
      <c r="B1015" t="s">
        <v>973</v>
      </c>
      <c r="J1015">
        <v>18.7</v>
      </c>
      <c r="K1015">
        <v>0.93500000000000005</v>
      </c>
    </row>
    <row r="1016" spans="1:11" x14ac:dyDescent="0.3">
      <c r="A1016" s="87">
        <v>2020</v>
      </c>
      <c r="B1016" t="s">
        <v>1136</v>
      </c>
      <c r="I1016">
        <v>33.6</v>
      </c>
      <c r="J1016">
        <v>18</v>
      </c>
      <c r="K1016">
        <v>2.58</v>
      </c>
    </row>
    <row r="1017" spans="1:11" x14ac:dyDescent="0.3">
      <c r="A1017" s="87">
        <v>2020</v>
      </c>
      <c r="B1017" t="s">
        <v>1137</v>
      </c>
      <c r="I1017">
        <v>18.3</v>
      </c>
      <c r="K1017">
        <v>0.91500000000000004</v>
      </c>
    </row>
    <row r="1018" spans="1:11" x14ac:dyDescent="0.3">
      <c r="A1018" s="87">
        <v>2020</v>
      </c>
      <c r="B1018" t="s">
        <v>788</v>
      </c>
      <c r="I1018">
        <v>29.4</v>
      </c>
      <c r="K1018">
        <v>1.47</v>
      </c>
    </row>
    <row r="1019" spans="1:11" x14ac:dyDescent="0.3">
      <c r="A1019" s="87">
        <v>2020</v>
      </c>
      <c r="B1019" t="s">
        <v>974</v>
      </c>
      <c r="K1019">
        <v>0</v>
      </c>
    </row>
    <row r="1020" spans="1:11" x14ac:dyDescent="0.3">
      <c r="A1020" s="87">
        <v>2020</v>
      </c>
      <c r="B1020" t="s">
        <v>793</v>
      </c>
      <c r="G1020">
        <v>24.3</v>
      </c>
      <c r="K1020">
        <v>4.8600000000000003</v>
      </c>
    </row>
    <row r="1021" spans="1:11" x14ac:dyDescent="0.3">
      <c r="A1021" s="87">
        <v>2020</v>
      </c>
      <c r="B1021" t="s">
        <v>975</v>
      </c>
      <c r="G1021">
        <v>100</v>
      </c>
      <c r="J1021">
        <v>25.4</v>
      </c>
      <c r="K1021">
        <v>21.27</v>
      </c>
    </row>
    <row r="1022" spans="1:11" x14ac:dyDescent="0.3">
      <c r="A1022" s="87">
        <v>2020</v>
      </c>
      <c r="B1022" t="s">
        <v>1138</v>
      </c>
      <c r="K1022">
        <v>0</v>
      </c>
    </row>
    <row r="1023" spans="1:11" x14ac:dyDescent="0.3">
      <c r="A1023" s="87">
        <v>2020</v>
      </c>
      <c r="B1023" t="s">
        <v>976</v>
      </c>
      <c r="K1023">
        <v>0</v>
      </c>
    </row>
    <row r="1024" spans="1:11" x14ac:dyDescent="0.3">
      <c r="A1024" s="87">
        <v>2020</v>
      </c>
      <c r="B1024" t="s">
        <v>977</v>
      </c>
      <c r="H1024">
        <v>22</v>
      </c>
      <c r="I1024">
        <v>80.5</v>
      </c>
      <c r="J1024">
        <v>18.8</v>
      </c>
      <c r="K1024">
        <v>9.3650000000000002</v>
      </c>
    </row>
    <row r="1025" spans="1:11" x14ac:dyDescent="0.3">
      <c r="A1025" s="87">
        <v>2020</v>
      </c>
      <c r="B1025" t="s">
        <v>802</v>
      </c>
      <c r="H1025">
        <v>20.9</v>
      </c>
      <c r="K1025">
        <v>4.18</v>
      </c>
    </row>
    <row r="1026" spans="1:11" x14ac:dyDescent="0.3">
      <c r="A1026" s="87">
        <v>2020</v>
      </c>
      <c r="B1026" t="s">
        <v>1139</v>
      </c>
      <c r="K1026">
        <v>0</v>
      </c>
    </row>
    <row r="1027" spans="1:11" x14ac:dyDescent="0.3">
      <c r="A1027" s="87">
        <v>2020</v>
      </c>
      <c r="B1027" t="s">
        <v>736</v>
      </c>
      <c r="H1027">
        <v>20.7</v>
      </c>
      <c r="K1027">
        <v>4.1399999999999997</v>
      </c>
    </row>
    <row r="1028" spans="1:11" x14ac:dyDescent="0.3">
      <c r="A1028" s="87">
        <v>2020</v>
      </c>
      <c r="B1028" t="s">
        <v>805</v>
      </c>
      <c r="I1028">
        <v>32.200000000000003</v>
      </c>
      <c r="J1028">
        <v>25.3</v>
      </c>
      <c r="K1028">
        <v>2.8750000000000004</v>
      </c>
    </row>
    <row r="1029" spans="1:11" x14ac:dyDescent="0.3">
      <c r="A1029" s="87">
        <v>2020</v>
      </c>
      <c r="B1029" t="s">
        <v>978</v>
      </c>
      <c r="E1029">
        <v>19.399999999999999</v>
      </c>
      <c r="G1029">
        <v>61.3</v>
      </c>
      <c r="I1029">
        <v>83.5</v>
      </c>
      <c r="J1029">
        <v>89</v>
      </c>
      <c r="K1029">
        <v>28.645</v>
      </c>
    </row>
    <row r="1030" spans="1:11" x14ac:dyDescent="0.3">
      <c r="A1030" s="87">
        <v>2020</v>
      </c>
      <c r="B1030" t="s">
        <v>1140</v>
      </c>
      <c r="K1030">
        <v>0</v>
      </c>
    </row>
    <row r="1031" spans="1:11" x14ac:dyDescent="0.3">
      <c r="A1031" s="87">
        <v>2020</v>
      </c>
      <c r="B1031" t="s">
        <v>980</v>
      </c>
      <c r="F1031">
        <v>19.100000000000001</v>
      </c>
      <c r="H1031">
        <v>41.7</v>
      </c>
      <c r="I1031">
        <v>85.9</v>
      </c>
      <c r="J1031">
        <v>65.5</v>
      </c>
      <c r="K1031">
        <v>17.82</v>
      </c>
    </row>
    <row r="1032" spans="1:11" x14ac:dyDescent="0.3">
      <c r="A1032" s="87">
        <v>2020</v>
      </c>
      <c r="B1032" t="s">
        <v>981</v>
      </c>
      <c r="F1032">
        <v>25.1</v>
      </c>
      <c r="G1032">
        <v>99.5</v>
      </c>
      <c r="H1032">
        <v>46.5</v>
      </c>
      <c r="I1032">
        <v>99.7</v>
      </c>
      <c r="J1032">
        <v>100</v>
      </c>
      <c r="K1032">
        <v>41.695000000000007</v>
      </c>
    </row>
    <row r="1033" spans="1:11" x14ac:dyDescent="0.3">
      <c r="A1033" s="87">
        <v>2020</v>
      </c>
      <c r="B1033" t="s">
        <v>1141</v>
      </c>
      <c r="K1033">
        <v>0</v>
      </c>
    </row>
    <row r="1034" spans="1:11" x14ac:dyDescent="0.3">
      <c r="A1034" s="87">
        <v>2020</v>
      </c>
      <c r="B1034" t="s">
        <v>810</v>
      </c>
      <c r="I1034">
        <v>17.2</v>
      </c>
      <c r="K1034">
        <v>0.86</v>
      </c>
    </row>
    <row r="1035" spans="1:11" x14ac:dyDescent="0.3">
      <c r="A1035" s="87">
        <v>2020</v>
      </c>
      <c r="B1035" t="s">
        <v>1142</v>
      </c>
      <c r="K1035">
        <v>0</v>
      </c>
    </row>
    <row r="1036" spans="1:11" x14ac:dyDescent="0.3">
      <c r="A1036" s="87">
        <v>2020</v>
      </c>
      <c r="B1036" t="s">
        <v>982</v>
      </c>
      <c r="I1036">
        <v>20</v>
      </c>
      <c r="K1036">
        <v>1</v>
      </c>
    </row>
    <row r="1037" spans="1:11" x14ac:dyDescent="0.3">
      <c r="A1037" s="87">
        <v>2020</v>
      </c>
      <c r="B1037" t="s">
        <v>811</v>
      </c>
      <c r="G1037">
        <v>26.3</v>
      </c>
      <c r="K1037">
        <v>5.2600000000000007</v>
      </c>
    </row>
    <row r="1038" spans="1:11" x14ac:dyDescent="0.3">
      <c r="A1038" s="87">
        <v>2020</v>
      </c>
      <c r="B1038" t="s">
        <v>1143</v>
      </c>
      <c r="K1038">
        <v>0</v>
      </c>
    </row>
    <row r="1039" spans="1:11" x14ac:dyDescent="0.3">
      <c r="A1039" s="87">
        <v>2020</v>
      </c>
      <c r="B1039" t="s">
        <v>1144</v>
      </c>
      <c r="F1039">
        <v>41.5</v>
      </c>
      <c r="I1039">
        <v>83.5</v>
      </c>
      <c r="J1039">
        <v>83.9</v>
      </c>
      <c r="K1039">
        <v>12.52</v>
      </c>
    </row>
    <row r="1040" spans="1:11" x14ac:dyDescent="0.3">
      <c r="A1040" s="87">
        <v>2020</v>
      </c>
      <c r="B1040" t="s">
        <v>814</v>
      </c>
      <c r="I1040">
        <v>23.6</v>
      </c>
      <c r="K1040">
        <v>1.1800000000000002</v>
      </c>
    </row>
    <row r="1041" spans="1:11" x14ac:dyDescent="0.3">
      <c r="A1041" s="87">
        <v>2020</v>
      </c>
      <c r="B1041" t="s">
        <v>983</v>
      </c>
      <c r="F1041">
        <v>60.8</v>
      </c>
      <c r="H1041">
        <v>40.6</v>
      </c>
      <c r="I1041">
        <v>99.6</v>
      </c>
      <c r="J1041">
        <v>88.5</v>
      </c>
      <c r="K1041">
        <v>23.605</v>
      </c>
    </row>
    <row r="1042" spans="1:11" x14ac:dyDescent="0.3">
      <c r="A1042" s="87">
        <v>2020</v>
      </c>
      <c r="B1042" t="s">
        <v>984</v>
      </c>
      <c r="K1042">
        <v>0</v>
      </c>
    </row>
    <row r="1043" spans="1:11" x14ac:dyDescent="0.3">
      <c r="A1043" s="87">
        <v>2020</v>
      </c>
      <c r="B1043" t="s">
        <v>985</v>
      </c>
      <c r="J1043">
        <v>17.5</v>
      </c>
      <c r="K1043">
        <v>0.875</v>
      </c>
    </row>
    <row r="1044" spans="1:11" x14ac:dyDescent="0.3">
      <c r="A1044" s="87">
        <v>2020</v>
      </c>
      <c r="B1044" t="s">
        <v>1145</v>
      </c>
      <c r="K1044">
        <v>0</v>
      </c>
    </row>
    <row r="1045" spans="1:11" x14ac:dyDescent="0.3">
      <c r="A1045" s="87">
        <v>2020</v>
      </c>
      <c r="B1045" t="s">
        <v>986</v>
      </c>
      <c r="K1045">
        <v>0</v>
      </c>
    </row>
    <row r="1046" spans="1:11" x14ac:dyDescent="0.3">
      <c r="A1046" s="87">
        <v>2020</v>
      </c>
      <c r="B1046" t="s">
        <v>987</v>
      </c>
      <c r="F1046">
        <v>26.2</v>
      </c>
      <c r="I1046">
        <v>35.5</v>
      </c>
      <c r="J1046">
        <v>74.900000000000006</v>
      </c>
      <c r="K1046">
        <v>8.14</v>
      </c>
    </row>
    <row r="1047" spans="1:11" x14ac:dyDescent="0.3">
      <c r="A1047" s="87">
        <v>2020</v>
      </c>
      <c r="B1047" t="s">
        <v>1146</v>
      </c>
      <c r="K1047">
        <v>0</v>
      </c>
    </row>
    <row r="1048" spans="1:11" x14ac:dyDescent="0.3">
      <c r="A1048" s="87">
        <v>2020</v>
      </c>
      <c r="B1048" t="s">
        <v>988</v>
      </c>
      <c r="F1048">
        <v>89.7</v>
      </c>
      <c r="I1048">
        <v>83.5</v>
      </c>
      <c r="J1048">
        <v>89</v>
      </c>
      <c r="K1048">
        <v>17.594999999999999</v>
      </c>
    </row>
    <row r="1049" spans="1:11" x14ac:dyDescent="0.3">
      <c r="A1049" s="87">
        <v>2020</v>
      </c>
      <c r="B1049" t="s">
        <v>1147</v>
      </c>
      <c r="K1049">
        <v>0</v>
      </c>
    </row>
    <row r="1050" spans="1:11" x14ac:dyDescent="0.3">
      <c r="A1050" s="87">
        <v>2020</v>
      </c>
      <c r="B1050" t="s">
        <v>1148</v>
      </c>
      <c r="F1050">
        <v>37.700000000000003</v>
      </c>
      <c r="G1050">
        <v>92.6</v>
      </c>
      <c r="I1050">
        <v>64.7</v>
      </c>
      <c r="J1050">
        <v>99.4</v>
      </c>
      <c r="K1050">
        <v>30.494999999999997</v>
      </c>
    </row>
    <row r="1051" spans="1:11" x14ac:dyDescent="0.3">
      <c r="A1051" s="87">
        <v>2020</v>
      </c>
      <c r="B1051" t="s">
        <v>989</v>
      </c>
      <c r="E1051">
        <v>21.4</v>
      </c>
      <c r="F1051">
        <v>84.6</v>
      </c>
      <c r="G1051">
        <v>39.5</v>
      </c>
      <c r="I1051">
        <v>83.5</v>
      </c>
      <c r="J1051">
        <v>89</v>
      </c>
      <c r="K1051">
        <v>33.545000000000002</v>
      </c>
    </row>
    <row r="1052" spans="1:11" x14ac:dyDescent="0.3">
      <c r="A1052" s="87">
        <v>2020</v>
      </c>
      <c r="B1052" t="s">
        <v>1149</v>
      </c>
      <c r="K1052">
        <v>0</v>
      </c>
    </row>
    <row r="1053" spans="1:11" x14ac:dyDescent="0.3">
      <c r="A1053" s="87">
        <v>2020</v>
      </c>
      <c r="B1053" t="s">
        <v>1150</v>
      </c>
      <c r="K1053">
        <v>0</v>
      </c>
    </row>
    <row r="1054" spans="1:11" x14ac:dyDescent="0.3">
      <c r="A1054" s="87">
        <v>2020</v>
      </c>
      <c r="B1054" t="s">
        <v>990</v>
      </c>
      <c r="E1054">
        <v>28.3</v>
      </c>
      <c r="G1054">
        <v>26.5</v>
      </c>
      <c r="H1054">
        <v>23.8</v>
      </c>
      <c r="K1054">
        <v>21.380000000000003</v>
      </c>
    </row>
    <row r="1055" spans="1:11" x14ac:dyDescent="0.3">
      <c r="A1055" s="87">
        <v>2020</v>
      </c>
      <c r="B1055" t="s">
        <v>991</v>
      </c>
      <c r="E1055">
        <v>39.700000000000003</v>
      </c>
      <c r="G1055">
        <v>99.8</v>
      </c>
      <c r="H1055">
        <v>90</v>
      </c>
      <c r="I1055">
        <v>91.8</v>
      </c>
      <c r="J1055">
        <v>45.3</v>
      </c>
      <c r="K1055">
        <v>60.695000000000007</v>
      </c>
    </row>
    <row r="1056" spans="1:11" x14ac:dyDescent="0.3">
      <c r="A1056" s="87">
        <v>2020</v>
      </c>
      <c r="B1056" t="s">
        <v>992</v>
      </c>
      <c r="E1056">
        <v>22.6</v>
      </c>
      <c r="G1056">
        <v>78.2</v>
      </c>
      <c r="H1056">
        <v>100</v>
      </c>
      <c r="I1056">
        <v>100</v>
      </c>
      <c r="J1056">
        <v>100</v>
      </c>
      <c r="K1056">
        <v>54.68</v>
      </c>
    </row>
    <row r="1057" spans="1:11" x14ac:dyDescent="0.3">
      <c r="A1057" s="87">
        <v>2020</v>
      </c>
      <c r="B1057" t="s">
        <v>993</v>
      </c>
      <c r="F1057">
        <v>19.3</v>
      </c>
      <c r="K1057">
        <v>1.9300000000000002</v>
      </c>
    </row>
    <row r="1058" spans="1:11" x14ac:dyDescent="0.3">
      <c r="A1058" s="87">
        <v>2020</v>
      </c>
      <c r="B1058" t="s">
        <v>994</v>
      </c>
      <c r="I1058">
        <v>27.2</v>
      </c>
      <c r="J1058">
        <v>22.2</v>
      </c>
      <c r="K1058">
        <v>2.4700000000000002</v>
      </c>
    </row>
    <row r="1059" spans="1:11" x14ac:dyDescent="0.3">
      <c r="A1059" s="87">
        <v>2020</v>
      </c>
      <c r="B1059" t="s">
        <v>995</v>
      </c>
      <c r="E1059">
        <v>21.2</v>
      </c>
      <c r="F1059">
        <v>85.8</v>
      </c>
      <c r="H1059">
        <v>77.8</v>
      </c>
      <c r="I1059">
        <v>100</v>
      </c>
      <c r="J1059">
        <v>100</v>
      </c>
      <c r="K1059">
        <v>42.620000000000005</v>
      </c>
    </row>
    <row r="1060" spans="1:11" x14ac:dyDescent="0.3">
      <c r="A1060" s="87">
        <v>2020</v>
      </c>
      <c r="B1060" t="s">
        <v>1151</v>
      </c>
      <c r="F1060">
        <v>32</v>
      </c>
      <c r="K1060">
        <v>3.2</v>
      </c>
    </row>
    <row r="1061" spans="1:11" x14ac:dyDescent="0.3">
      <c r="A1061" s="87">
        <v>2020</v>
      </c>
      <c r="B1061" t="s">
        <v>996</v>
      </c>
      <c r="K1061">
        <v>0</v>
      </c>
    </row>
    <row r="1062" spans="1:11" x14ac:dyDescent="0.3">
      <c r="A1062" s="87">
        <v>2020</v>
      </c>
      <c r="B1062" t="s">
        <v>1152</v>
      </c>
      <c r="K1062">
        <v>0</v>
      </c>
    </row>
    <row r="1063" spans="1:11" x14ac:dyDescent="0.3">
      <c r="A1063" s="87">
        <v>2020</v>
      </c>
      <c r="B1063" t="s">
        <v>834</v>
      </c>
      <c r="G1063">
        <v>26.2</v>
      </c>
      <c r="K1063">
        <v>5.24</v>
      </c>
    </row>
    <row r="1064" spans="1:11" x14ac:dyDescent="0.3">
      <c r="A1064" s="87">
        <v>2020</v>
      </c>
      <c r="B1064" t="s">
        <v>997</v>
      </c>
      <c r="F1064">
        <v>20</v>
      </c>
      <c r="K1064">
        <v>2</v>
      </c>
    </row>
    <row r="1065" spans="1:11" x14ac:dyDescent="0.3">
      <c r="A1065" s="87">
        <v>2020</v>
      </c>
      <c r="B1065" t="s">
        <v>835</v>
      </c>
      <c r="J1065">
        <v>22.8</v>
      </c>
      <c r="K1065">
        <v>1.1400000000000001</v>
      </c>
    </row>
    <row r="1066" spans="1:11" x14ac:dyDescent="0.3">
      <c r="A1066" s="87">
        <v>2020</v>
      </c>
      <c r="B1066" t="s">
        <v>838</v>
      </c>
      <c r="G1066">
        <v>23.9</v>
      </c>
      <c r="K1066">
        <v>4.78</v>
      </c>
    </row>
    <row r="1067" spans="1:11" x14ac:dyDescent="0.3">
      <c r="A1067" s="87">
        <v>2020</v>
      </c>
      <c r="B1067" t="s">
        <v>1153</v>
      </c>
      <c r="J1067">
        <v>16.399999999999999</v>
      </c>
      <c r="K1067">
        <v>0.82</v>
      </c>
    </row>
    <row r="1068" spans="1:11" x14ac:dyDescent="0.3">
      <c r="A1068" s="87">
        <v>2020</v>
      </c>
      <c r="B1068" t="s">
        <v>1154</v>
      </c>
      <c r="K1068">
        <v>0</v>
      </c>
    </row>
    <row r="1069" spans="1:11" x14ac:dyDescent="0.3">
      <c r="A1069" s="87">
        <v>2020</v>
      </c>
      <c r="B1069" t="s">
        <v>998</v>
      </c>
      <c r="G1069">
        <v>27.6</v>
      </c>
      <c r="K1069">
        <v>5.5200000000000005</v>
      </c>
    </row>
    <row r="1070" spans="1:11" x14ac:dyDescent="0.3">
      <c r="A1070" s="87">
        <v>2020</v>
      </c>
      <c r="B1070" t="s">
        <v>999</v>
      </c>
      <c r="K1070">
        <v>0</v>
      </c>
    </row>
    <row r="1071" spans="1:11" x14ac:dyDescent="0.3">
      <c r="A1071" s="87">
        <v>2020</v>
      </c>
      <c r="B1071" t="s">
        <v>1000</v>
      </c>
      <c r="K1071">
        <v>0</v>
      </c>
    </row>
    <row r="1072" spans="1:11" x14ac:dyDescent="0.3">
      <c r="A1072" s="87">
        <v>2020</v>
      </c>
      <c r="B1072" t="s">
        <v>1155</v>
      </c>
      <c r="K1072">
        <v>0</v>
      </c>
    </row>
    <row r="1073" spans="1:11" x14ac:dyDescent="0.3">
      <c r="A1073" s="87">
        <v>2020</v>
      </c>
      <c r="B1073" t="s">
        <v>1156</v>
      </c>
      <c r="K1073">
        <v>0</v>
      </c>
    </row>
    <row r="1074" spans="1:11" x14ac:dyDescent="0.3">
      <c r="A1074" s="87">
        <v>2020</v>
      </c>
      <c r="B1074" t="s">
        <v>847</v>
      </c>
      <c r="K1074">
        <v>0</v>
      </c>
    </row>
    <row r="1075" spans="1:11" x14ac:dyDescent="0.3">
      <c r="A1075" s="87">
        <v>2020</v>
      </c>
      <c r="B1075" t="s">
        <v>853</v>
      </c>
      <c r="K1075">
        <v>0</v>
      </c>
    </row>
    <row r="1076" spans="1:11" x14ac:dyDescent="0.3">
      <c r="A1076" s="87">
        <v>2020</v>
      </c>
      <c r="B1076" t="s">
        <v>1157</v>
      </c>
      <c r="K1076">
        <v>0</v>
      </c>
    </row>
    <row r="1077" spans="1:11" x14ac:dyDescent="0.3">
      <c r="A1077" s="87">
        <v>2020</v>
      </c>
      <c r="B1077" t="s">
        <v>1158</v>
      </c>
      <c r="G1077">
        <v>26.6</v>
      </c>
      <c r="K1077">
        <v>5.32</v>
      </c>
    </row>
    <row r="1078" spans="1:11" x14ac:dyDescent="0.3">
      <c r="A1078" s="87">
        <v>2020</v>
      </c>
      <c r="B1078" t="s">
        <v>1159</v>
      </c>
      <c r="E1078">
        <v>27.8</v>
      </c>
      <c r="G1078">
        <v>100</v>
      </c>
      <c r="H1078">
        <v>69.400000000000006</v>
      </c>
      <c r="I1078">
        <v>27.8</v>
      </c>
      <c r="J1078">
        <v>20.9</v>
      </c>
      <c r="K1078">
        <v>47.435000000000002</v>
      </c>
    </row>
    <row r="1079" spans="1:11" x14ac:dyDescent="0.3">
      <c r="A1079" s="87">
        <v>2020</v>
      </c>
      <c r="B1079" t="s">
        <v>1160</v>
      </c>
      <c r="G1079">
        <v>97.4</v>
      </c>
      <c r="H1079">
        <v>87.9</v>
      </c>
      <c r="J1079">
        <v>50.9</v>
      </c>
    </row>
    <row r="1080" spans="1:11" x14ac:dyDescent="0.3">
      <c r="A1080" s="87">
        <v>2020</v>
      </c>
      <c r="B1080" t="s">
        <v>859</v>
      </c>
    </row>
    <row r="1081" spans="1:11" x14ac:dyDescent="0.3">
      <c r="A1081" s="87">
        <v>2020</v>
      </c>
      <c r="B1081" t="s">
        <v>860</v>
      </c>
      <c r="H1081">
        <v>25.5</v>
      </c>
    </row>
    <row r="1082" spans="1:11" x14ac:dyDescent="0.3">
      <c r="A1082" s="87">
        <v>2020</v>
      </c>
      <c r="B1082" t="s">
        <v>1161</v>
      </c>
      <c r="I1082">
        <v>40.1</v>
      </c>
    </row>
    <row r="1083" spans="1:11" x14ac:dyDescent="0.3">
      <c r="A1083" s="87">
        <v>2020</v>
      </c>
      <c r="B1083" t="s">
        <v>1162</v>
      </c>
      <c r="G1083">
        <v>52.4</v>
      </c>
      <c r="H1083">
        <v>58.4</v>
      </c>
      <c r="I1083">
        <v>50.9</v>
      </c>
      <c r="J1083">
        <v>58.9</v>
      </c>
    </row>
    <row r="1084" spans="1:11" x14ac:dyDescent="0.3">
      <c r="A1084" s="87">
        <v>2020</v>
      </c>
      <c r="B1084" t="s">
        <v>1163</v>
      </c>
      <c r="J1084">
        <v>17.100000000000001</v>
      </c>
    </row>
    <row r="1085" spans="1:11" x14ac:dyDescent="0.3">
      <c r="A1085" s="87">
        <v>2020</v>
      </c>
      <c r="B1085" t="s">
        <v>1002</v>
      </c>
      <c r="F1085">
        <v>21.3</v>
      </c>
      <c r="H1085">
        <v>56.6</v>
      </c>
      <c r="I1085">
        <v>86.3</v>
      </c>
      <c r="J1085">
        <v>26.3</v>
      </c>
    </row>
    <row r="1086" spans="1:11" x14ac:dyDescent="0.3">
      <c r="A1086" s="87">
        <v>2020</v>
      </c>
      <c r="B1086" t="s">
        <v>1164</v>
      </c>
    </row>
    <row r="1087" spans="1:11" x14ac:dyDescent="0.3">
      <c r="A1087" s="87">
        <v>2020</v>
      </c>
      <c r="B1087" t="s">
        <v>1165</v>
      </c>
    </row>
    <row r="1088" spans="1:11" x14ac:dyDescent="0.3">
      <c r="A1088" s="87">
        <v>2020</v>
      </c>
      <c r="B1088" t="s">
        <v>1166</v>
      </c>
    </row>
    <row r="1089" spans="1:10" x14ac:dyDescent="0.3">
      <c r="A1089" s="87">
        <v>2020</v>
      </c>
      <c r="B1089" t="s">
        <v>1167</v>
      </c>
      <c r="J1089">
        <v>27.3</v>
      </c>
    </row>
    <row r="1090" spans="1:10" x14ac:dyDescent="0.3">
      <c r="A1090" s="87">
        <v>2020</v>
      </c>
      <c r="B1090" t="s">
        <v>1168</v>
      </c>
      <c r="F1090">
        <v>46.6</v>
      </c>
      <c r="G1090">
        <v>98.4</v>
      </c>
      <c r="H1090">
        <v>34.700000000000003</v>
      </c>
      <c r="I1090">
        <v>95.4</v>
      </c>
      <c r="J1090">
        <v>99.3</v>
      </c>
    </row>
    <row r="1091" spans="1:10" x14ac:dyDescent="0.3">
      <c r="A1091" s="87">
        <v>2020</v>
      </c>
      <c r="B1091" t="s">
        <v>870</v>
      </c>
      <c r="H1091">
        <v>28.3</v>
      </c>
    </row>
    <row r="1092" spans="1:10" x14ac:dyDescent="0.3">
      <c r="A1092" s="87">
        <v>2020</v>
      </c>
      <c r="B1092" t="s">
        <v>1169</v>
      </c>
    </row>
    <row r="1093" spans="1:10" x14ac:dyDescent="0.3">
      <c r="A1093" s="87">
        <v>2020</v>
      </c>
      <c r="B1093" t="s">
        <v>1170</v>
      </c>
    </row>
    <row r="1094" spans="1:10" x14ac:dyDescent="0.3">
      <c r="A1094" s="87">
        <v>2020</v>
      </c>
      <c r="B1094" t="s">
        <v>1003</v>
      </c>
      <c r="I1094">
        <v>50.2</v>
      </c>
    </row>
    <row r="1095" spans="1:10" x14ac:dyDescent="0.3">
      <c r="A1095" s="87">
        <v>2020</v>
      </c>
      <c r="B1095" t="s">
        <v>1171</v>
      </c>
    </row>
    <row r="1096" spans="1:10" x14ac:dyDescent="0.3">
      <c r="A1096" s="87">
        <v>2020</v>
      </c>
      <c r="B1096" t="s">
        <v>1004</v>
      </c>
    </row>
    <row r="1097" spans="1:10" x14ac:dyDescent="0.3">
      <c r="A1097" s="87">
        <v>2020</v>
      </c>
      <c r="B1097" t="s">
        <v>1172</v>
      </c>
    </row>
    <row r="1098" spans="1:10" x14ac:dyDescent="0.3">
      <c r="A1098" s="87">
        <v>2020</v>
      </c>
      <c r="B1098" t="s">
        <v>1173</v>
      </c>
    </row>
    <row r="1099" spans="1:10" x14ac:dyDescent="0.3">
      <c r="A1099" s="87">
        <v>2020</v>
      </c>
      <c r="B1099" t="s">
        <v>875</v>
      </c>
      <c r="F1099">
        <v>19</v>
      </c>
    </row>
    <row r="1100" spans="1:10" x14ac:dyDescent="0.3">
      <c r="A1100" s="87">
        <v>2020</v>
      </c>
      <c r="B1100" t="s">
        <v>1174</v>
      </c>
    </row>
    <row r="1101" spans="1:10" x14ac:dyDescent="0.3">
      <c r="A1101" s="87">
        <v>2020</v>
      </c>
      <c r="B1101" t="s">
        <v>1175</v>
      </c>
    </row>
    <row r="1102" spans="1:10" x14ac:dyDescent="0.3">
      <c r="A1102" s="87">
        <v>2020</v>
      </c>
      <c r="B1102" t="s">
        <v>1176</v>
      </c>
    </row>
    <row r="1103" spans="1:10" x14ac:dyDescent="0.3">
      <c r="A1103" s="87">
        <v>2020</v>
      </c>
      <c r="B1103" t="s">
        <v>1177</v>
      </c>
    </row>
    <row r="1104" spans="1:10" x14ac:dyDescent="0.3">
      <c r="A1104" s="87">
        <v>2020</v>
      </c>
      <c r="B1104" t="s">
        <v>1178</v>
      </c>
    </row>
    <row r="1105" spans="1:9" x14ac:dyDescent="0.3">
      <c r="A1105" s="87">
        <v>2020</v>
      </c>
      <c r="B1105" t="s">
        <v>1179</v>
      </c>
    </row>
    <row r="1106" spans="1:9" x14ac:dyDescent="0.3">
      <c r="A1106" s="87">
        <v>2020</v>
      </c>
      <c r="B1106" t="s">
        <v>1180</v>
      </c>
      <c r="G1106">
        <v>29</v>
      </c>
    </row>
    <row r="1107" spans="1:9" x14ac:dyDescent="0.3">
      <c r="A1107" s="87">
        <v>2020</v>
      </c>
      <c r="B1107" t="s">
        <v>1181</v>
      </c>
      <c r="I1107">
        <v>16.899999999999999</v>
      </c>
    </row>
    <row r="1108" spans="1:9" x14ac:dyDescent="0.3">
      <c r="A1108" s="87">
        <v>2020</v>
      </c>
      <c r="B1108" t="s">
        <v>1182</v>
      </c>
    </row>
    <row r="1109" spans="1:9" x14ac:dyDescent="0.3">
      <c r="A1109" s="87">
        <v>2020</v>
      </c>
      <c r="B1109" t="s">
        <v>879</v>
      </c>
    </row>
    <row r="1110" spans="1:9" x14ac:dyDescent="0.3">
      <c r="A1110" s="87">
        <v>2020</v>
      </c>
      <c r="B1110" t="s">
        <v>1183</v>
      </c>
    </row>
    <row r="1111" spans="1:9" x14ac:dyDescent="0.3">
      <c r="A1111" s="87">
        <v>2020</v>
      </c>
      <c r="B1111" t="s">
        <v>1005</v>
      </c>
    </row>
    <row r="1112" spans="1:9" x14ac:dyDescent="0.3">
      <c r="A1112" s="87">
        <v>2020</v>
      </c>
      <c r="B1112" t="s">
        <v>1184</v>
      </c>
    </row>
    <row r="1113" spans="1:9" x14ac:dyDescent="0.3">
      <c r="A1113" s="87">
        <v>2020</v>
      </c>
      <c r="B1113" t="s">
        <v>1185</v>
      </c>
    </row>
    <row r="1114" spans="1:9" x14ac:dyDescent="0.3">
      <c r="A1114" s="87">
        <v>2020</v>
      </c>
      <c r="B1114" t="s">
        <v>880</v>
      </c>
      <c r="F1114">
        <v>34.5</v>
      </c>
    </row>
    <row r="1115" spans="1:9" x14ac:dyDescent="0.3">
      <c r="A1115" s="87">
        <v>2020</v>
      </c>
      <c r="B1115" t="s">
        <v>1186</v>
      </c>
    </row>
    <row r="1116" spans="1:9" x14ac:dyDescent="0.3">
      <c r="A1116" s="87">
        <v>2020</v>
      </c>
      <c r="B1116" t="s">
        <v>883</v>
      </c>
    </row>
    <row r="1117" spans="1:9" x14ac:dyDescent="0.3">
      <c r="A1117" s="87">
        <v>2020</v>
      </c>
      <c r="B1117" t="s">
        <v>1187</v>
      </c>
    </row>
    <row r="1118" spans="1:9" x14ac:dyDescent="0.3">
      <c r="A1118" s="87">
        <v>2020</v>
      </c>
      <c r="B1118" t="s">
        <v>886</v>
      </c>
    </row>
    <row r="1119" spans="1:9" x14ac:dyDescent="0.3">
      <c r="A1119" s="87">
        <v>2020</v>
      </c>
      <c r="B1119" t="s">
        <v>1188</v>
      </c>
    </row>
    <row r="1120" spans="1:9" x14ac:dyDescent="0.3">
      <c r="A1120" s="87">
        <v>2020</v>
      </c>
      <c r="B1120" t="s">
        <v>887</v>
      </c>
      <c r="I1120">
        <v>19.2</v>
      </c>
    </row>
    <row r="1121" spans="1:10" x14ac:dyDescent="0.3">
      <c r="A1121" s="87">
        <v>2020</v>
      </c>
      <c r="B1121" t="s">
        <v>1006</v>
      </c>
    </row>
    <row r="1122" spans="1:10" x14ac:dyDescent="0.3">
      <c r="A1122" s="87">
        <v>2020</v>
      </c>
      <c r="B1122" t="s">
        <v>1189</v>
      </c>
    </row>
    <row r="1123" spans="1:10" x14ac:dyDescent="0.3">
      <c r="A1123" s="87">
        <v>2020</v>
      </c>
      <c r="B1123" t="s">
        <v>1190</v>
      </c>
      <c r="F1123">
        <v>18.600000000000001</v>
      </c>
    </row>
    <row r="1124" spans="1:10" x14ac:dyDescent="0.3">
      <c r="A1124" s="87">
        <v>2020</v>
      </c>
      <c r="B1124" t="s">
        <v>888</v>
      </c>
      <c r="F1124">
        <v>25.8</v>
      </c>
    </row>
    <row r="1125" spans="1:10" x14ac:dyDescent="0.3">
      <c r="A1125" s="87">
        <v>2020</v>
      </c>
      <c r="B1125" t="s">
        <v>1191</v>
      </c>
      <c r="F1125">
        <v>36.1</v>
      </c>
    </row>
    <row r="1126" spans="1:10" x14ac:dyDescent="0.3">
      <c r="A1126" s="87">
        <v>2020</v>
      </c>
      <c r="B1126" t="s">
        <v>1007</v>
      </c>
      <c r="F1126">
        <v>27</v>
      </c>
    </row>
    <row r="1127" spans="1:10" x14ac:dyDescent="0.3">
      <c r="A1127" s="87">
        <v>2020</v>
      </c>
      <c r="B1127" t="s">
        <v>1192</v>
      </c>
    </row>
    <row r="1128" spans="1:10" x14ac:dyDescent="0.3">
      <c r="A1128" s="87">
        <v>2020</v>
      </c>
      <c r="B1128" t="s">
        <v>1008</v>
      </c>
      <c r="F1128">
        <v>20.100000000000001</v>
      </c>
    </row>
    <row r="1129" spans="1:10" x14ac:dyDescent="0.3">
      <c r="A1129" s="87">
        <v>2020</v>
      </c>
      <c r="B1129" t="s">
        <v>1193</v>
      </c>
    </row>
    <row r="1130" spans="1:10" x14ac:dyDescent="0.3">
      <c r="A1130" s="87">
        <v>2020</v>
      </c>
      <c r="B1130" t="s">
        <v>893</v>
      </c>
      <c r="G1130">
        <v>27.9</v>
      </c>
    </row>
    <row r="1131" spans="1:10" x14ac:dyDescent="0.3">
      <c r="A1131" s="87">
        <v>2020</v>
      </c>
      <c r="B1131" t="s">
        <v>1009</v>
      </c>
      <c r="J1131">
        <v>16.899999999999999</v>
      </c>
    </row>
    <row r="1132" spans="1:10" x14ac:dyDescent="0.3">
      <c r="A1132" s="87">
        <v>2020</v>
      </c>
      <c r="B1132" t="s">
        <v>895</v>
      </c>
    </row>
    <row r="1133" spans="1:10" x14ac:dyDescent="0.3">
      <c r="A1133" s="87">
        <v>2020</v>
      </c>
      <c r="B1133" t="s">
        <v>1194</v>
      </c>
    </row>
    <row r="1134" spans="1:10" x14ac:dyDescent="0.3">
      <c r="A1134" s="87">
        <v>2020</v>
      </c>
      <c r="B1134" t="s">
        <v>1010</v>
      </c>
    </row>
    <row r="1135" spans="1:10" x14ac:dyDescent="0.3">
      <c r="A1135" s="87">
        <v>2020</v>
      </c>
      <c r="B1135" t="s">
        <v>1195</v>
      </c>
    </row>
    <row r="1136" spans="1:10" x14ac:dyDescent="0.3">
      <c r="A1136" s="87">
        <v>2020</v>
      </c>
      <c r="B1136" t="s">
        <v>1196</v>
      </c>
    </row>
    <row r="1137" spans="1:10" x14ac:dyDescent="0.3">
      <c r="A1137" s="87">
        <v>2020</v>
      </c>
      <c r="B1137" t="s">
        <v>1197</v>
      </c>
    </row>
    <row r="1138" spans="1:10" x14ac:dyDescent="0.3">
      <c r="A1138" s="87">
        <v>2020</v>
      </c>
      <c r="B1138" t="s">
        <v>1011</v>
      </c>
      <c r="F1138">
        <v>26.8</v>
      </c>
    </row>
    <row r="1139" spans="1:10" x14ac:dyDescent="0.3">
      <c r="A1139" s="87">
        <v>2020</v>
      </c>
      <c r="B1139" t="s">
        <v>1012</v>
      </c>
    </row>
    <row r="1140" spans="1:10" x14ac:dyDescent="0.3">
      <c r="A1140" s="87">
        <v>2020</v>
      </c>
      <c r="B1140" t="s">
        <v>904</v>
      </c>
      <c r="H1140">
        <v>19.7</v>
      </c>
    </row>
    <row r="1141" spans="1:10" x14ac:dyDescent="0.3">
      <c r="A1141" s="87">
        <v>2020</v>
      </c>
      <c r="B1141" t="s">
        <v>905</v>
      </c>
    </row>
    <row r="1142" spans="1:10" x14ac:dyDescent="0.3">
      <c r="A1142" s="87">
        <v>2020</v>
      </c>
      <c r="B1142" t="s">
        <v>906</v>
      </c>
    </row>
    <row r="1143" spans="1:10" x14ac:dyDescent="0.3">
      <c r="A1143" s="87">
        <v>2020</v>
      </c>
      <c r="B1143" t="s">
        <v>1198</v>
      </c>
    </row>
    <row r="1144" spans="1:10" x14ac:dyDescent="0.3">
      <c r="A1144" s="87">
        <v>2020</v>
      </c>
      <c r="B1144" t="s">
        <v>1199</v>
      </c>
    </row>
    <row r="1145" spans="1:10" x14ac:dyDescent="0.3">
      <c r="A1145" s="87">
        <v>2020</v>
      </c>
      <c r="B1145" t="s">
        <v>907</v>
      </c>
    </row>
    <row r="1146" spans="1:10" x14ac:dyDescent="0.3">
      <c r="A1146" s="87">
        <v>2020</v>
      </c>
      <c r="B1146" t="s">
        <v>1013</v>
      </c>
    </row>
    <row r="1147" spans="1:10" x14ac:dyDescent="0.3">
      <c r="A1147" s="87">
        <v>2020</v>
      </c>
      <c r="B1147" t="s">
        <v>910</v>
      </c>
    </row>
    <row r="1148" spans="1:10" x14ac:dyDescent="0.3">
      <c r="A1148" s="87">
        <v>2020</v>
      </c>
      <c r="B1148" t="s">
        <v>1014</v>
      </c>
      <c r="E1148">
        <v>24.8</v>
      </c>
      <c r="F1148">
        <v>81.3</v>
      </c>
      <c r="I1148">
        <v>44.3</v>
      </c>
      <c r="J1148">
        <v>32.200000000000003</v>
      </c>
    </row>
    <row r="1149" spans="1:10" x14ac:dyDescent="0.3">
      <c r="A1149" s="87">
        <v>2020</v>
      </c>
      <c r="B1149" t="s">
        <v>1200</v>
      </c>
    </row>
    <row r="1150" spans="1:10" x14ac:dyDescent="0.3">
      <c r="A1150" s="87">
        <v>2020</v>
      </c>
      <c r="B1150" t="s">
        <v>917</v>
      </c>
      <c r="I1150">
        <v>32.299999999999997</v>
      </c>
      <c r="J1150">
        <v>20.100000000000001</v>
      </c>
    </row>
    <row r="1151" spans="1:10" x14ac:dyDescent="0.3">
      <c r="A1151" s="87">
        <v>2020</v>
      </c>
      <c r="B1151" t="s">
        <v>1201</v>
      </c>
    </row>
    <row r="1152" spans="1:10" x14ac:dyDescent="0.3">
      <c r="A1152" s="87">
        <v>2020</v>
      </c>
      <c r="B1152" t="s">
        <v>919</v>
      </c>
      <c r="J1152">
        <v>33.799999999999997</v>
      </c>
    </row>
    <row r="1153" spans="1:10" x14ac:dyDescent="0.3">
      <c r="A1153" s="87">
        <v>2020</v>
      </c>
      <c r="B1153" t="s">
        <v>1015</v>
      </c>
      <c r="F1153">
        <v>18</v>
      </c>
      <c r="G1153">
        <v>38.299999999999997</v>
      </c>
      <c r="H1153">
        <v>22.5</v>
      </c>
      <c r="J1153">
        <v>32.1</v>
      </c>
    </row>
    <row r="1154" spans="1:10" x14ac:dyDescent="0.3">
      <c r="A1154" s="87">
        <v>2020</v>
      </c>
      <c r="B1154" t="s">
        <v>1016</v>
      </c>
      <c r="I1154">
        <v>27.1</v>
      </c>
      <c r="J1154">
        <v>32.299999999999997</v>
      </c>
    </row>
    <row r="1155" spans="1:10" x14ac:dyDescent="0.3">
      <c r="A1155" s="87">
        <v>2020</v>
      </c>
      <c r="B1155" t="s">
        <v>921</v>
      </c>
      <c r="I1155">
        <v>24.5</v>
      </c>
    </row>
    <row r="1156" spans="1:10" x14ac:dyDescent="0.3">
      <c r="A1156" s="87">
        <v>2020</v>
      </c>
      <c r="B1156" t="s">
        <v>1202</v>
      </c>
    </row>
    <row r="1157" spans="1:10" x14ac:dyDescent="0.3">
      <c r="A1157" s="87">
        <v>2020</v>
      </c>
      <c r="B1157" t="s">
        <v>1203</v>
      </c>
    </row>
    <row r="1158" spans="1:10" x14ac:dyDescent="0.3">
      <c r="A1158" s="87">
        <v>2020</v>
      </c>
      <c r="B1158" t="s">
        <v>1017</v>
      </c>
    </row>
    <row r="1159" spans="1:10" x14ac:dyDescent="0.3">
      <c r="A1159" s="87">
        <v>2020</v>
      </c>
      <c r="B1159" t="s">
        <v>1204</v>
      </c>
      <c r="I1159">
        <v>17.3</v>
      </c>
    </row>
    <row r="1160" spans="1:10" x14ac:dyDescent="0.3">
      <c r="A1160" s="87">
        <v>2020</v>
      </c>
      <c r="B1160" t="s">
        <v>1205</v>
      </c>
      <c r="H1160">
        <v>21.2</v>
      </c>
    </row>
    <row r="1161" spans="1:10" x14ac:dyDescent="0.3">
      <c r="A1161" s="87">
        <v>2020</v>
      </c>
      <c r="B1161" t="s">
        <v>926</v>
      </c>
      <c r="H1161">
        <v>19.2</v>
      </c>
    </row>
    <row r="1162" spans="1:10" x14ac:dyDescent="0.3">
      <c r="A1162" s="87">
        <v>2020</v>
      </c>
      <c r="B1162" t="s">
        <v>1206</v>
      </c>
    </row>
    <row r="1163" spans="1:10" x14ac:dyDescent="0.3">
      <c r="A1163" s="87">
        <v>2020</v>
      </c>
      <c r="B1163" t="s">
        <v>1207</v>
      </c>
    </row>
    <row r="1164" spans="1:10" x14ac:dyDescent="0.3">
      <c r="A1164" s="87">
        <v>2020</v>
      </c>
      <c r="B1164" t="s">
        <v>929</v>
      </c>
    </row>
    <row r="1165" spans="1:10" x14ac:dyDescent="0.3">
      <c r="A1165" s="87">
        <v>2020</v>
      </c>
      <c r="B1165" t="s">
        <v>1208</v>
      </c>
    </row>
    <row r="1166" spans="1:10" x14ac:dyDescent="0.3">
      <c r="A1166" s="87">
        <v>2020</v>
      </c>
      <c r="B1166" t="s">
        <v>1018</v>
      </c>
      <c r="E1166">
        <v>42.2</v>
      </c>
      <c r="G1166">
        <v>100</v>
      </c>
      <c r="H1166">
        <v>48.7</v>
      </c>
      <c r="I1166">
        <v>44.3</v>
      </c>
    </row>
    <row r="1167" spans="1:10" x14ac:dyDescent="0.3">
      <c r="A1167" s="87">
        <v>2020</v>
      </c>
      <c r="B1167" t="s">
        <v>1019</v>
      </c>
    </row>
    <row r="1168" spans="1:10" x14ac:dyDescent="0.3">
      <c r="A1168" s="87">
        <v>2020</v>
      </c>
      <c r="B1168" t="s">
        <v>1020</v>
      </c>
      <c r="F1168">
        <v>18.7</v>
      </c>
      <c r="J1168">
        <v>60.4</v>
      </c>
    </row>
    <row r="1169" spans="1:10" x14ac:dyDescent="0.3">
      <c r="A1169" s="87">
        <v>2020</v>
      </c>
      <c r="B1169" t="s">
        <v>1209</v>
      </c>
    </row>
    <row r="1170" spans="1:10" x14ac:dyDescent="0.3">
      <c r="A1170" s="87">
        <v>2020</v>
      </c>
      <c r="B1170" t="s">
        <v>1022</v>
      </c>
    </row>
    <row r="1171" spans="1:10" x14ac:dyDescent="0.3">
      <c r="A1171" s="87">
        <v>2020</v>
      </c>
      <c r="B1171" t="s">
        <v>1023</v>
      </c>
    </row>
    <row r="1172" spans="1:10" x14ac:dyDescent="0.3">
      <c r="A1172" s="87">
        <v>2020</v>
      </c>
      <c r="B1172" t="s">
        <v>944</v>
      </c>
      <c r="H1172">
        <v>23.6</v>
      </c>
    </row>
    <row r="1173" spans="1:10" x14ac:dyDescent="0.3">
      <c r="A1173" s="87">
        <v>2020</v>
      </c>
      <c r="B1173" t="s">
        <v>945</v>
      </c>
      <c r="F1173">
        <v>23.9</v>
      </c>
    </row>
    <row r="1174" spans="1:10" x14ac:dyDescent="0.3">
      <c r="A1174" s="87">
        <v>2020</v>
      </c>
      <c r="B1174" t="s">
        <v>1024</v>
      </c>
    </row>
    <row r="1175" spans="1:10" x14ac:dyDescent="0.3">
      <c r="A1175" s="87">
        <v>2020</v>
      </c>
      <c r="B1175" t="s">
        <v>1210</v>
      </c>
    </row>
    <row r="1176" spans="1:10" x14ac:dyDescent="0.3">
      <c r="A1176" s="87">
        <v>2020</v>
      </c>
      <c r="B1176" t="s">
        <v>1211</v>
      </c>
    </row>
    <row r="1177" spans="1:10" x14ac:dyDescent="0.3">
      <c r="A1177" s="87">
        <v>2020</v>
      </c>
      <c r="B1177" t="s">
        <v>948</v>
      </c>
      <c r="G1177">
        <v>25.2</v>
      </c>
      <c r="I1177">
        <v>21.5</v>
      </c>
    </row>
    <row r="1178" spans="1:10" x14ac:dyDescent="0.3">
      <c r="A1178" s="87">
        <v>2020</v>
      </c>
      <c r="B1178" t="s">
        <v>950</v>
      </c>
    </row>
    <row r="1179" spans="1:10" x14ac:dyDescent="0.3">
      <c r="A1179" s="87">
        <v>2020</v>
      </c>
      <c r="B1179" t="s">
        <v>953</v>
      </c>
      <c r="J1179">
        <v>28.9</v>
      </c>
    </row>
    <row r="1180" spans="1:10" x14ac:dyDescent="0.3">
      <c r="A1180" s="87">
        <v>2020</v>
      </c>
      <c r="B1180" t="s">
        <v>1212</v>
      </c>
    </row>
    <row r="1181" spans="1:10" x14ac:dyDescent="0.3">
      <c r="A1181" s="87">
        <v>2020</v>
      </c>
      <c r="B1181" t="s">
        <v>955</v>
      </c>
    </row>
    <row r="1182" spans="1:10" x14ac:dyDescent="0.3">
      <c r="A1182" s="87">
        <v>2020</v>
      </c>
      <c r="B1182" t="s">
        <v>1213</v>
      </c>
    </row>
    <row r="1183" spans="1:10" x14ac:dyDescent="0.3">
      <c r="A1183" s="87">
        <v>2020</v>
      </c>
      <c r="B1183" t="s">
        <v>1214</v>
      </c>
      <c r="I1183">
        <v>48.3</v>
      </c>
      <c r="J1183">
        <v>100</v>
      </c>
    </row>
    <row r="1184" spans="1:10" x14ac:dyDescent="0.3">
      <c r="A1184" s="87">
        <v>2020</v>
      </c>
      <c r="B1184" t="s">
        <v>958</v>
      </c>
      <c r="H1184">
        <v>19.600000000000001</v>
      </c>
      <c r="I1184">
        <v>24.1</v>
      </c>
    </row>
    <row r="1185" spans="1:10" x14ac:dyDescent="0.3">
      <c r="A1185" s="87">
        <v>2020</v>
      </c>
      <c r="B1185" t="s">
        <v>1215</v>
      </c>
    </row>
    <row r="1186" spans="1:10" x14ac:dyDescent="0.3">
      <c r="A1186" s="87">
        <v>2020</v>
      </c>
      <c r="B1186" t="s">
        <v>1025</v>
      </c>
    </row>
    <row r="1187" spans="1:10" x14ac:dyDescent="0.3">
      <c r="A1187" s="87">
        <v>2020</v>
      </c>
      <c r="B1187" t="s">
        <v>960</v>
      </c>
      <c r="I1187">
        <v>31.9</v>
      </c>
      <c r="J1187">
        <v>25.5</v>
      </c>
    </row>
    <row r="1188" spans="1:10" x14ac:dyDescent="0.3">
      <c r="A1188" s="87">
        <v>2020</v>
      </c>
      <c r="B1188" t="s">
        <v>962</v>
      </c>
    </row>
    <row r="1189" spans="1:10" x14ac:dyDescent="0.3">
      <c r="A1189" s="87">
        <v>2020</v>
      </c>
      <c r="B1189" t="s">
        <v>965</v>
      </c>
      <c r="G1189">
        <v>27</v>
      </c>
      <c r="J1189">
        <v>26.3</v>
      </c>
    </row>
    <row r="1190" spans="1:10" x14ac:dyDescent="0.3">
      <c r="A1190" s="87">
        <v>2020</v>
      </c>
      <c r="B1190" t="s">
        <v>967</v>
      </c>
      <c r="G1190">
        <v>25.4</v>
      </c>
    </row>
    <row r="1191" spans="1:10" x14ac:dyDescent="0.3">
      <c r="A1191" s="87">
        <v>2020</v>
      </c>
      <c r="B1191" t="s">
        <v>1026</v>
      </c>
      <c r="E1191">
        <v>19.899999999999999</v>
      </c>
      <c r="G1191">
        <v>100</v>
      </c>
      <c r="H1191">
        <v>76.400000000000006</v>
      </c>
    </row>
    <row r="1192" spans="1:10" x14ac:dyDescent="0.3">
      <c r="A1192" s="87">
        <v>2020</v>
      </c>
      <c r="B1192" t="s">
        <v>1027</v>
      </c>
    </row>
    <row r="1193" spans="1:10" x14ac:dyDescent="0.3">
      <c r="A1193" s="87">
        <v>2020</v>
      </c>
      <c r="B1193" t="s">
        <v>1028</v>
      </c>
      <c r="F1193">
        <v>23.8</v>
      </c>
      <c r="G1193">
        <v>25.2</v>
      </c>
      <c r="H1193">
        <v>45.1</v>
      </c>
      <c r="I1193">
        <v>98.6</v>
      </c>
    </row>
    <row r="1194" spans="1:10" x14ac:dyDescent="0.3">
      <c r="A1194" s="87">
        <v>2020</v>
      </c>
      <c r="B1194" t="s">
        <v>1216</v>
      </c>
    </row>
    <row r="1195" spans="1:10" x14ac:dyDescent="0.3">
      <c r="A1195" s="87">
        <v>2020</v>
      </c>
      <c r="B1195" t="s">
        <v>1217</v>
      </c>
    </row>
  </sheetData>
  <autoFilter ref="A9:Z109" xr:uid="{F5331F98-0629-492C-9CFB-8A0F631E20B3}"/>
  <mergeCells count="4">
    <mergeCell ref="L8:N8"/>
    <mergeCell ref="O8:Q8"/>
    <mergeCell ref="R8:U8"/>
    <mergeCell ref="V8:Z8"/>
  </mergeCells>
  <conditionalFormatting sqref="A10:A109">
    <cfRule type="expression" dxfId="3" priority="1">
      <formula>$A10="The University of New South Wales"</formula>
    </cfRule>
    <cfRule type="expression" dxfId="2" priority="2">
      <formula>#REF!="TRUE"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L1187"/>
  <sheetViews>
    <sheetView tabSelected="1" workbookViewId="0">
      <pane ySplit="1" topLeftCell="A2" activePane="bottomLeft" state="frozen"/>
      <selection pane="bottomLeft" activeCell="E21" sqref="E21"/>
    </sheetView>
  </sheetViews>
  <sheetFormatPr defaultRowHeight="14.4" x14ac:dyDescent="0.3"/>
  <cols>
    <col min="2" max="2" width="60.44140625" customWidth="1"/>
    <col min="3" max="3" width="10.5546875" customWidth="1"/>
    <col min="4" max="4" width="13.109375" customWidth="1"/>
    <col min="11" max="11" width="15.109375" bestFit="1" customWidth="1"/>
    <col min="12" max="12" width="9.44140625" customWidth="1"/>
  </cols>
  <sheetData>
    <row r="1" spans="1:12" x14ac:dyDescent="0.3">
      <c r="A1" s="1" t="s">
        <v>10</v>
      </c>
      <c r="B1" s="2" t="s">
        <v>1</v>
      </c>
      <c r="C1" s="2" t="s">
        <v>1030</v>
      </c>
      <c r="D1" s="2" t="s">
        <v>1029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1032</v>
      </c>
      <c r="L1" s="1" t="s">
        <v>1260</v>
      </c>
    </row>
    <row r="2" spans="1:12" x14ac:dyDescent="0.3">
      <c r="A2" s="3">
        <v>2020</v>
      </c>
      <c r="B2" s="4" t="s">
        <v>1306</v>
      </c>
      <c r="C2">
        <v>1</v>
      </c>
      <c r="D2" s="4">
        <v>100</v>
      </c>
      <c r="E2" s="3">
        <v>100</v>
      </c>
      <c r="F2" s="3">
        <v>100</v>
      </c>
      <c r="G2" s="3">
        <v>100</v>
      </c>
      <c r="H2" s="3">
        <v>99.1</v>
      </c>
      <c r="I2" s="3">
        <v>100</v>
      </c>
      <c r="J2" s="3">
        <v>91.9</v>
      </c>
      <c r="K2">
        <f>SUMPRODUCT({0.4,0.1,0.2,0.2,0.05,0.05},E2:J2)</f>
        <v>99.414999999999992</v>
      </c>
      <c r="L2" t="s">
        <v>1306</v>
      </c>
    </row>
    <row r="3" spans="1:12" x14ac:dyDescent="0.3">
      <c r="A3" s="3">
        <v>2020</v>
      </c>
      <c r="B3" s="4" t="s">
        <v>1307</v>
      </c>
      <c r="C3">
        <v>2</v>
      </c>
      <c r="D3" s="4">
        <v>98.4</v>
      </c>
      <c r="E3" s="3">
        <v>100</v>
      </c>
      <c r="F3" s="3">
        <v>100</v>
      </c>
      <c r="G3" s="3">
        <v>100</v>
      </c>
      <c r="H3" s="3">
        <v>98.1</v>
      </c>
      <c r="I3" s="3">
        <v>99.7</v>
      </c>
      <c r="J3" s="3">
        <v>63.6</v>
      </c>
      <c r="K3">
        <f>SUMPRODUCT({0.4,0.1,0.2,0.2,0.05,0.05},E3:J3)</f>
        <v>97.785000000000011</v>
      </c>
      <c r="L3" t="s">
        <v>1307</v>
      </c>
    </row>
    <row r="4" spans="1:12" x14ac:dyDescent="0.3">
      <c r="A4" s="3">
        <v>2020</v>
      </c>
      <c r="B4" s="4" t="s">
        <v>1308</v>
      </c>
      <c r="C4">
        <v>3</v>
      </c>
      <c r="D4" s="4">
        <v>97.9</v>
      </c>
      <c r="E4" s="3">
        <v>100</v>
      </c>
      <c r="F4" s="3">
        <v>100</v>
      </c>
      <c r="G4" s="3">
        <v>98.6</v>
      </c>
      <c r="H4" s="3">
        <v>99.1</v>
      </c>
      <c r="I4" s="3">
        <v>85.2</v>
      </c>
      <c r="J4" s="3">
        <v>69.900000000000006</v>
      </c>
      <c r="K4">
        <f>SUMPRODUCT({0.4,0.1,0.2,0.2,0.05,0.05},E4:J4)</f>
        <v>97.295000000000002</v>
      </c>
    </row>
    <row r="5" spans="1:12" x14ac:dyDescent="0.3">
      <c r="A5" s="3">
        <v>2020</v>
      </c>
      <c r="B5" s="4" t="s">
        <v>1309</v>
      </c>
      <c r="C5">
        <v>4</v>
      </c>
      <c r="D5" s="4">
        <v>97</v>
      </c>
      <c r="E5" s="3">
        <v>97</v>
      </c>
      <c r="F5" s="3">
        <v>82.8</v>
      </c>
      <c r="G5" s="3">
        <v>100</v>
      </c>
      <c r="H5" s="3">
        <v>99.9</v>
      </c>
      <c r="I5" s="3">
        <v>100</v>
      </c>
      <c r="J5" s="3">
        <v>88.2</v>
      </c>
      <c r="K5">
        <f>SUMPRODUCT({0.4,0.1,0.2,0.2,0.05,0.05},E5:J5)</f>
        <v>96.470000000000013</v>
      </c>
    </row>
    <row r="6" spans="1:12" x14ac:dyDescent="0.3">
      <c r="A6" s="3">
        <v>2020</v>
      </c>
      <c r="B6" s="4" t="s">
        <v>1310</v>
      </c>
      <c r="C6">
        <v>5</v>
      </c>
      <c r="D6" s="4">
        <v>96.7</v>
      </c>
      <c r="E6" s="3">
        <v>100</v>
      </c>
      <c r="F6" s="3">
        <v>100</v>
      </c>
      <c r="G6" s="3">
        <v>100</v>
      </c>
      <c r="H6" s="3">
        <v>81.3</v>
      </c>
      <c r="I6" s="3">
        <v>99.4</v>
      </c>
      <c r="J6" s="3">
        <v>98.3</v>
      </c>
      <c r="K6">
        <f>SUMPRODUCT({0.4,0.1,0.2,0.2,0.05,0.05},E6:J6)</f>
        <v>96.14500000000001</v>
      </c>
      <c r="L6" t="s">
        <v>1310</v>
      </c>
    </row>
    <row r="7" spans="1:12" x14ac:dyDescent="0.3">
      <c r="A7" s="3">
        <v>2020</v>
      </c>
      <c r="B7" s="4" t="s">
        <v>1311</v>
      </c>
      <c r="C7">
        <v>6</v>
      </c>
      <c r="D7" s="4">
        <v>95</v>
      </c>
      <c r="E7" s="3">
        <v>98.7</v>
      </c>
      <c r="F7" s="3">
        <v>96.6</v>
      </c>
      <c r="G7" s="3">
        <v>80.8</v>
      </c>
      <c r="H7" s="3">
        <v>96.4</v>
      </c>
      <c r="I7" s="3">
        <v>100</v>
      </c>
      <c r="J7" s="3">
        <v>97.9</v>
      </c>
      <c r="K7">
        <f>SUMPRODUCT({0.4,0.1,0.2,0.2,0.05,0.05},E7:J7)</f>
        <v>94.474999999999994</v>
      </c>
    </row>
    <row r="8" spans="1:12" x14ac:dyDescent="0.3">
      <c r="A8" s="3">
        <v>2020</v>
      </c>
      <c r="B8" s="4" t="s">
        <v>1312</v>
      </c>
      <c r="C8">
        <v>7</v>
      </c>
      <c r="D8" s="4">
        <v>94.3</v>
      </c>
      <c r="E8" s="3">
        <v>100</v>
      </c>
      <c r="F8" s="3">
        <v>100</v>
      </c>
      <c r="G8" s="3">
        <v>100</v>
      </c>
      <c r="H8" s="3">
        <v>69.2</v>
      </c>
      <c r="I8" s="3">
        <v>100</v>
      </c>
      <c r="J8" s="3">
        <v>97.4</v>
      </c>
      <c r="K8">
        <f>SUMPRODUCT({0.4,0.1,0.2,0.2,0.05,0.05},E8:J8)</f>
        <v>93.710000000000008</v>
      </c>
      <c r="L8" t="s">
        <v>1312</v>
      </c>
    </row>
    <row r="9" spans="1:12" x14ac:dyDescent="0.3">
      <c r="A9" s="3">
        <v>2020</v>
      </c>
      <c r="B9" s="4" t="s">
        <v>1313</v>
      </c>
      <c r="C9">
        <v>8</v>
      </c>
      <c r="D9" s="4">
        <v>93.6</v>
      </c>
      <c r="E9" s="3">
        <v>98.5</v>
      </c>
      <c r="F9" s="3">
        <v>99.8</v>
      </c>
      <c r="G9" s="3">
        <v>99.9</v>
      </c>
      <c r="H9" s="3">
        <v>68.599999999999994</v>
      </c>
      <c r="I9" s="3">
        <v>100</v>
      </c>
      <c r="J9" s="3">
        <v>100</v>
      </c>
      <c r="K9">
        <f>SUMPRODUCT({0.4,0.1,0.2,0.2,0.05,0.05},E9:J9)</f>
        <v>93.080000000000013</v>
      </c>
    </row>
    <row r="10" spans="1:12" x14ac:dyDescent="0.3">
      <c r="A10" s="3">
        <v>2020</v>
      </c>
      <c r="B10" s="4" t="s">
        <v>1314</v>
      </c>
      <c r="C10">
        <v>9</v>
      </c>
      <c r="D10" s="4">
        <v>93.1</v>
      </c>
      <c r="E10" s="3">
        <v>99.4</v>
      </c>
      <c r="F10" s="3">
        <v>91.3</v>
      </c>
      <c r="G10" s="3">
        <v>94.4</v>
      </c>
      <c r="H10" s="3">
        <v>86.3</v>
      </c>
      <c r="I10" s="3">
        <v>67.099999999999994</v>
      </c>
      <c r="J10" s="3">
        <v>82.6</v>
      </c>
      <c r="K10">
        <f>SUMPRODUCT({0.4,0.1,0.2,0.2,0.05,0.05},E10:J10)</f>
        <v>92.515000000000015</v>
      </c>
    </row>
    <row r="11" spans="1:12" x14ac:dyDescent="0.3">
      <c r="A11" s="3">
        <v>2020</v>
      </c>
      <c r="B11" s="4" t="s">
        <v>1315</v>
      </c>
      <c r="C11">
        <v>10</v>
      </c>
      <c r="D11" s="4">
        <v>92.9</v>
      </c>
      <c r="E11" s="3">
        <v>99.4</v>
      </c>
      <c r="F11" s="3">
        <v>98.3</v>
      </c>
      <c r="G11" s="3">
        <v>98.4</v>
      </c>
      <c r="H11" s="3">
        <v>65.400000000000006</v>
      </c>
      <c r="I11" s="3">
        <v>99.3</v>
      </c>
      <c r="J11" s="3">
        <v>100</v>
      </c>
      <c r="K11">
        <f>SUMPRODUCT({0.4,0.1,0.2,0.2,0.05,0.05},E11:J11)</f>
        <v>92.315000000000012</v>
      </c>
    </row>
    <row r="12" spans="1:12" x14ac:dyDescent="0.3">
      <c r="A12" s="3">
        <v>2020</v>
      </c>
      <c r="B12" s="4" t="s">
        <v>1316</v>
      </c>
      <c r="C12">
        <v>11</v>
      </c>
      <c r="D12" s="4">
        <v>91.5</v>
      </c>
      <c r="E12" s="3">
        <v>99.7</v>
      </c>
      <c r="F12" s="3">
        <v>98.4</v>
      </c>
      <c r="G12" s="3">
        <v>90.7</v>
      </c>
      <c r="H12" s="3">
        <v>72.900000000000006</v>
      </c>
      <c r="I12" s="3">
        <v>100</v>
      </c>
      <c r="J12" s="3">
        <v>71.400000000000006</v>
      </c>
      <c r="K12">
        <f>SUMPRODUCT({0.4,0.1,0.2,0.2,0.05,0.05},E12:J12)</f>
        <v>91.010000000000019</v>
      </c>
      <c r="L12" t="s">
        <v>1316</v>
      </c>
    </row>
    <row r="13" spans="1:12" x14ac:dyDescent="0.3">
      <c r="A13" s="3">
        <v>2020</v>
      </c>
      <c r="B13" s="4" t="s">
        <v>1317</v>
      </c>
      <c r="C13">
        <v>12</v>
      </c>
      <c r="D13" s="4">
        <v>91</v>
      </c>
      <c r="E13" s="3">
        <v>99.9</v>
      </c>
      <c r="F13" s="3">
        <v>99</v>
      </c>
      <c r="G13" s="3">
        <v>68.599999999999994</v>
      </c>
      <c r="H13" s="3">
        <v>100</v>
      </c>
      <c r="I13" s="3">
        <v>71.599999999999994</v>
      </c>
      <c r="J13" s="3">
        <v>65.599999999999994</v>
      </c>
      <c r="K13">
        <f>SUMPRODUCT({0.4,0.1,0.2,0.2,0.05,0.05},E13:J13)</f>
        <v>90.440000000000012</v>
      </c>
    </row>
    <row r="14" spans="1:12" x14ac:dyDescent="0.3">
      <c r="A14" s="3">
        <v>2020</v>
      </c>
      <c r="B14" s="4" t="s">
        <v>1318</v>
      </c>
      <c r="C14">
        <v>13</v>
      </c>
      <c r="D14" s="4">
        <v>89.9</v>
      </c>
      <c r="E14" s="3">
        <v>89.8</v>
      </c>
      <c r="F14" s="3">
        <v>89.8</v>
      </c>
      <c r="G14" s="3">
        <v>91.5</v>
      </c>
      <c r="H14" s="3">
        <v>89</v>
      </c>
      <c r="I14" s="3">
        <v>100</v>
      </c>
      <c r="J14" s="3">
        <v>67.599999999999994</v>
      </c>
      <c r="K14">
        <f>SUMPRODUCT({0.4,0.1,0.2,0.2,0.05,0.05},E14:J14)</f>
        <v>89.38</v>
      </c>
    </row>
    <row r="15" spans="1:12" x14ac:dyDescent="0.3">
      <c r="A15" s="3">
        <v>2020</v>
      </c>
      <c r="B15" s="4" t="s">
        <v>1319</v>
      </c>
      <c r="C15">
        <v>14</v>
      </c>
      <c r="D15" s="4">
        <v>89.6</v>
      </c>
      <c r="E15" s="3">
        <v>80.400000000000006</v>
      </c>
      <c r="F15" s="3">
        <v>80</v>
      </c>
      <c r="G15" s="3">
        <v>96.3</v>
      </c>
      <c r="H15" s="3">
        <v>98.5</v>
      </c>
      <c r="I15" s="3">
        <v>100</v>
      </c>
      <c r="J15" s="3">
        <v>100</v>
      </c>
      <c r="K15">
        <f>SUMPRODUCT({0.4,0.1,0.2,0.2,0.05,0.05},E15:J15)</f>
        <v>89.12</v>
      </c>
    </row>
    <row r="16" spans="1:12" x14ac:dyDescent="0.3">
      <c r="A16" s="3">
        <v>2020</v>
      </c>
      <c r="B16" s="4" t="s">
        <v>1320</v>
      </c>
      <c r="C16">
        <v>15</v>
      </c>
      <c r="D16" s="4">
        <v>89.2</v>
      </c>
      <c r="E16" s="3">
        <v>98.2</v>
      </c>
      <c r="F16" s="3">
        <v>98.6</v>
      </c>
      <c r="G16" s="3">
        <v>93.3</v>
      </c>
      <c r="H16" s="3">
        <v>83.2</v>
      </c>
      <c r="I16" s="3">
        <v>55.3</v>
      </c>
      <c r="J16" s="3">
        <v>29.7</v>
      </c>
      <c r="K16">
        <f>SUMPRODUCT({0.4,0.1,0.2,0.2,0.05,0.05},E16:J16)</f>
        <v>88.69</v>
      </c>
      <c r="L16" t="s">
        <v>1320</v>
      </c>
    </row>
    <row r="17" spans="1:12" x14ac:dyDescent="0.3">
      <c r="A17" s="3">
        <v>2020</v>
      </c>
      <c r="B17" s="4" t="s">
        <v>1321</v>
      </c>
      <c r="C17">
        <v>16</v>
      </c>
      <c r="D17" s="4">
        <v>88.6</v>
      </c>
      <c r="E17" s="3">
        <v>96.1</v>
      </c>
      <c r="F17" s="3">
        <v>91.5</v>
      </c>
      <c r="G17" s="3">
        <v>100</v>
      </c>
      <c r="H17" s="3">
        <v>63.8</v>
      </c>
      <c r="I17" s="3">
        <v>88.7</v>
      </c>
      <c r="J17" s="3">
        <v>65.3</v>
      </c>
      <c r="K17">
        <f>SUMPRODUCT({0.4,0.1,0.2,0.2,0.05,0.05},E17:J17)</f>
        <v>88.050000000000011</v>
      </c>
    </row>
    <row r="18" spans="1:12" x14ac:dyDescent="0.3">
      <c r="A18" s="3">
        <v>2020</v>
      </c>
      <c r="B18" s="4" t="s">
        <v>1322</v>
      </c>
      <c r="C18">
        <v>17</v>
      </c>
      <c r="D18" s="4">
        <v>88</v>
      </c>
      <c r="E18" s="3">
        <v>99.9</v>
      </c>
      <c r="F18" s="3">
        <v>100</v>
      </c>
      <c r="G18" s="3">
        <v>100</v>
      </c>
      <c r="H18" s="3">
        <v>52.8</v>
      </c>
      <c r="I18" s="3">
        <v>85.3</v>
      </c>
      <c r="J18" s="3">
        <v>54.5</v>
      </c>
      <c r="K18">
        <f>SUMPRODUCT({0.4,0.1,0.2,0.2,0.05,0.05},E18:J18)</f>
        <v>87.51</v>
      </c>
    </row>
    <row r="19" spans="1:12" x14ac:dyDescent="0.3">
      <c r="A19" s="3">
        <v>2020</v>
      </c>
      <c r="B19" s="4" t="s">
        <v>1323</v>
      </c>
      <c r="C19">
        <v>18</v>
      </c>
      <c r="D19" s="4">
        <v>87.6</v>
      </c>
      <c r="E19" s="3">
        <v>98.5</v>
      </c>
      <c r="F19" s="3">
        <v>90.9</v>
      </c>
      <c r="G19" s="3">
        <v>63.7</v>
      </c>
      <c r="H19" s="3">
        <v>88.6</v>
      </c>
      <c r="I19" s="3">
        <v>93.7</v>
      </c>
      <c r="J19" s="3">
        <v>70</v>
      </c>
      <c r="K19">
        <f>SUMPRODUCT({0.4,0.1,0.2,0.2,0.05,0.05},E19:J19)</f>
        <v>87.135000000000019</v>
      </c>
    </row>
    <row r="20" spans="1:12" x14ac:dyDescent="0.3">
      <c r="A20" s="3">
        <v>2020</v>
      </c>
      <c r="B20" s="4" t="s">
        <v>1324</v>
      </c>
      <c r="C20">
        <v>19</v>
      </c>
      <c r="D20" s="4">
        <v>86.5</v>
      </c>
      <c r="E20" s="3">
        <v>99.7</v>
      </c>
      <c r="F20" s="3">
        <v>97.3</v>
      </c>
      <c r="G20" s="3">
        <v>100</v>
      </c>
      <c r="H20" s="3">
        <v>48.5</v>
      </c>
      <c r="I20" s="3">
        <v>37.200000000000003</v>
      </c>
      <c r="J20" s="3">
        <v>96.3</v>
      </c>
      <c r="K20">
        <f>SUMPRODUCT({0.4,0.1,0.2,0.2,0.05,0.05},E20:J20)</f>
        <v>85.984999999999999</v>
      </c>
    </row>
    <row r="21" spans="1:12" x14ac:dyDescent="0.3">
      <c r="A21" s="3">
        <v>2020</v>
      </c>
      <c r="B21" s="4" t="s">
        <v>1325</v>
      </c>
      <c r="C21">
        <v>20</v>
      </c>
      <c r="D21" s="4">
        <v>85.8</v>
      </c>
      <c r="E21" s="3">
        <v>98</v>
      </c>
      <c r="F21" s="3">
        <v>95.4</v>
      </c>
      <c r="G21" s="3">
        <v>83.1</v>
      </c>
      <c r="H21" s="3">
        <v>50.2</v>
      </c>
      <c r="I21" s="3">
        <v>98.2</v>
      </c>
      <c r="J21" s="3">
        <v>99</v>
      </c>
      <c r="K21">
        <f>SUMPRODUCT({0.4,0.1,0.2,0.2,0.05,0.05},E21:J21)</f>
        <v>85.26</v>
      </c>
    </row>
    <row r="22" spans="1:12" x14ac:dyDescent="0.3">
      <c r="A22" s="3">
        <v>2020</v>
      </c>
      <c r="B22" s="4" t="s">
        <v>1326</v>
      </c>
      <c r="C22">
        <v>21</v>
      </c>
      <c r="D22" s="4">
        <v>84.6</v>
      </c>
      <c r="E22" s="3">
        <v>98.9</v>
      </c>
      <c r="F22" s="3">
        <v>92.7</v>
      </c>
      <c r="G22" s="3">
        <v>89.4</v>
      </c>
      <c r="H22" s="3">
        <v>58</v>
      </c>
      <c r="I22" s="3">
        <v>74.8</v>
      </c>
      <c r="J22" s="3">
        <v>41.3</v>
      </c>
      <c r="K22">
        <f>SUMPRODUCT({0.4,0.1,0.2,0.2,0.05,0.05},E22:J22)</f>
        <v>84.114999999999995</v>
      </c>
    </row>
    <row r="23" spans="1:12" x14ac:dyDescent="0.3">
      <c r="A23" s="3">
        <v>2020</v>
      </c>
      <c r="B23" s="4" t="s">
        <v>1327</v>
      </c>
      <c r="C23">
        <v>22</v>
      </c>
      <c r="D23" s="4">
        <v>83.7</v>
      </c>
      <c r="E23" s="3">
        <v>98.1</v>
      </c>
      <c r="F23" s="3">
        <v>76.3</v>
      </c>
      <c r="G23" s="3">
        <v>83.8</v>
      </c>
      <c r="H23" s="3">
        <v>48</v>
      </c>
      <c r="I23" s="3">
        <v>100</v>
      </c>
      <c r="J23" s="3">
        <v>98.9</v>
      </c>
      <c r="K23">
        <f>SUMPRODUCT({0.4,0.1,0.2,0.2,0.05,0.05},E23:J23)</f>
        <v>83.175000000000011</v>
      </c>
    </row>
    <row r="24" spans="1:12" x14ac:dyDescent="0.3">
      <c r="A24" s="3">
        <v>2020</v>
      </c>
      <c r="B24" s="4" t="s">
        <v>1328</v>
      </c>
      <c r="C24">
        <v>23</v>
      </c>
      <c r="D24" s="4">
        <v>83.5</v>
      </c>
      <c r="E24" s="3">
        <v>99.2</v>
      </c>
      <c r="F24" s="3">
        <v>99.1</v>
      </c>
      <c r="G24" s="3">
        <v>76.400000000000006</v>
      </c>
      <c r="H24" s="3">
        <v>64.900000000000006</v>
      </c>
      <c r="I24" s="3">
        <v>69.7</v>
      </c>
      <c r="J24" s="3">
        <v>34.299999999999997</v>
      </c>
      <c r="K24">
        <f>SUMPRODUCT({0.4,0.1,0.2,0.2,0.05,0.05},E24:J24)</f>
        <v>83.050000000000011</v>
      </c>
    </row>
    <row r="25" spans="1:12" x14ac:dyDescent="0.3">
      <c r="A25" s="3">
        <v>2020</v>
      </c>
      <c r="B25" s="4" t="s">
        <v>1329</v>
      </c>
      <c r="C25">
        <v>24</v>
      </c>
      <c r="D25" s="4">
        <v>83.2</v>
      </c>
      <c r="E25" s="3">
        <v>100</v>
      </c>
      <c r="F25" s="3">
        <v>99.6</v>
      </c>
      <c r="G25" s="3">
        <v>92.3</v>
      </c>
      <c r="H25" s="3">
        <v>62.5</v>
      </c>
      <c r="I25" s="3">
        <v>10.7</v>
      </c>
      <c r="J25" s="3">
        <v>26.1</v>
      </c>
      <c r="K25">
        <f>SUMPRODUCT({0.4,0.1,0.2,0.2,0.05,0.05},E25:J25)</f>
        <v>82.76</v>
      </c>
    </row>
    <row r="26" spans="1:12" x14ac:dyDescent="0.3">
      <c r="A26" s="3">
        <v>2020</v>
      </c>
      <c r="B26" s="4" t="s">
        <v>1330</v>
      </c>
      <c r="C26">
        <v>25</v>
      </c>
      <c r="D26" s="4">
        <v>82.7</v>
      </c>
      <c r="E26" s="3">
        <v>86.7</v>
      </c>
      <c r="F26" s="3">
        <v>47</v>
      </c>
      <c r="G26" s="3">
        <v>100</v>
      </c>
      <c r="H26" s="3">
        <v>75.900000000000006</v>
      </c>
      <c r="I26" s="3">
        <v>66.3</v>
      </c>
      <c r="J26" s="3">
        <v>87.7</v>
      </c>
      <c r="K26">
        <f>SUMPRODUCT({0.4,0.1,0.2,0.2,0.05,0.05},E26:J26)</f>
        <v>82.26</v>
      </c>
    </row>
    <row r="27" spans="1:12" x14ac:dyDescent="0.3">
      <c r="A27" s="3">
        <v>2020</v>
      </c>
      <c r="B27" s="4" t="s">
        <v>1331</v>
      </c>
      <c r="C27">
        <v>25</v>
      </c>
      <c r="D27" s="4">
        <v>82.7</v>
      </c>
      <c r="E27" s="3">
        <v>99.3</v>
      </c>
      <c r="F27" s="3">
        <v>96.8</v>
      </c>
      <c r="G27" s="3">
        <v>70.3</v>
      </c>
      <c r="H27" s="3">
        <v>45.8</v>
      </c>
      <c r="I27" s="3">
        <v>97.9</v>
      </c>
      <c r="J27" s="3">
        <v>94.1</v>
      </c>
      <c r="K27">
        <f>SUMPRODUCT({0.4,0.1,0.2,0.2,0.05,0.05},E27:J27)</f>
        <v>82.22</v>
      </c>
    </row>
    <row r="28" spans="1:12" x14ac:dyDescent="0.3">
      <c r="A28" s="3">
        <v>2020</v>
      </c>
      <c r="B28" s="4" t="s">
        <v>1332</v>
      </c>
      <c r="C28">
        <v>27</v>
      </c>
      <c r="D28" s="4">
        <v>82.1</v>
      </c>
      <c r="E28" s="3">
        <v>85.2</v>
      </c>
      <c r="F28" s="3">
        <v>63.6</v>
      </c>
      <c r="G28" s="3">
        <v>66.7</v>
      </c>
      <c r="H28" s="3">
        <v>92.1</v>
      </c>
      <c r="I28" s="3">
        <v>100</v>
      </c>
      <c r="J28" s="3">
        <v>88.9</v>
      </c>
      <c r="K28">
        <f>SUMPRODUCT({0.4,0.1,0.2,0.2,0.05,0.05},E28:J28)</f>
        <v>81.64500000000001</v>
      </c>
    </row>
    <row r="29" spans="1:12" x14ac:dyDescent="0.3">
      <c r="A29" s="3">
        <v>2020</v>
      </c>
      <c r="B29" s="4" t="s">
        <v>1333</v>
      </c>
      <c r="C29">
        <v>27</v>
      </c>
      <c r="D29" s="4">
        <v>82.1</v>
      </c>
      <c r="E29" s="3">
        <v>95.3</v>
      </c>
      <c r="F29" s="3">
        <v>97.4</v>
      </c>
      <c r="G29" s="3">
        <v>72.7</v>
      </c>
      <c r="H29" s="3">
        <v>48.4</v>
      </c>
      <c r="I29" s="3">
        <v>92.9</v>
      </c>
      <c r="J29" s="3">
        <v>98.8</v>
      </c>
      <c r="K29">
        <f>SUMPRODUCT({0.4,0.1,0.2,0.2,0.05,0.05},E29:J29)</f>
        <v>81.664999999999992</v>
      </c>
    </row>
    <row r="30" spans="1:12" x14ac:dyDescent="0.3">
      <c r="A30" s="3">
        <v>2020</v>
      </c>
      <c r="B30" s="4" t="s">
        <v>1334</v>
      </c>
      <c r="C30">
        <v>29</v>
      </c>
      <c r="D30" s="4">
        <v>81.5</v>
      </c>
      <c r="E30" s="3">
        <v>85.1</v>
      </c>
      <c r="F30" s="3">
        <v>74.400000000000006</v>
      </c>
      <c r="G30" s="3">
        <v>99.7</v>
      </c>
      <c r="H30" s="3">
        <v>72.3</v>
      </c>
      <c r="I30" s="3">
        <v>57.9</v>
      </c>
      <c r="J30" s="3">
        <v>45.3</v>
      </c>
      <c r="K30">
        <f>SUMPRODUCT({0.4,0.1,0.2,0.2,0.05,0.05},E30:J30)</f>
        <v>81.039999999999992</v>
      </c>
    </row>
    <row r="31" spans="1:12" x14ac:dyDescent="0.3">
      <c r="A31" s="3">
        <v>2020</v>
      </c>
      <c r="B31" s="4" t="s">
        <v>1335</v>
      </c>
      <c r="C31">
        <v>30</v>
      </c>
      <c r="D31" s="4">
        <v>80.8</v>
      </c>
      <c r="E31" s="3">
        <v>100</v>
      </c>
      <c r="F31" s="3">
        <v>99.9</v>
      </c>
      <c r="G31" s="3">
        <v>21.3</v>
      </c>
      <c r="H31" s="3">
        <v>96.9</v>
      </c>
      <c r="I31" s="3">
        <v>94.9</v>
      </c>
      <c r="J31" s="3">
        <v>39.700000000000003</v>
      </c>
      <c r="K31">
        <f>SUMPRODUCT({0.4,0.1,0.2,0.2,0.05,0.05},E31:J31)</f>
        <v>80.36</v>
      </c>
    </row>
    <row r="32" spans="1:12" x14ac:dyDescent="0.3">
      <c r="A32" s="3">
        <v>2020</v>
      </c>
      <c r="B32" s="4" t="s">
        <v>1336</v>
      </c>
      <c r="C32">
        <v>31</v>
      </c>
      <c r="D32" s="4">
        <v>80</v>
      </c>
      <c r="E32" s="3">
        <v>95.6</v>
      </c>
      <c r="F32" s="3">
        <v>77.599999999999994</v>
      </c>
      <c r="G32" s="3">
        <v>40.1</v>
      </c>
      <c r="H32" s="3">
        <v>77.8</v>
      </c>
      <c r="I32" s="3">
        <v>100</v>
      </c>
      <c r="J32" s="3">
        <v>99.6</v>
      </c>
      <c r="K32">
        <f>SUMPRODUCT({0.4,0.1,0.2,0.2,0.05,0.05},E32:J32)</f>
        <v>79.56</v>
      </c>
      <c r="L32" t="s">
        <v>1336</v>
      </c>
    </row>
    <row r="33" spans="1:12" x14ac:dyDescent="0.3">
      <c r="A33" s="3">
        <v>2020</v>
      </c>
      <c r="B33" s="4" t="s">
        <v>1337</v>
      </c>
      <c r="C33">
        <v>31</v>
      </c>
      <c r="D33" s="4">
        <v>80</v>
      </c>
      <c r="E33" s="3">
        <v>88.9</v>
      </c>
      <c r="F33" s="3">
        <v>81.099999999999994</v>
      </c>
      <c r="G33" s="3">
        <v>83.1</v>
      </c>
      <c r="H33" s="3">
        <v>46.4</v>
      </c>
      <c r="I33" s="3">
        <v>98.4</v>
      </c>
      <c r="J33" s="3">
        <v>99.9</v>
      </c>
      <c r="K33">
        <f>SUMPRODUCT({0.4,0.1,0.2,0.2,0.05,0.05},E33:J33)</f>
        <v>79.485000000000014</v>
      </c>
      <c r="L33" t="s">
        <v>1337</v>
      </c>
    </row>
    <row r="34" spans="1:12" x14ac:dyDescent="0.3">
      <c r="A34" s="3">
        <v>2020</v>
      </c>
      <c r="B34" s="4" t="s">
        <v>1338</v>
      </c>
      <c r="C34">
        <v>31</v>
      </c>
      <c r="D34" s="4">
        <v>80</v>
      </c>
      <c r="E34" s="3">
        <v>92.3</v>
      </c>
      <c r="F34" s="3">
        <v>94.1</v>
      </c>
      <c r="G34" s="3">
        <v>67.5</v>
      </c>
      <c r="H34" s="3">
        <v>51.8</v>
      </c>
      <c r="I34" s="3">
        <v>90.5</v>
      </c>
      <c r="J34" s="3">
        <v>96.3</v>
      </c>
      <c r="K34">
        <f>SUMPRODUCT({0.4,0.1,0.2,0.2,0.05,0.05},E34:J34)</f>
        <v>79.53</v>
      </c>
    </row>
    <row r="35" spans="1:12" x14ac:dyDescent="0.3">
      <c r="A35" s="3">
        <v>2020</v>
      </c>
      <c r="B35" s="4" t="s">
        <v>1339</v>
      </c>
      <c r="C35">
        <v>34</v>
      </c>
      <c r="D35" s="4">
        <v>79.900000000000006</v>
      </c>
      <c r="E35" s="3">
        <v>84.7</v>
      </c>
      <c r="F35" s="3">
        <v>92.5</v>
      </c>
      <c r="G35" s="3">
        <v>90.9</v>
      </c>
      <c r="H35" s="3">
        <v>55.7</v>
      </c>
      <c r="I35" s="3">
        <v>93.1</v>
      </c>
      <c r="J35" s="3">
        <v>46.3</v>
      </c>
      <c r="K35">
        <f>SUMPRODUCT({0.4,0.1,0.2,0.2,0.05,0.05},E35:J35)</f>
        <v>79.42</v>
      </c>
    </row>
    <row r="36" spans="1:12" x14ac:dyDescent="0.3">
      <c r="A36" s="3">
        <v>2020</v>
      </c>
      <c r="B36" s="4" t="s">
        <v>1340</v>
      </c>
      <c r="C36">
        <v>35</v>
      </c>
      <c r="D36" s="4">
        <v>79.400000000000006</v>
      </c>
      <c r="E36" s="3">
        <v>95.8</v>
      </c>
      <c r="F36" s="3">
        <v>96.5</v>
      </c>
      <c r="G36" s="3">
        <v>96.7</v>
      </c>
      <c r="H36" s="3">
        <v>25.8</v>
      </c>
      <c r="I36" s="3">
        <v>37.299999999999997</v>
      </c>
      <c r="J36" s="3">
        <v>93</v>
      </c>
      <c r="K36">
        <f>SUMPRODUCT({0.4,0.1,0.2,0.2,0.05,0.05},E36:J36)</f>
        <v>78.984999999999999</v>
      </c>
    </row>
    <row r="37" spans="1:12" x14ac:dyDescent="0.3">
      <c r="A37" s="3">
        <v>2020</v>
      </c>
      <c r="B37" s="4" t="s">
        <v>1341</v>
      </c>
      <c r="C37">
        <v>36</v>
      </c>
      <c r="D37" s="4">
        <v>79.2</v>
      </c>
      <c r="E37" s="3">
        <v>100</v>
      </c>
      <c r="F37" s="3">
        <v>99.7</v>
      </c>
      <c r="G37" s="3">
        <v>42</v>
      </c>
      <c r="H37" s="3">
        <v>81.900000000000006</v>
      </c>
      <c r="I37" s="3">
        <v>47.3</v>
      </c>
      <c r="J37" s="3">
        <v>32.6</v>
      </c>
      <c r="K37">
        <f>SUMPRODUCT({0.4,0.1,0.2,0.2,0.05,0.05},E37:J37)</f>
        <v>78.74499999999999</v>
      </c>
    </row>
    <row r="38" spans="1:12" x14ac:dyDescent="0.3">
      <c r="A38" s="3">
        <v>2020</v>
      </c>
      <c r="B38" s="4" t="s">
        <v>1342</v>
      </c>
      <c r="C38">
        <v>37</v>
      </c>
      <c r="D38" s="4">
        <v>79</v>
      </c>
      <c r="E38" s="3">
        <v>97.9</v>
      </c>
      <c r="F38" s="3">
        <v>95.9</v>
      </c>
      <c r="G38" s="3">
        <v>87.9</v>
      </c>
      <c r="H38" s="3">
        <v>53.7</v>
      </c>
      <c r="I38" s="3">
        <v>18.600000000000001</v>
      </c>
      <c r="J38" s="3">
        <v>11.6</v>
      </c>
      <c r="K38">
        <f>SUMPRODUCT({0.4,0.1,0.2,0.2,0.05,0.05},E38:J38)</f>
        <v>78.580000000000027</v>
      </c>
    </row>
    <row r="39" spans="1:12" x14ac:dyDescent="0.3">
      <c r="A39" s="3">
        <v>2020</v>
      </c>
      <c r="B39" s="4" t="s">
        <v>1343</v>
      </c>
      <c r="C39">
        <v>38</v>
      </c>
      <c r="D39" s="4">
        <v>78.900000000000006</v>
      </c>
      <c r="E39" s="3">
        <v>98.6</v>
      </c>
      <c r="F39" s="3">
        <v>96.9</v>
      </c>
      <c r="G39" s="3">
        <v>95</v>
      </c>
      <c r="H39" s="3">
        <v>42.6</v>
      </c>
      <c r="I39" s="3">
        <v>16</v>
      </c>
      <c r="J39" s="3">
        <v>19.8</v>
      </c>
      <c r="K39">
        <f>SUMPRODUCT({0.4,0.1,0.2,0.2,0.05,0.05},E39:J39)</f>
        <v>78.439999999999984</v>
      </c>
    </row>
    <row r="40" spans="1:12" x14ac:dyDescent="0.3">
      <c r="A40" s="3">
        <v>2020</v>
      </c>
      <c r="B40" s="4" t="s">
        <v>1344</v>
      </c>
      <c r="C40">
        <v>39</v>
      </c>
      <c r="D40" s="4">
        <v>78.599999999999994</v>
      </c>
      <c r="E40" s="3">
        <v>86.8</v>
      </c>
      <c r="F40" s="3">
        <v>82.2</v>
      </c>
      <c r="G40" s="3">
        <v>70</v>
      </c>
      <c r="H40" s="3">
        <v>97.4</v>
      </c>
      <c r="I40" s="3">
        <v>24.7</v>
      </c>
      <c r="J40" s="3">
        <v>9.6999999999999993</v>
      </c>
      <c r="K40">
        <f>SUMPRODUCT({0.4,0.1,0.2,0.2,0.05,0.05},E40:J40)</f>
        <v>78.14</v>
      </c>
    </row>
    <row r="41" spans="1:12" x14ac:dyDescent="0.3">
      <c r="A41" s="3">
        <v>2020</v>
      </c>
      <c r="B41" s="4" t="s">
        <v>1345</v>
      </c>
      <c r="C41">
        <v>40</v>
      </c>
      <c r="D41" s="4">
        <v>77.099999999999994</v>
      </c>
      <c r="E41" s="3">
        <v>97.4</v>
      </c>
      <c r="F41" s="3">
        <v>95.3</v>
      </c>
      <c r="G41" s="3">
        <v>21.4</v>
      </c>
      <c r="H41" s="3">
        <v>69.599999999999994</v>
      </c>
      <c r="I41" s="3">
        <v>100</v>
      </c>
      <c r="J41" s="3">
        <v>100</v>
      </c>
      <c r="K41">
        <f>SUMPRODUCT({0.4,0.1,0.2,0.2,0.05,0.05},E41:J41)</f>
        <v>76.690000000000012</v>
      </c>
      <c r="L41" t="s">
        <v>1345</v>
      </c>
    </row>
    <row r="42" spans="1:12" x14ac:dyDescent="0.3">
      <c r="A42" s="3">
        <v>2020</v>
      </c>
      <c r="B42" s="4" t="s">
        <v>1346</v>
      </c>
      <c r="C42">
        <v>41</v>
      </c>
      <c r="D42" s="4">
        <v>76.5</v>
      </c>
      <c r="E42" s="3">
        <v>99.1</v>
      </c>
      <c r="F42" s="3">
        <v>97.3</v>
      </c>
      <c r="G42" s="3">
        <v>18.8</v>
      </c>
      <c r="H42" s="3">
        <v>65.400000000000006</v>
      </c>
      <c r="I42" s="3">
        <v>97.4</v>
      </c>
      <c r="J42" s="3">
        <v>100</v>
      </c>
      <c r="K42">
        <f>SUMPRODUCT({0.4,0.1,0.2,0.2,0.05,0.05},E42:J42)</f>
        <v>76.080000000000013</v>
      </c>
      <c r="L42" t="s">
        <v>1346</v>
      </c>
    </row>
    <row r="43" spans="1:12" x14ac:dyDescent="0.3">
      <c r="A43" s="3">
        <v>2020</v>
      </c>
      <c r="B43" s="4" t="s">
        <v>1347</v>
      </c>
      <c r="C43">
        <v>42</v>
      </c>
      <c r="D43" s="4">
        <v>76.400000000000006</v>
      </c>
      <c r="E43" s="3">
        <v>88.2</v>
      </c>
      <c r="F43" s="3">
        <v>85.3</v>
      </c>
      <c r="G43" s="3">
        <v>100</v>
      </c>
      <c r="H43" s="3">
        <v>44.7</v>
      </c>
      <c r="I43" s="3">
        <v>5.9</v>
      </c>
      <c r="J43" s="3">
        <v>58</v>
      </c>
      <c r="K43">
        <f>SUMPRODUCT({0.4,0.1,0.2,0.2,0.05,0.05},E43:J43)</f>
        <v>75.945000000000007</v>
      </c>
    </row>
    <row r="44" spans="1:12" x14ac:dyDescent="0.3">
      <c r="A44" s="3">
        <v>2020</v>
      </c>
      <c r="B44" s="4" t="s">
        <v>1348</v>
      </c>
      <c r="C44">
        <v>43</v>
      </c>
      <c r="D44" s="4">
        <v>75.8</v>
      </c>
      <c r="E44" s="3">
        <v>90.3</v>
      </c>
      <c r="F44" s="3">
        <v>53.1</v>
      </c>
      <c r="G44" s="3">
        <v>59.2</v>
      </c>
      <c r="H44" s="3">
        <v>62.6</v>
      </c>
      <c r="I44" s="3">
        <v>100</v>
      </c>
      <c r="J44" s="3">
        <v>91.5</v>
      </c>
      <c r="K44">
        <f>SUMPRODUCT({0.4,0.1,0.2,0.2,0.05,0.05},E44:J44)</f>
        <v>75.365000000000009</v>
      </c>
    </row>
    <row r="45" spans="1:12" x14ac:dyDescent="0.3">
      <c r="A45" s="3">
        <v>2020</v>
      </c>
      <c r="B45" s="4" t="s">
        <v>1349</v>
      </c>
      <c r="C45">
        <v>44</v>
      </c>
      <c r="D45" s="4">
        <v>75.400000000000006</v>
      </c>
      <c r="E45" s="3">
        <v>91.1</v>
      </c>
      <c r="F45" s="3">
        <v>94.9</v>
      </c>
      <c r="G45" s="3">
        <v>16.7</v>
      </c>
      <c r="H45" s="3">
        <v>78.400000000000006</v>
      </c>
      <c r="I45" s="3">
        <v>100</v>
      </c>
      <c r="J45" s="3">
        <v>99.2</v>
      </c>
      <c r="K45">
        <f>SUMPRODUCT({0.4,0.1,0.2,0.2,0.05,0.05},E45:J45)</f>
        <v>74.91</v>
      </c>
      <c r="L45" t="s">
        <v>1349</v>
      </c>
    </row>
    <row r="46" spans="1:12" x14ac:dyDescent="0.3">
      <c r="A46" s="3">
        <v>2020</v>
      </c>
      <c r="B46" s="4" t="s">
        <v>1350</v>
      </c>
      <c r="C46">
        <v>45</v>
      </c>
      <c r="D46" s="4">
        <v>74.8</v>
      </c>
      <c r="E46" s="3">
        <v>97.1</v>
      </c>
      <c r="F46" s="3">
        <v>89.6</v>
      </c>
      <c r="G46" s="3">
        <v>53.1</v>
      </c>
      <c r="H46" s="3">
        <v>37.4</v>
      </c>
      <c r="I46" s="3">
        <v>89.5</v>
      </c>
      <c r="J46" s="3">
        <v>78.8</v>
      </c>
      <c r="K46">
        <f>SUMPRODUCT({0.4,0.1,0.2,0.2,0.05,0.05},E46:J46)</f>
        <v>74.314999999999998</v>
      </c>
    </row>
    <row r="47" spans="1:12" x14ac:dyDescent="0.3">
      <c r="A47" s="3">
        <v>2020</v>
      </c>
      <c r="B47" s="4" t="s">
        <v>1351</v>
      </c>
      <c r="C47">
        <v>46</v>
      </c>
      <c r="D47" s="4">
        <v>74.5</v>
      </c>
      <c r="E47" s="3">
        <v>89</v>
      </c>
      <c r="F47" s="3">
        <v>78.2</v>
      </c>
      <c r="G47" s="3">
        <v>23.8</v>
      </c>
      <c r="H47" s="3">
        <v>79.599999999999994</v>
      </c>
      <c r="I47" s="3">
        <v>100</v>
      </c>
      <c r="J47" s="3">
        <v>99.9</v>
      </c>
      <c r="K47">
        <f>SUMPRODUCT({0.4,0.1,0.2,0.2,0.05,0.05},E47:J47)</f>
        <v>74.094999999999999</v>
      </c>
      <c r="L47" t="s">
        <v>1351</v>
      </c>
    </row>
    <row r="48" spans="1:12" x14ac:dyDescent="0.3">
      <c r="A48" s="3">
        <v>2020</v>
      </c>
      <c r="B48" s="4" t="s">
        <v>1352</v>
      </c>
      <c r="C48">
        <v>47</v>
      </c>
      <c r="D48" s="4">
        <v>74.400000000000006</v>
      </c>
      <c r="E48" s="3">
        <v>82.5</v>
      </c>
      <c r="F48" s="3">
        <v>90.9</v>
      </c>
      <c r="G48" s="3">
        <v>60.4</v>
      </c>
      <c r="H48" s="3">
        <v>75.400000000000006</v>
      </c>
      <c r="I48" s="3">
        <v>64</v>
      </c>
      <c r="J48" s="3">
        <v>30.2</v>
      </c>
      <c r="K48">
        <f>SUMPRODUCT({0.4,0.1,0.2,0.2,0.05,0.05},E48:J48)</f>
        <v>73.960000000000008</v>
      </c>
    </row>
    <row r="49" spans="1:12" x14ac:dyDescent="0.3">
      <c r="A49" s="3">
        <v>2020</v>
      </c>
      <c r="B49" s="4" t="s">
        <v>1353</v>
      </c>
      <c r="C49">
        <v>48</v>
      </c>
      <c r="D49" s="4">
        <v>74.3</v>
      </c>
      <c r="E49" s="3">
        <v>61.5</v>
      </c>
      <c r="F49" s="3">
        <v>32.799999999999997</v>
      </c>
      <c r="G49" s="3">
        <v>88.9</v>
      </c>
      <c r="H49" s="3">
        <v>91.2</v>
      </c>
      <c r="I49" s="3">
        <v>100</v>
      </c>
      <c r="J49" s="3">
        <v>99</v>
      </c>
      <c r="K49">
        <f>SUMPRODUCT({0.4,0.1,0.2,0.2,0.05,0.05},E49:J49)</f>
        <v>73.850000000000009</v>
      </c>
    </row>
    <row r="50" spans="1:12" x14ac:dyDescent="0.3">
      <c r="A50" s="3">
        <v>2020</v>
      </c>
      <c r="B50" s="4" t="s">
        <v>1354</v>
      </c>
      <c r="C50">
        <v>49</v>
      </c>
      <c r="D50" s="4">
        <v>73.900000000000006</v>
      </c>
      <c r="E50" s="3">
        <v>75.8</v>
      </c>
      <c r="F50" s="3">
        <v>99.6</v>
      </c>
      <c r="G50" s="3">
        <v>41.9</v>
      </c>
      <c r="H50" s="3">
        <v>74</v>
      </c>
      <c r="I50" s="3">
        <v>100</v>
      </c>
      <c r="J50" s="3">
        <v>100</v>
      </c>
      <c r="K50">
        <f>SUMPRODUCT({0.4,0.1,0.2,0.2,0.05,0.05},E50:J50)</f>
        <v>73.460000000000008</v>
      </c>
    </row>
    <row r="51" spans="1:12" x14ac:dyDescent="0.3">
      <c r="A51" s="3">
        <v>2020</v>
      </c>
      <c r="B51" s="4" t="s">
        <v>1355</v>
      </c>
      <c r="C51">
        <v>50</v>
      </c>
      <c r="D51" s="4">
        <v>73.599999999999994</v>
      </c>
      <c r="E51" s="3">
        <v>83.8</v>
      </c>
      <c r="F51" s="3">
        <v>98.5</v>
      </c>
      <c r="G51" s="3">
        <v>89.7</v>
      </c>
      <c r="H51" s="3">
        <v>22.4</v>
      </c>
      <c r="I51" s="3">
        <v>63.4</v>
      </c>
      <c r="J51" s="3">
        <v>84.7</v>
      </c>
      <c r="K51">
        <f>SUMPRODUCT({0.4,0.1,0.2,0.2,0.05,0.05},E51:J51)</f>
        <v>73.195000000000007</v>
      </c>
    </row>
    <row r="52" spans="1:12" x14ac:dyDescent="0.3">
      <c r="A52" s="3">
        <v>2020</v>
      </c>
      <c r="B52" s="4" t="s">
        <v>1356</v>
      </c>
      <c r="C52">
        <v>51</v>
      </c>
      <c r="D52" s="4">
        <v>73.400000000000006</v>
      </c>
      <c r="E52" s="3">
        <v>73.3</v>
      </c>
      <c r="F52" s="3">
        <v>72.400000000000006</v>
      </c>
      <c r="G52" s="3">
        <v>51</v>
      </c>
      <c r="H52" s="3">
        <v>89.8</v>
      </c>
      <c r="I52" s="3">
        <v>65.3</v>
      </c>
      <c r="J52" s="3">
        <v>99.4</v>
      </c>
      <c r="K52">
        <f>SUMPRODUCT({0.4,0.1,0.2,0.2,0.05,0.05},E52:J52)</f>
        <v>72.954999999999998</v>
      </c>
    </row>
    <row r="53" spans="1:12" x14ac:dyDescent="0.3">
      <c r="A53" s="3">
        <v>2020</v>
      </c>
      <c r="B53" s="4" t="s">
        <v>1357</v>
      </c>
      <c r="C53">
        <v>52</v>
      </c>
      <c r="D53" s="4">
        <v>73.3</v>
      </c>
      <c r="E53" s="3">
        <v>75.5</v>
      </c>
      <c r="F53" s="3">
        <v>97.5</v>
      </c>
      <c r="G53" s="3">
        <v>100</v>
      </c>
      <c r="H53" s="3">
        <v>31.6</v>
      </c>
      <c r="I53" s="3">
        <v>64.5</v>
      </c>
      <c r="J53" s="3">
        <v>68.400000000000006</v>
      </c>
      <c r="K53">
        <f>SUMPRODUCT({0.4,0.1,0.2,0.2,0.05,0.05},E53:J53)</f>
        <v>72.915000000000006</v>
      </c>
    </row>
    <row r="54" spans="1:12" x14ac:dyDescent="0.3">
      <c r="A54" s="3">
        <v>2020</v>
      </c>
      <c r="B54" s="4" t="s">
        <v>1358</v>
      </c>
      <c r="C54">
        <v>53</v>
      </c>
      <c r="D54" s="4">
        <v>71.900000000000006</v>
      </c>
      <c r="E54" s="3">
        <v>69.3</v>
      </c>
      <c r="F54" s="3">
        <v>91.1</v>
      </c>
      <c r="G54" s="3">
        <v>90</v>
      </c>
      <c r="H54" s="3">
        <v>40</v>
      </c>
      <c r="I54" s="3">
        <v>98.1</v>
      </c>
      <c r="J54" s="3">
        <v>74.2</v>
      </c>
      <c r="K54">
        <f>SUMPRODUCT({0.4,0.1,0.2,0.2,0.05,0.05},E54:J54)</f>
        <v>71.444999999999993</v>
      </c>
    </row>
    <row r="55" spans="1:12" x14ac:dyDescent="0.3">
      <c r="A55" s="3">
        <v>2020</v>
      </c>
      <c r="B55" s="4" t="s">
        <v>1359</v>
      </c>
      <c r="C55">
        <v>54</v>
      </c>
      <c r="D55" s="4">
        <v>71.2</v>
      </c>
      <c r="E55" s="3">
        <v>91.9</v>
      </c>
      <c r="F55" s="3">
        <v>50.4</v>
      </c>
      <c r="G55" s="3">
        <v>61.3</v>
      </c>
      <c r="H55" s="3">
        <v>52.7</v>
      </c>
      <c r="I55" s="3">
        <v>59.9</v>
      </c>
      <c r="J55" s="3">
        <v>64.3</v>
      </c>
      <c r="K55">
        <f>SUMPRODUCT({0.4,0.1,0.2,0.2,0.05,0.05},E55:J55)</f>
        <v>70.810000000000016</v>
      </c>
    </row>
    <row r="56" spans="1:12" x14ac:dyDescent="0.3">
      <c r="A56" s="3">
        <v>2020</v>
      </c>
      <c r="B56" s="4" t="s">
        <v>1360</v>
      </c>
      <c r="C56">
        <v>55</v>
      </c>
      <c r="D56" s="4">
        <v>70.900000000000006</v>
      </c>
      <c r="E56" s="3">
        <v>90</v>
      </c>
      <c r="F56" s="3">
        <v>88.7</v>
      </c>
      <c r="G56" s="3">
        <v>14.1</v>
      </c>
      <c r="H56" s="3">
        <v>64.2</v>
      </c>
      <c r="I56" s="3">
        <v>100</v>
      </c>
      <c r="J56" s="3">
        <v>100</v>
      </c>
      <c r="K56">
        <f>SUMPRODUCT({0.4,0.1,0.2,0.2,0.05,0.05},E56:J56)</f>
        <v>70.53</v>
      </c>
      <c r="L56" t="s">
        <v>1360</v>
      </c>
    </row>
    <row r="57" spans="1:12" x14ac:dyDescent="0.3">
      <c r="A57" s="3">
        <v>2020</v>
      </c>
      <c r="B57" s="4" t="s">
        <v>1361</v>
      </c>
      <c r="C57">
        <v>56</v>
      </c>
      <c r="D57" s="4">
        <v>70.8</v>
      </c>
      <c r="E57" s="3">
        <v>73.3</v>
      </c>
      <c r="F57" s="3">
        <v>90.4</v>
      </c>
      <c r="G57" s="3">
        <v>83.4</v>
      </c>
      <c r="H57" s="3">
        <v>62.6</v>
      </c>
      <c r="I57" s="3">
        <v>27.6</v>
      </c>
      <c r="J57" s="3">
        <v>28</v>
      </c>
      <c r="K57">
        <f>SUMPRODUCT({0.4,0.1,0.2,0.2,0.05,0.05},E57:J57)</f>
        <v>70.34</v>
      </c>
    </row>
    <row r="58" spans="1:12" x14ac:dyDescent="0.3">
      <c r="A58" s="3">
        <v>2020</v>
      </c>
      <c r="B58" s="4" t="s">
        <v>1362</v>
      </c>
      <c r="C58">
        <v>57</v>
      </c>
      <c r="D58" s="4">
        <v>70.7</v>
      </c>
      <c r="E58" s="3">
        <v>70.7</v>
      </c>
      <c r="F58" s="3">
        <v>87.9</v>
      </c>
      <c r="G58" s="3">
        <v>43.9</v>
      </c>
      <c r="H58" s="3">
        <v>75.8</v>
      </c>
      <c r="I58" s="3">
        <v>99.8</v>
      </c>
      <c r="J58" s="3">
        <v>85.6</v>
      </c>
      <c r="K58">
        <f>SUMPRODUCT({0.4,0.1,0.2,0.2,0.05,0.05},E58:J58)</f>
        <v>70.28</v>
      </c>
    </row>
    <row r="59" spans="1:12" x14ac:dyDescent="0.3">
      <c r="A59" s="3">
        <v>2020</v>
      </c>
      <c r="B59" s="4" t="s">
        <v>1363</v>
      </c>
      <c r="C59">
        <v>58</v>
      </c>
      <c r="D59" s="4">
        <v>70.599999999999994</v>
      </c>
      <c r="E59" s="3">
        <v>75.5</v>
      </c>
      <c r="F59" s="3">
        <v>82.9</v>
      </c>
      <c r="G59" s="3">
        <v>70.8</v>
      </c>
      <c r="H59" s="3">
        <v>44.8</v>
      </c>
      <c r="I59" s="3">
        <v>91.5</v>
      </c>
      <c r="J59" s="3">
        <v>80.599999999999994</v>
      </c>
      <c r="K59">
        <f>SUMPRODUCT({0.4,0.1,0.2,0.2,0.05,0.05},E59:J59)</f>
        <v>70.215000000000003</v>
      </c>
    </row>
    <row r="60" spans="1:12" x14ac:dyDescent="0.3">
      <c r="A60" s="3">
        <v>2020</v>
      </c>
      <c r="B60" s="4" t="s">
        <v>1364</v>
      </c>
      <c r="C60">
        <v>59</v>
      </c>
      <c r="D60" s="4">
        <v>70.099999999999994</v>
      </c>
      <c r="E60" s="3">
        <v>74.099999999999994</v>
      </c>
      <c r="F60" s="3">
        <v>84.6</v>
      </c>
      <c r="G60" s="3">
        <v>82.1</v>
      </c>
      <c r="H60" s="3">
        <v>47.7</v>
      </c>
      <c r="I60" s="3">
        <v>68.7</v>
      </c>
      <c r="J60" s="3">
        <v>44.5</v>
      </c>
      <c r="K60">
        <f>SUMPRODUCT({0.4,0.1,0.2,0.2,0.05,0.05},E60:J60)</f>
        <v>69.72</v>
      </c>
    </row>
    <row r="61" spans="1:12" x14ac:dyDescent="0.3">
      <c r="A61" s="3">
        <v>2020</v>
      </c>
      <c r="B61" s="4" t="s">
        <v>1365</v>
      </c>
      <c r="C61">
        <v>60</v>
      </c>
      <c r="D61" s="4">
        <v>70</v>
      </c>
      <c r="E61" s="3">
        <v>60.2</v>
      </c>
      <c r="F61" s="3">
        <v>58.1</v>
      </c>
      <c r="G61" s="3">
        <v>82</v>
      </c>
      <c r="H61" s="3">
        <v>82.3</v>
      </c>
      <c r="I61" s="3">
        <v>82.9</v>
      </c>
      <c r="J61" s="3">
        <v>53.4</v>
      </c>
      <c r="K61">
        <f>SUMPRODUCT({0.4,0.1,0.2,0.2,0.05,0.05},E61:J61)</f>
        <v>69.565000000000012</v>
      </c>
    </row>
    <row r="62" spans="1:12" x14ac:dyDescent="0.3">
      <c r="A62" s="3">
        <v>2020</v>
      </c>
      <c r="B62" s="4" t="s">
        <v>1366</v>
      </c>
      <c r="C62">
        <v>61</v>
      </c>
      <c r="D62" s="4">
        <v>69.900000000000006</v>
      </c>
      <c r="E62" s="3">
        <v>82.3</v>
      </c>
      <c r="F62" s="3">
        <v>55.6</v>
      </c>
      <c r="G62" s="3">
        <v>35.4</v>
      </c>
      <c r="H62" s="3">
        <v>83.3</v>
      </c>
      <c r="I62" s="3">
        <v>84.5</v>
      </c>
      <c r="J62" s="3">
        <v>61.6</v>
      </c>
      <c r="K62">
        <f>SUMPRODUCT({0.4,0.1,0.2,0.2,0.05,0.05},E62:J62)</f>
        <v>69.524999999999991</v>
      </c>
    </row>
    <row r="63" spans="1:12" x14ac:dyDescent="0.3">
      <c r="A63" s="3">
        <v>2020</v>
      </c>
      <c r="B63" s="4" t="s">
        <v>1367</v>
      </c>
      <c r="C63">
        <v>61</v>
      </c>
      <c r="D63" s="4">
        <v>69.900000000000006</v>
      </c>
      <c r="E63" s="3">
        <v>41.8</v>
      </c>
      <c r="F63" s="3">
        <v>98.7</v>
      </c>
      <c r="G63" s="3">
        <v>99.8</v>
      </c>
      <c r="H63" s="3">
        <v>65.8</v>
      </c>
      <c r="I63" s="3">
        <v>95.8</v>
      </c>
      <c r="J63" s="3">
        <v>99</v>
      </c>
      <c r="K63">
        <f>SUMPRODUCT({0.4,0.1,0.2,0.2,0.05,0.05},E63:J63)</f>
        <v>69.45</v>
      </c>
    </row>
    <row r="64" spans="1:12" x14ac:dyDescent="0.3">
      <c r="A64" s="3">
        <v>2020</v>
      </c>
      <c r="B64" s="4" t="s">
        <v>1368</v>
      </c>
      <c r="C64">
        <v>62</v>
      </c>
      <c r="D64" s="4">
        <v>69</v>
      </c>
      <c r="E64" s="3">
        <v>74.3</v>
      </c>
      <c r="F64" s="3">
        <v>92</v>
      </c>
      <c r="G64" s="3">
        <v>47.8</v>
      </c>
      <c r="H64" s="3">
        <v>51.4</v>
      </c>
      <c r="I64" s="3">
        <v>98.1</v>
      </c>
      <c r="J64" s="3">
        <v>99.2</v>
      </c>
      <c r="K64">
        <f>SUMPRODUCT({0.4,0.1,0.2,0.2,0.05,0.05},E64:J64)</f>
        <v>68.625</v>
      </c>
    </row>
    <row r="65" spans="1:11" x14ac:dyDescent="0.3">
      <c r="A65" s="3">
        <v>2020</v>
      </c>
      <c r="B65" s="4" t="s">
        <v>1369</v>
      </c>
      <c r="C65">
        <v>63</v>
      </c>
      <c r="D65" s="4">
        <v>68.900000000000006</v>
      </c>
      <c r="E65" s="3">
        <v>92.9</v>
      </c>
      <c r="F65" s="3">
        <v>80.7</v>
      </c>
      <c r="G65" s="3">
        <v>49.1</v>
      </c>
      <c r="H65" s="3">
        <v>43.9</v>
      </c>
      <c r="I65" s="3">
        <v>57.6</v>
      </c>
      <c r="J65" s="3">
        <v>36.200000000000003</v>
      </c>
      <c r="K65">
        <f>SUMPRODUCT({0.4,0.1,0.2,0.2,0.05,0.05},E65:J65)</f>
        <v>68.52000000000001</v>
      </c>
    </row>
    <row r="66" spans="1:11" x14ac:dyDescent="0.3">
      <c r="A66" s="3">
        <v>2020</v>
      </c>
      <c r="B66" s="4" t="s">
        <v>1370</v>
      </c>
      <c r="C66">
        <v>64</v>
      </c>
      <c r="D66" s="4">
        <v>68.599999999999994</v>
      </c>
      <c r="E66" s="3">
        <v>80.599999999999994</v>
      </c>
      <c r="F66" s="3">
        <v>41.8</v>
      </c>
      <c r="G66" s="3">
        <v>99.1</v>
      </c>
      <c r="H66" s="3">
        <v>34.200000000000003</v>
      </c>
      <c r="I66" s="3">
        <v>52.3</v>
      </c>
      <c r="J66" s="3">
        <v>49.5</v>
      </c>
      <c r="K66">
        <f>SUMPRODUCT({0.4,0.1,0.2,0.2,0.05,0.05},E66:J66)</f>
        <v>68.17</v>
      </c>
    </row>
    <row r="67" spans="1:11" x14ac:dyDescent="0.3">
      <c r="A67" s="3">
        <v>2020</v>
      </c>
      <c r="B67" s="4" t="s">
        <v>1371</v>
      </c>
      <c r="C67">
        <v>65</v>
      </c>
      <c r="D67" s="4">
        <v>68.2</v>
      </c>
      <c r="E67" s="3">
        <v>85.6</v>
      </c>
      <c r="F67" s="3">
        <v>49.5</v>
      </c>
      <c r="G67" s="3">
        <v>72.7</v>
      </c>
      <c r="H67" s="3">
        <v>54.9</v>
      </c>
      <c r="I67" s="3">
        <v>34.700000000000003</v>
      </c>
      <c r="J67" s="3">
        <v>27.6</v>
      </c>
      <c r="K67">
        <f>SUMPRODUCT({0.4,0.1,0.2,0.2,0.05,0.05},E67:J67)</f>
        <v>67.825000000000003</v>
      </c>
    </row>
    <row r="68" spans="1:11" x14ac:dyDescent="0.3">
      <c r="A68" s="3">
        <v>2020</v>
      </c>
      <c r="B68" s="4" t="s">
        <v>1372</v>
      </c>
      <c r="C68">
        <v>66</v>
      </c>
      <c r="D68" s="4">
        <v>67.5</v>
      </c>
      <c r="E68" s="3">
        <v>91.8</v>
      </c>
      <c r="F68" s="3">
        <v>87.5</v>
      </c>
      <c r="G68" s="3">
        <v>38.700000000000003</v>
      </c>
      <c r="H68" s="3">
        <v>54.8</v>
      </c>
      <c r="I68" s="3">
        <v>19.100000000000001</v>
      </c>
      <c r="J68" s="3">
        <v>38.700000000000003</v>
      </c>
      <c r="K68">
        <f>SUMPRODUCT({0.4,0.1,0.2,0.2,0.05,0.05},E68:J68)</f>
        <v>67.06</v>
      </c>
    </row>
    <row r="69" spans="1:11" x14ac:dyDescent="0.3">
      <c r="A69" s="3">
        <v>2020</v>
      </c>
      <c r="B69" s="4" t="s">
        <v>1373</v>
      </c>
      <c r="C69">
        <v>66</v>
      </c>
      <c r="D69" s="4">
        <v>67.5</v>
      </c>
      <c r="E69" s="3">
        <v>88.3</v>
      </c>
      <c r="F69" s="3">
        <v>90.8</v>
      </c>
      <c r="G69" s="3">
        <v>77.900000000000006</v>
      </c>
      <c r="H69" s="3">
        <v>2.5</v>
      </c>
      <c r="I69" s="3">
        <v>60.4</v>
      </c>
      <c r="J69" s="3">
        <v>71.8</v>
      </c>
      <c r="K69">
        <f>SUMPRODUCT({0.4,0.1,0.2,0.2,0.05,0.05},E69:J69)</f>
        <v>67.09</v>
      </c>
    </row>
    <row r="70" spans="1:11" x14ac:dyDescent="0.3">
      <c r="A70" s="3">
        <v>2020</v>
      </c>
      <c r="B70" s="4" t="s">
        <v>1374</v>
      </c>
      <c r="C70">
        <v>69</v>
      </c>
      <c r="D70" s="4">
        <v>67.099999999999994</v>
      </c>
      <c r="E70" s="3">
        <v>75.2</v>
      </c>
      <c r="F70" s="3">
        <v>91.7</v>
      </c>
      <c r="G70" s="3">
        <v>84.9</v>
      </c>
      <c r="H70" s="3">
        <v>35.4</v>
      </c>
      <c r="I70" s="3">
        <v>15</v>
      </c>
      <c r="J70" s="3">
        <v>53.3</v>
      </c>
      <c r="K70">
        <f>SUMPRODUCT({0.4,0.1,0.2,0.2,0.05,0.05},E70:J70)</f>
        <v>66.725000000000009</v>
      </c>
    </row>
    <row r="71" spans="1:11" x14ac:dyDescent="0.3">
      <c r="A71" s="3">
        <v>2020</v>
      </c>
      <c r="B71" s="4" t="s">
        <v>1375</v>
      </c>
      <c r="C71">
        <v>69</v>
      </c>
      <c r="D71" s="4">
        <v>67.099999999999994</v>
      </c>
      <c r="E71" s="3">
        <v>59.7</v>
      </c>
      <c r="F71" s="3">
        <v>60.6</v>
      </c>
      <c r="G71" s="3">
        <v>98</v>
      </c>
      <c r="H71" s="3">
        <v>45.9</v>
      </c>
      <c r="I71" s="3">
        <v>100</v>
      </c>
      <c r="J71" s="3">
        <v>59.8</v>
      </c>
      <c r="K71">
        <f>SUMPRODUCT({0.4,0.1,0.2,0.2,0.05,0.05},E71:J71)</f>
        <v>66.710000000000008</v>
      </c>
    </row>
    <row r="72" spans="1:11" x14ac:dyDescent="0.3">
      <c r="A72" s="3">
        <v>2020</v>
      </c>
      <c r="B72" s="4" t="s">
        <v>1376</v>
      </c>
      <c r="C72">
        <v>71</v>
      </c>
      <c r="D72" s="4">
        <v>66.7</v>
      </c>
      <c r="E72" s="3">
        <v>94</v>
      </c>
      <c r="F72" s="3">
        <v>83.4</v>
      </c>
      <c r="G72" s="3">
        <v>12.4</v>
      </c>
      <c r="H72" s="3">
        <v>84</v>
      </c>
      <c r="I72" s="3">
        <v>6.5</v>
      </c>
      <c r="J72" s="3">
        <v>16.2</v>
      </c>
      <c r="K72">
        <f>SUMPRODUCT({0.4,0.1,0.2,0.2,0.05,0.05},E72:J72)</f>
        <v>66.355000000000004</v>
      </c>
    </row>
    <row r="73" spans="1:11" x14ac:dyDescent="0.3">
      <c r="A73" s="3">
        <v>2020</v>
      </c>
      <c r="B73" s="4" t="s">
        <v>1377</v>
      </c>
      <c r="C73">
        <v>72</v>
      </c>
      <c r="D73" s="4">
        <v>66.099999999999994</v>
      </c>
      <c r="E73" s="3">
        <v>80.099999999999994</v>
      </c>
      <c r="F73" s="3">
        <v>79.599999999999994</v>
      </c>
      <c r="G73" s="3">
        <v>78.900000000000006</v>
      </c>
      <c r="H73" s="3">
        <v>41.3</v>
      </c>
      <c r="I73" s="3">
        <v>20.3</v>
      </c>
      <c r="J73" s="3">
        <v>14</v>
      </c>
      <c r="K73">
        <f>SUMPRODUCT({0.4,0.1,0.2,0.2,0.05,0.05},E73:J73)</f>
        <v>65.75500000000001</v>
      </c>
    </row>
    <row r="74" spans="1:11" x14ac:dyDescent="0.3">
      <c r="A74" s="3">
        <v>2020</v>
      </c>
      <c r="B74" s="4" t="s">
        <v>1378</v>
      </c>
      <c r="C74">
        <v>72</v>
      </c>
      <c r="D74" s="4">
        <v>66.099999999999994</v>
      </c>
      <c r="E74" s="3">
        <v>85.9</v>
      </c>
      <c r="F74" s="3">
        <v>49</v>
      </c>
      <c r="G74" s="3">
        <v>13.7</v>
      </c>
      <c r="H74" s="3">
        <v>98.8</v>
      </c>
      <c r="I74" s="3">
        <v>39.700000000000003</v>
      </c>
      <c r="J74" s="3">
        <v>39.5</v>
      </c>
      <c r="K74">
        <f>SUMPRODUCT({0.4,0.1,0.2,0.2,0.05,0.05},E74:J74)</f>
        <v>65.72</v>
      </c>
    </row>
    <row r="75" spans="1:11" x14ac:dyDescent="0.3">
      <c r="A75" s="3">
        <v>2020</v>
      </c>
      <c r="B75" s="4" t="s">
        <v>1379</v>
      </c>
      <c r="C75">
        <v>74</v>
      </c>
      <c r="D75" s="4">
        <v>65.900000000000006</v>
      </c>
      <c r="E75" s="3">
        <v>77.3</v>
      </c>
      <c r="F75" s="3">
        <v>82.8</v>
      </c>
      <c r="G75" s="3">
        <v>99.8</v>
      </c>
      <c r="H75" s="3">
        <v>7.4</v>
      </c>
      <c r="I75" s="3">
        <v>20.100000000000001</v>
      </c>
      <c r="J75" s="3">
        <v>76.8</v>
      </c>
      <c r="K75">
        <f>SUMPRODUCT({0.4,0.1,0.2,0.2,0.05,0.05},E75:J75)</f>
        <v>65.484999999999999</v>
      </c>
    </row>
    <row r="76" spans="1:11" x14ac:dyDescent="0.3">
      <c r="A76" s="3">
        <v>2020</v>
      </c>
      <c r="B76" s="4" t="s">
        <v>1380</v>
      </c>
      <c r="C76">
        <v>75</v>
      </c>
      <c r="D76" s="4">
        <v>65.8</v>
      </c>
      <c r="E76" s="3">
        <v>66.3</v>
      </c>
      <c r="F76" s="3">
        <v>40.799999999999997</v>
      </c>
      <c r="G76" s="3">
        <v>78</v>
      </c>
      <c r="H76" s="3">
        <v>51</v>
      </c>
      <c r="I76" s="3">
        <v>100</v>
      </c>
      <c r="J76" s="3">
        <v>80.2</v>
      </c>
      <c r="K76">
        <f>SUMPRODUCT({0.4,0.1,0.2,0.2,0.05,0.05},E76:J76)</f>
        <v>65.410000000000011</v>
      </c>
    </row>
    <row r="77" spans="1:11" x14ac:dyDescent="0.3">
      <c r="A77" s="3">
        <v>2020</v>
      </c>
      <c r="B77" s="4" t="s">
        <v>1381</v>
      </c>
      <c r="C77">
        <v>76</v>
      </c>
      <c r="D77" s="4">
        <v>65.5</v>
      </c>
      <c r="E77" s="3">
        <v>72.8</v>
      </c>
      <c r="F77" s="3">
        <v>38.700000000000003</v>
      </c>
      <c r="G77" s="3">
        <v>100</v>
      </c>
      <c r="H77" s="3">
        <v>31.2</v>
      </c>
      <c r="I77" s="3">
        <v>91.8</v>
      </c>
      <c r="J77" s="3">
        <v>26.5</v>
      </c>
      <c r="K77">
        <f>SUMPRODUCT({0.4,0.1,0.2,0.2,0.05,0.05},E77:J77)</f>
        <v>65.14500000000001</v>
      </c>
    </row>
    <row r="78" spans="1:11" x14ac:dyDescent="0.3">
      <c r="A78" s="3">
        <v>2020</v>
      </c>
      <c r="B78" s="4" t="s">
        <v>1382</v>
      </c>
      <c r="C78">
        <v>77</v>
      </c>
      <c r="D78" s="4">
        <v>64.599999999999994</v>
      </c>
      <c r="E78" s="3">
        <v>43</v>
      </c>
      <c r="F78" s="3">
        <v>54.6</v>
      </c>
      <c r="G78" s="3">
        <v>99.9</v>
      </c>
      <c r="H78" s="3">
        <v>98.7</v>
      </c>
      <c r="I78" s="3">
        <v>33.799999999999997</v>
      </c>
      <c r="J78" s="3">
        <v>3</v>
      </c>
      <c r="K78">
        <f>SUMPRODUCT({0.4,0.1,0.2,0.2,0.05,0.05},E78:J78)</f>
        <v>64.220000000000013</v>
      </c>
    </row>
    <row r="79" spans="1:11" x14ac:dyDescent="0.3">
      <c r="A79" s="3">
        <v>2020</v>
      </c>
      <c r="B79" s="4" t="s">
        <v>1383</v>
      </c>
      <c r="C79">
        <v>77</v>
      </c>
      <c r="D79" s="4">
        <v>64.599999999999994</v>
      </c>
      <c r="E79" s="3">
        <v>73</v>
      </c>
      <c r="F79" s="3">
        <v>66.8</v>
      </c>
      <c r="G79" s="3">
        <v>60.4</v>
      </c>
      <c r="H79" s="3">
        <v>33.5</v>
      </c>
      <c r="I79" s="3">
        <v>93.8</v>
      </c>
      <c r="J79" s="3">
        <v>97.1</v>
      </c>
      <c r="K79">
        <f>SUMPRODUCT({0.4,0.1,0.2,0.2,0.05,0.05},E79:J79)</f>
        <v>64.204999999999998</v>
      </c>
    </row>
    <row r="80" spans="1:11" x14ac:dyDescent="0.3">
      <c r="A80" s="3">
        <v>2020</v>
      </c>
      <c r="B80" s="4" t="s">
        <v>1384</v>
      </c>
      <c r="C80">
        <v>79</v>
      </c>
      <c r="D80" s="4">
        <v>64.3</v>
      </c>
      <c r="E80" s="3">
        <v>69.3</v>
      </c>
      <c r="F80" s="3">
        <v>72.400000000000006</v>
      </c>
      <c r="G80" s="3">
        <v>98.1</v>
      </c>
      <c r="H80" s="3">
        <v>39.6</v>
      </c>
      <c r="I80" s="3">
        <v>11.8</v>
      </c>
      <c r="J80" s="3">
        <v>16.899999999999999</v>
      </c>
      <c r="K80">
        <f>SUMPRODUCT({0.4,0.1,0.2,0.2,0.05,0.05},E80:J80)</f>
        <v>63.935000000000002</v>
      </c>
    </row>
    <row r="81" spans="1:12" x14ac:dyDescent="0.3">
      <c r="A81" s="3">
        <v>2020</v>
      </c>
      <c r="B81" s="4" t="s">
        <v>1385</v>
      </c>
      <c r="C81">
        <v>80</v>
      </c>
      <c r="D81" s="4">
        <v>64.099999999999994</v>
      </c>
      <c r="E81" s="3">
        <v>68.8</v>
      </c>
      <c r="F81" s="3">
        <v>76.400000000000006</v>
      </c>
      <c r="G81" s="3">
        <v>9.1999999999999993</v>
      </c>
      <c r="H81" s="3">
        <v>99.9</v>
      </c>
      <c r="I81" s="3">
        <v>71</v>
      </c>
      <c r="J81" s="3">
        <v>64.8</v>
      </c>
      <c r="K81">
        <f>SUMPRODUCT({0.4,0.1,0.2,0.2,0.05,0.05},E81:J81)</f>
        <v>63.77</v>
      </c>
    </row>
    <row r="82" spans="1:12" x14ac:dyDescent="0.3">
      <c r="A82" s="3">
        <v>2020</v>
      </c>
      <c r="B82" s="4" t="s">
        <v>1386</v>
      </c>
      <c r="C82">
        <v>81</v>
      </c>
      <c r="D82" s="4">
        <v>64</v>
      </c>
      <c r="E82" s="3">
        <v>84.9</v>
      </c>
      <c r="F82" s="3">
        <v>55.9</v>
      </c>
      <c r="G82" s="3">
        <v>25.4</v>
      </c>
      <c r="H82" s="3">
        <v>47</v>
      </c>
      <c r="I82" s="3">
        <v>97.6</v>
      </c>
      <c r="J82" s="3">
        <v>94.5</v>
      </c>
      <c r="K82">
        <f>SUMPRODUCT({0.4,0.1,0.2,0.2,0.05,0.05},E82:J82)</f>
        <v>63.634999999999998</v>
      </c>
    </row>
    <row r="83" spans="1:12" x14ac:dyDescent="0.3">
      <c r="A83" s="3">
        <v>2020</v>
      </c>
      <c r="B83" s="4" t="s">
        <v>1387</v>
      </c>
      <c r="C83">
        <v>82</v>
      </c>
      <c r="D83" s="4">
        <v>63.4</v>
      </c>
      <c r="E83" s="3">
        <v>87.4</v>
      </c>
      <c r="F83" s="3">
        <v>52.1</v>
      </c>
      <c r="G83" s="3">
        <v>10.8</v>
      </c>
      <c r="H83" s="3">
        <v>83.7</v>
      </c>
      <c r="I83" s="3">
        <v>18.8</v>
      </c>
      <c r="J83" s="3">
        <v>60.4</v>
      </c>
      <c r="K83">
        <f>SUMPRODUCT({0.4,0.1,0.2,0.2,0.05,0.05},E83:J83)</f>
        <v>63.03</v>
      </c>
    </row>
    <row r="84" spans="1:12" x14ac:dyDescent="0.3">
      <c r="A84" s="3">
        <v>2020</v>
      </c>
      <c r="B84" s="4" t="s">
        <v>1388</v>
      </c>
      <c r="C84">
        <v>83</v>
      </c>
      <c r="D84" s="4">
        <v>63.3</v>
      </c>
      <c r="E84" s="3">
        <v>90.1</v>
      </c>
      <c r="F84" s="3">
        <v>47.4</v>
      </c>
      <c r="G84" s="3">
        <v>38.9</v>
      </c>
      <c r="H84" s="3">
        <v>49.3</v>
      </c>
      <c r="I84" s="3">
        <v>34</v>
      </c>
      <c r="J84" s="3">
        <v>57.1</v>
      </c>
      <c r="K84">
        <f>SUMPRODUCT({0.4,0.1,0.2,0.2,0.05,0.05},E84:J84)</f>
        <v>62.975000000000009</v>
      </c>
    </row>
    <row r="85" spans="1:12" x14ac:dyDescent="0.3">
      <c r="A85" s="3">
        <v>2020</v>
      </c>
      <c r="B85" s="4" t="s">
        <v>1389</v>
      </c>
      <c r="C85">
        <v>84</v>
      </c>
      <c r="D85" s="4">
        <v>63</v>
      </c>
      <c r="E85" s="3">
        <v>83.4</v>
      </c>
      <c r="F85" s="3">
        <v>55.5</v>
      </c>
      <c r="G85" s="3">
        <v>9.4</v>
      </c>
      <c r="H85" s="3">
        <v>77.5</v>
      </c>
      <c r="I85" s="3">
        <v>90.7</v>
      </c>
      <c r="J85" s="3">
        <v>36.1</v>
      </c>
      <c r="K85">
        <f>SUMPRODUCT({0.4,0.1,0.2,0.2,0.05,0.05},E85:J85)</f>
        <v>62.630000000000017</v>
      </c>
    </row>
    <row r="86" spans="1:12" x14ac:dyDescent="0.3">
      <c r="A86" s="3">
        <v>2020</v>
      </c>
      <c r="B86" s="4" t="s">
        <v>1390</v>
      </c>
      <c r="C86">
        <v>85</v>
      </c>
      <c r="D86" s="4">
        <v>62.5</v>
      </c>
      <c r="E86" s="3">
        <v>68.3</v>
      </c>
      <c r="F86" s="3">
        <v>87.7</v>
      </c>
      <c r="G86" s="3">
        <v>85.1</v>
      </c>
      <c r="H86" s="3">
        <v>31</v>
      </c>
      <c r="I86" s="3">
        <v>12.1</v>
      </c>
      <c r="J86" s="3">
        <v>45.3</v>
      </c>
      <c r="K86">
        <f>SUMPRODUCT({0.4,0.1,0.2,0.2,0.05,0.05},E86:J86)</f>
        <v>62.18</v>
      </c>
    </row>
    <row r="87" spans="1:12" x14ac:dyDescent="0.3">
      <c r="A87" s="3">
        <v>2020</v>
      </c>
      <c r="B87" s="4" t="s">
        <v>1391</v>
      </c>
      <c r="C87">
        <v>86</v>
      </c>
      <c r="D87" s="4">
        <v>62.2</v>
      </c>
      <c r="E87" s="3">
        <v>58</v>
      </c>
      <c r="F87" s="3">
        <v>90.2</v>
      </c>
      <c r="G87" s="3">
        <v>33.1</v>
      </c>
      <c r="H87" s="3">
        <v>68.3</v>
      </c>
      <c r="I87" s="3">
        <v>97.9</v>
      </c>
      <c r="J87" s="3">
        <v>88.7</v>
      </c>
      <c r="K87">
        <f>SUMPRODUCT({0.4,0.1,0.2,0.2,0.05,0.05},E87:J87)</f>
        <v>61.830000000000005</v>
      </c>
    </row>
    <row r="88" spans="1:12" x14ac:dyDescent="0.3">
      <c r="A88" s="3">
        <v>2020</v>
      </c>
      <c r="B88" s="4" t="s">
        <v>1392</v>
      </c>
      <c r="C88">
        <v>87</v>
      </c>
      <c r="D88" s="4">
        <v>62</v>
      </c>
      <c r="E88" s="3">
        <v>64.400000000000006</v>
      </c>
      <c r="F88" s="3">
        <v>72.599999999999994</v>
      </c>
      <c r="G88" s="3">
        <v>52.5</v>
      </c>
      <c r="H88" s="3">
        <v>45.4</v>
      </c>
      <c r="I88" s="3">
        <v>93.4</v>
      </c>
      <c r="J88" s="3">
        <v>87.9</v>
      </c>
      <c r="K88">
        <f>SUMPRODUCT({0.4,0.1,0.2,0.2,0.05,0.05},E88:J88)</f>
        <v>61.665000000000006</v>
      </c>
    </row>
    <row r="89" spans="1:12" x14ac:dyDescent="0.3">
      <c r="A89" s="3">
        <v>2020</v>
      </c>
      <c r="B89" s="4" t="s">
        <v>1393</v>
      </c>
      <c r="C89">
        <v>88</v>
      </c>
      <c r="D89" s="4">
        <v>61.5</v>
      </c>
      <c r="E89" s="3">
        <v>60.2</v>
      </c>
      <c r="F89" s="3">
        <v>75.599999999999994</v>
      </c>
      <c r="G89" s="3">
        <v>84.9</v>
      </c>
      <c r="H89" s="3">
        <v>47.7</v>
      </c>
      <c r="I89" s="3">
        <v>20.100000000000001</v>
      </c>
      <c r="J89" s="3">
        <v>39.299999999999997</v>
      </c>
      <c r="K89">
        <f>SUMPRODUCT({0.4,0.1,0.2,0.2,0.05,0.05},E89:J89)</f>
        <v>61.13000000000001</v>
      </c>
    </row>
    <row r="90" spans="1:12" x14ac:dyDescent="0.3">
      <c r="A90" s="3">
        <v>2020</v>
      </c>
      <c r="B90" s="4" t="s">
        <v>1394</v>
      </c>
      <c r="C90">
        <v>89</v>
      </c>
      <c r="D90" s="4">
        <v>61.4</v>
      </c>
      <c r="E90" s="3">
        <v>39.6</v>
      </c>
      <c r="F90" s="3">
        <v>25.3</v>
      </c>
      <c r="G90" s="3">
        <v>80.8</v>
      </c>
      <c r="H90" s="3">
        <v>87.5</v>
      </c>
      <c r="I90" s="3">
        <v>88.8</v>
      </c>
      <c r="J90" s="3">
        <v>92</v>
      </c>
      <c r="K90">
        <f>SUMPRODUCT({0.4,0.1,0.2,0.2,0.05,0.05},E90:J90)</f>
        <v>61.07</v>
      </c>
    </row>
    <row r="91" spans="1:12" x14ac:dyDescent="0.3">
      <c r="A91" s="3">
        <v>2020</v>
      </c>
      <c r="B91" s="4" t="s">
        <v>1395</v>
      </c>
      <c r="C91">
        <v>90</v>
      </c>
      <c r="D91" s="4">
        <v>61.3</v>
      </c>
      <c r="E91" s="3">
        <v>50.9</v>
      </c>
      <c r="F91" s="3">
        <v>52.9</v>
      </c>
      <c r="G91" s="3">
        <v>66.8</v>
      </c>
      <c r="H91" s="3">
        <v>61.7</v>
      </c>
      <c r="I91" s="3">
        <v>97.6</v>
      </c>
      <c r="J91" s="3">
        <v>93.5</v>
      </c>
      <c r="K91">
        <f>SUMPRODUCT({0.4,0.1,0.2,0.2,0.05,0.05},E91:J91)</f>
        <v>60.905000000000001</v>
      </c>
    </row>
    <row r="92" spans="1:12" x14ac:dyDescent="0.3">
      <c r="A92" s="3">
        <v>2020</v>
      </c>
      <c r="B92" s="4" t="s">
        <v>1396</v>
      </c>
      <c r="C92">
        <v>91</v>
      </c>
      <c r="D92" s="4">
        <v>61.2</v>
      </c>
      <c r="E92" s="3">
        <v>70.599999999999994</v>
      </c>
      <c r="F92" s="3">
        <v>78.099999999999994</v>
      </c>
      <c r="G92" s="3">
        <v>46</v>
      </c>
      <c r="H92" s="3">
        <v>36.700000000000003</v>
      </c>
      <c r="I92" s="3">
        <v>84.7</v>
      </c>
      <c r="J92" s="3">
        <v>81.3</v>
      </c>
      <c r="K92">
        <f>SUMPRODUCT({0.4,0.1,0.2,0.2,0.05,0.05},E92:J92)</f>
        <v>60.89</v>
      </c>
    </row>
    <row r="93" spans="1:12" x14ac:dyDescent="0.3">
      <c r="A93" s="3">
        <v>2020</v>
      </c>
      <c r="B93" s="4" t="s">
        <v>1397</v>
      </c>
      <c r="C93">
        <v>92</v>
      </c>
      <c r="D93" s="4">
        <v>61</v>
      </c>
      <c r="E93" s="3">
        <v>61.1</v>
      </c>
      <c r="F93" s="3">
        <v>52.7</v>
      </c>
      <c r="G93" s="3">
        <v>19</v>
      </c>
      <c r="H93" s="3">
        <v>85.7</v>
      </c>
      <c r="I93" s="3">
        <v>100</v>
      </c>
      <c r="J93" s="3">
        <v>99.6</v>
      </c>
      <c r="K93">
        <f>SUMPRODUCT({0.4,0.1,0.2,0.2,0.05,0.05},E93:J93)</f>
        <v>60.629999999999995</v>
      </c>
      <c r="L93" t="s">
        <v>1397</v>
      </c>
    </row>
    <row r="94" spans="1:12" x14ac:dyDescent="0.3">
      <c r="A94" s="3">
        <v>2020</v>
      </c>
      <c r="B94" s="4" t="s">
        <v>1398</v>
      </c>
      <c r="C94">
        <v>93</v>
      </c>
      <c r="D94" s="4">
        <v>60.8</v>
      </c>
      <c r="E94" s="3">
        <v>61.4</v>
      </c>
      <c r="F94" s="3">
        <v>58.6</v>
      </c>
      <c r="G94" s="3">
        <v>62.2</v>
      </c>
      <c r="H94" s="3">
        <v>42.8</v>
      </c>
      <c r="I94" s="3">
        <v>85.3</v>
      </c>
      <c r="J94" s="3">
        <v>96</v>
      </c>
      <c r="K94">
        <f>SUMPRODUCT({0.4,0.1,0.2,0.2,0.05,0.05},E94:J94)</f>
        <v>60.484999999999999</v>
      </c>
    </row>
    <row r="95" spans="1:12" x14ac:dyDescent="0.3">
      <c r="A95" s="3">
        <v>2020</v>
      </c>
      <c r="B95" s="4" t="s">
        <v>1399</v>
      </c>
      <c r="C95">
        <v>93</v>
      </c>
      <c r="D95" s="4">
        <v>60.8</v>
      </c>
      <c r="E95" s="3">
        <v>53.9</v>
      </c>
      <c r="F95" s="3">
        <v>19.899999999999999</v>
      </c>
      <c r="G95" s="3">
        <v>77.7</v>
      </c>
      <c r="H95" s="3">
        <v>99.2</v>
      </c>
      <c r="I95" s="3">
        <v>24.1</v>
      </c>
      <c r="J95" s="3">
        <v>6.1</v>
      </c>
      <c r="K95">
        <f>SUMPRODUCT({0.4,0.1,0.2,0.2,0.05,0.05},E95:J95)</f>
        <v>60.440000000000005</v>
      </c>
    </row>
    <row r="96" spans="1:12" x14ac:dyDescent="0.3">
      <c r="A96" s="3">
        <v>2020</v>
      </c>
      <c r="B96" s="4" t="s">
        <v>1400</v>
      </c>
      <c r="C96">
        <v>95</v>
      </c>
      <c r="D96" s="4">
        <v>60.6</v>
      </c>
      <c r="E96" s="3">
        <v>68.099999999999994</v>
      </c>
      <c r="F96" s="3">
        <v>49.7</v>
      </c>
      <c r="G96" s="3">
        <v>84.4</v>
      </c>
      <c r="H96" s="3">
        <v>44.8</v>
      </c>
      <c r="I96" s="3">
        <v>32.6</v>
      </c>
      <c r="J96" s="3">
        <v>10.5</v>
      </c>
      <c r="K96">
        <f>SUMPRODUCT({0.4,0.1,0.2,0.2,0.05,0.05},E96:J96)</f>
        <v>60.205000000000005</v>
      </c>
    </row>
    <row r="97" spans="1:12" x14ac:dyDescent="0.3">
      <c r="A97" s="3">
        <v>2020</v>
      </c>
      <c r="B97" s="4" t="s">
        <v>1401</v>
      </c>
      <c r="C97">
        <v>96</v>
      </c>
      <c r="D97" s="4">
        <v>60.3</v>
      </c>
      <c r="E97" s="3">
        <v>46</v>
      </c>
      <c r="F97" s="3">
        <v>61.1</v>
      </c>
      <c r="G97" s="3">
        <v>67.599999999999994</v>
      </c>
      <c r="H97" s="3">
        <v>60.2</v>
      </c>
      <c r="I97" s="3">
        <v>98.4</v>
      </c>
      <c r="J97" s="3">
        <v>99.8</v>
      </c>
      <c r="K97">
        <f>SUMPRODUCT({0.4,0.1,0.2,0.2,0.05,0.05},E97:J97)</f>
        <v>59.980000000000004</v>
      </c>
    </row>
    <row r="98" spans="1:12" x14ac:dyDescent="0.3">
      <c r="A98" s="3">
        <v>2020</v>
      </c>
      <c r="B98" s="4" t="s">
        <v>1402</v>
      </c>
      <c r="C98">
        <v>97</v>
      </c>
      <c r="D98" s="4">
        <v>60.2</v>
      </c>
      <c r="E98" s="3">
        <v>70</v>
      </c>
      <c r="F98" s="3">
        <v>50.9</v>
      </c>
      <c r="G98" s="3">
        <v>53.6</v>
      </c>
      <c r="H98" s="3">
        <v>39.9</v>
      </c>
      <c r="I98" s="3">
        <v>92.3</v>
      </c>
      <c r="J98" s="3">
        <v>69</v>
      </c>
      <c r="K98">
        <f>SUMPRODUCT({0.4,0.1,0.2,0.2,0.05,0.05},E98:J98)</f>
        <v>59.855000000000011</v>
      </c>
    </row>
    <row r="99" spans="1:12" x14ac:dyDescent="0.3">
      <c r="A99" s="3">
        <v>2020</v>
      </c>
      <c r="B99" s="4" t="s">
        <v>1403</v>
      </c>
      <c r="C99">
        <v>98</v>
      </c>
      <c r="D99" s="4">
        <v>59.5</v>
      </c>
      <c r="E99" s="3">
        <v>46.2</v>
      </c>
      <c r="F99" s="3">
        <v>63.6</v>
      </c>
      <c r="G99" s="3">
        <v>64.8</v>
      </c>
      <c r="H99" s="3">
        <v>68</v>
      </c>
      <c r="I99" s="3">
        <v>98.3</v>
      </c>
      <c r="J99" s="3">
        <v>57.4</v>
      </c>
      <c r="K99">
        <f>SUMPRODUCT({0.4,0.1,0.2,0.2,0.05,0.05},E99:J99)</f>
        <v>59.184999999999995</v>
      </c>
    </row>
    <row r="100" spans="1:12" x14ac:dyDescent="0.3">
      <c r="A100" s="3">
        <v>2020</v>
      </c>
      <c r="B100" s="4" t="s">
        <v>1404</v>
      </c>
      <c r="C100">
        <v>99</v>
      </c>
      <c r="D100" s="4">
        <v>59</v>
      </c>
      <c r="E100" s="3">
        <v>60</v>
      </c>
      <c r="F100" s="3">
        <v>71.599999999999994</v>
      </c>
      <c r="G100" s="3">
        <v>47.7</v>
      </c>
      <c r="H100" s="3">
        <v>46.4</v>
      </c>
      <c r="I100" s="3">
        <v>90.8</v>
      </c>
      <c r="J100" s="3">
        <v>83.5</v>
      </c>
      <c r="K100">
        <f>SUMPRODUCT({0.4,0.1,0.2,0.2,0.05,0.05},E100:J100)</f>
        <v>58.695</v>
      </c>
    </row>
    <row r="101" spans="1:12" x14ac:dyDescent="0.3">
      <c r="A101" s="3">
        <v>2020</v>
      </c>
      <c r="B101" s="4" t="s">
        <v>1405</v>
      </c>
      <c r="C101">
        <v>100</v>
      </c>
      <c r="D101" s="4">
        <v>58.8</v>
      </c>
      <c r="E101" s="3">
        <v>93.3</v>
      </c>
      <c r="F101" s="3">
        <v>90.9</v>
      </c>
      <c r="G101" s="3">
        <v>52.9</v>
      </c>
      <c r="H101" s="3">
        <v>4</v>
      </c>
      <c r="I101" s="3">
        <v>9.9</v>
      </c>
      <c r="J101" s="3">
        <v>3.6</v>
      </c>
      <c r="K101">
        <f>SUMPRODUCT({0.4,0.1,0.2,0.2,0.05,0.05},E101:J101)</f>
        <v>58.464999999999996</v>
      </c>
    </row>
    <row r="102" spans="1:12" x14ac:dyDescent="0.3">
      <c r="A102" s="3">
        <v>2020</v>
      </c>
      <c r="B102" s="4" t="s">
        <v>1406</v>
      </c>
      <c r="C102">
        <v>101</v>
      </c>
      <c r="D102" s="4">
        <v>58.4</v>
      </c>
      <c r="E102" s="3">
        <v>74.900000000000006</v>
      </c>
      <c r="F102" s="3">
        <v>75.3</v>
      </c>
      <c r="G102" s="3">
        <v>29.9</v>
      </c>
      <c r="H102" s="3">
        <v>59.7</v>
      </c>
      <c r="I102" s="3">
        <v>15.9</v>
      </c>
      <c r="J102" s="3">
        <v>36.9</v>
      </c>
      <c r="K102">
        <f>SUMPRODUCT({0.4,0.1,0.2,0.2,0.05,0.05},E102:J102)</f>
        <v>58.05</v>
      </c>
    </row>
    <row r="103" spans="1:12" x14ac:dyDescent="0.3">
      <c r="A103" s="3">
        <v>2020</v>
      </c>
      <c r="B103" s="4" t="s">
        <v>1407</v>
      </c>
      <c r="C103">
        <v>101</v>
      </c>
      <c r="D103" s="4">
        <v>58.4</v>
      </c>
      <c r="E103" s="3">
        <v>66.599999999999994</v>
      </c>
      <c r="F103" s="3">
        <v>49.7</v>
      </c>
      <c r="G103" s="3">
        <v>32.4</v>
      </c>
      <c r="H103" s="3">
        <v>51.3</v>
      </c>
      <c r="I103" s="3">
        <v>99.6</v>
      </c>
      <c r="J103" s="3">
        <v>93.7</v>
      </c>
      <c r="K103">
        <f>SUMPRODUCT({0.4,0.1,0.2,0.2,0.05,0.05},E103:J103)</f>
        <v>58.015000000000001</v>
      </c>
    </row>
    <row r="104" spans="1:12" x14ac:dyDescent="0.3">
      <c r="A104" s="3">
        <v>2020</v>
      </c>
      <c r="B104" s="4" t="s">
        <v>1408</v>
      </c>
      <c r="C104">
        <v>103</v>
      </c>
      <c r="D104" s="4">
        <v>57.9</v>
      </c>
      <c r="E104" s="3">
        <v>31.3</v>
      </c>
      <c r="F104" s="3">
        <v>29.7</v>
      </c>
      <c r="G104" s="3">
        <v>99.9</v>
      </c>
      <c r="H104" s="3">
        <v>66</v>
      </c>
      <c r="I104" s="3">
        <v>99.9</v>
      </c>
      <c r="J104" s="3">
        <v>78.599999999999994</v>
      </c>
      <c r="K104">
        <f>SUMPRODUCT({0.4,0.1,0.2,0.2,0.05,0.05},E104:J104)</f>
        <v>57.595000000000006</v>
      </c>
    </row>
    <row r="105" spans="1:12" x14ac:dyDescent="0.3">
      <c r="A105" s="3">
        <v>2020</v>
      </c>
      <c r="B105" s="4" t="s">
        <v>1409</v>
      </c>
      <c r="C105">
        <v>104</v>
      </c>
      <c r="D105" s="4">
        <v>57.6</v>
      </c>
      <c r="E105" s="3">
        <v>65.3</v>
      </c>
      <c r="F105" s="3">
        <v>45.9</v>
      </c>
      <c r="G105" s="3">
        <v>67.5</v>
      </c>
      <c r="H105" s="3">
        <v>48.4</v>
      </c>
      <c r="I105" s="3">
        <v>61.4</v>
      </c>
      <c r="J105" s="3">
        <v>5.7</v>
      </c>
      <c r="K105">
        <f>SUMPRODUCT({0.4,0.1,0.2,0.2,0.05,0.05},E105:J105)</f>
        <v>57.244999999999997</v>
      </c>
    </row>
    <row r="106" spans="1:12" x14ac:dyDescent="0.3">
      <c r="A106" s="3">
        <v>2020</v>
      </c>
      <c r="B106" s="4" t="s">
        <v>1410</v>
      </c>
      <c r="C106">
        <v>105</v>
      </c>
      <c r="D106" s="4">
        <v>56.9</v>
      </c>
      <c r="E106" s="3">
        <v>43.3</v>
      </c>
      <c r="F106" s="3">
        <v>15.5</v>
      </c>
      <c r="G106" s="3">
        <v>99.8</v>
      </c>
      <c r="H106" s="3">
        <v>53.3</v>
      </c>
      <c r="I106" s="3">
        <v>80</v>
      </c>
      <c r="J106" s="3">
        <v>61.8</v>
      </c>
      <c r="K106">
        <f>SUMPRODUCT({0.4,0.1,0.2,0.2,0.05,0.05},E106:J106)</f>
        <v>56.58</v>
      </c>
    </row>
    <row r="107" spans="1:12" x14ac:dyDescent="0.3">
      <c r="A107" s="3">
        <v>2020</v>
      </c>
      <c r="B107" s="4" t="s">
        <v>1411</v>
      </c>
      <c r="C107">
        <v>106</v>
      </c>
      <c r="D107" s="4">
        <v>56.8</v>
      </c>
      <c r="E107" s="3">
        <v>55.5</v>
      </c>
      <c r="F107" s="3">
        <v>37</v>
      </c>
      <c r="G107" s="3">
        <v>25.5</v>
      </c>
      <c r="H107" s="3">
        <v>77.8</v>
      </c>
      <c r="I107" s="3">
        <v>99.8</v>
      </c>
      <c r="J107" s="3">
        <v>99.1</v>
      </c>
      <c r="K107">
        <f>SUMPRODUCT({0.4,0.1,0.2,0.2,0.05,0.05},E107:J107)</f>
        <v>56.505000000000003</v>
      </c>
      <c r="L107" t="s">
        <v>1411</v>
      </c>
    </row>
    <row r="108" spans="1:12" x14ac:dyDescent="0.3">
      <c r="A108" s="3">
        <v>2020</v>
      </c>
      <c r="B108" s="4" t="s">
        <v>1412</v>
      </c>
      <c r="C108">
        <v>106</v>
      </c>
      <c r="D108" s="4">
        <v>56.8</v>
      </c>
      <c r="E108" s="3">
        <v>50.9</v>
      </c>
      <c r="F108" s="3">
        <v>23.4</v>
      </c>
      <c r="G108" s="3">
        <v>48.5</v>
      </c>
      <c r="H108" s="3">
        <v>71.2</v>
      </c>
      <c r="I108" s="3">
        <v>100</v>
      </c>
      <c r="J108" s="3">
        <v>97.4</v>
      </c>
      <c r="K108">
        <f>SUMPRODUCT({0.4,0.1,0.2,0.2,0.05,0.05},E108:J108)</f>
        <v>56.510000000000005</v>
      </c>
    </row>
    <row r="109" spans="1:12" x14ac:dyDescent="0.3">
      <c r="A109" s="3">
        <v>2020</v>
      </c>
      <c r="B109" s="4" t="s">
        <v>1413</v>
      </c>
      <c r="C109">
        <v>108</v>
      </c>
      <c r="D109" s="4">
        <v>56.4</v>
      </c>
      <c r="E109" s="3">
        <v>63.5</v>
      </c>
      <c r="F109" s="3">
        <v>63.2</v>
      </c>
      <c r="G109" s="3">
        <v>57.6</v>
      </c>
      <c r="H109" s="3">
        <v>37.799999999999997</v>
      </c>
      <c r="I109" s="3">
        <v>81.3</v>
      </c>
      <c r="J109" s="3">
        <v>23.5</v>
      </c>
      <c r="K109">
        <f>SUMPRODUCT({0.4,0.1,0.2,0.2,0.05,0.05},E109:J109)</f>
        <v>56.04</v>
      </c>
    </row>
    <row r="110" spans="1:12" x14ac:dyDescent="0.3">
      <c r="A110" s="3">
        <v>2020</v>
      </c>
      <c r="B110" s="4" t="s">
        <v>1414</v>
      </c>
      <c r="C110">
        <v>109</v>
      </c>
      <c r="D110" s="4">
        <v>55.9</v>
      </c>
      <c r="E110" s="3">
        <v>63.6</v>
      </c>
      <c r="F110" s="3">
        <v>69.400000000000006</v>
      </c>
      <c r="G110" s="3">
        <v>19.2</v>
      </c>
      <c r="H110" s="3">
        <v>62.7</v>
      </c>
      <c r="I110" s="3">
        <v>83.9</v>
      </c>
      <c r="J110" s="3">
        <v>51.4</v>
      </c>
      <c r="K110">
        <f>SUMPRODUCT({0.4,0.1,0.2,0.2,0.05,0.05},E110:J110)</f>
        <v>55.524999999999999</v>
      </c>
    </row>
    <row r="111" spans="1:12" x14ac:dyDescent="0.3">
      <c r="A111" s="3">
        <v>2020</v>
      </c>
      <c r="B111" s="4" t="s">
        <v>1415</v>
      </c>
      <c r="C111">
        <v>110</v>
      </c>
      <c r="D111" s="4">
        <v>55.8</v>
      </c>
      <c r="E111" s="3">
        <v>62</v>
      </c>
      <c r="F111" s="3">
        <v>53.4</v>
      </c>
      <c r="G111" s="3">
        <v>42.4</v>
      </c>
      <c r="H111" s="3">
        <v>54.3</v>
      </c>
      <c r="I111" s="3">
        <v>30.9</v>
      </c>
      <c r="J111" s="3">
        <v>88</v>
      </c>
      <c r="K111">
        <f>SUMPRODUCT({0.4,0.1,0.2,0.2,0.05,0.05},E111:J111)</f>
        <v>55.425000000000004</v>
      </c>
    </row>
    <row r="112" spans="1:12" x14ac:dyDescent="0.3">
      <c r="A112" s="3">
        <v>2020</v>
      </c>
      <c r="B112" s="4" t="s">
        <v>1416</v>
      </c>
      <c r="C112">
        <v>110</v>
      </c>
      <c r="D112" s="4">
        <v>55.8</v>
      </c>
      <c r="E112" s="3">
        <v>58.7</v>
      </c>
      <c r="F112" s="3">
        <v>52.3</v>
      </c>
      <c r="G112" s="3">
        <v>90</v>
      </c>
      <c r="H112" s="3">
        <v>35</v>
      </c>
      <c r="I112" s="3">
        <v>14.8</v>
      </c>
      <c r="J112" s="3">
        <v>20.399999999999999</v>
      </c>
      <c r="K112">
        <f>SUMPRODUCT({0.4,0.1,0.2,0.2,0.05,0.05},E112:J112)</f>
        <v>55.470000000000013</v>
      </c>
    </row>
    <row r="113" spans="1:11" x14ac:dyDescent="0.3">
      <c r="A113" s="3">
        <v>2020</v>
      </c>
      <c r="B113" s="4" t="s">
        <v>1417</v>
      </c>
      <c r="C113">
        <v>112</v>
      </c>
      <c r="D113" s="4">
        <v>55.3</v>
      </c>
      <c r="E113" s="3">
        <v>68.7</v>
      </c>
      <c r="F113" s="3">
        <v>33.9</v>
      </c>
      <c r="G113" s="3">
        <v>28.7</v>
      </c>
      <c r="H113" s="3">
        <v>56.1</v>
      </c>
      <c r="I113" s="3">
        <v>75.099999999999994</v>
      </c>
      <c r="J113" s="3">
        <v>68.400000000000006</v>
      </c>
      <c r="K113">
        <f>SUMPRODUCT({0.4,0.1,0.2,0.2,0.05,0.05},E113:J113)</f>
        <v>55.00500000000001</v>
      </c>
    </row>
    <row r="114" spans="1:11" x14ac:dyDescent="0.3">
      <c r="A114" s="3">
        <v>2020</v>
      </c>
      <c r="B114" s="4" t="s">
        <v>1418</v>
      </c>
      <c r="C114">
        <v>113</v>
      </c>
      <c r="D114" s="4">
        <v>55.2</v>
      </c>
      <c r="E114" s="3">
        <v>54.5</v>
      </c>
      <c r="F114" s="3">
        <v>15.7</v>
      </c>
      <c r="G114" s="3">
        <v>82.1</v>
      </c>
      <c r="H114" s="3">
        <v>46.8</v>
      </c>
      <c r="I114" s="3">
        <v>88.3</v>
      </c>
      <c r="J114" s="3">
        <v>26.7</v>
      </c>
      <c r="K114">
        <f>SUMPRODUCT({0.4,0.1,0.2,0.2,0.05,0.05},E114:J114)</f>
        <v>54.9</v>
      </c>
    </row>
    <row r="115" spans="1:11" x14ac:dyDescent="0.3">
      <c r="A115" s="3">
        <v>2020</v>
      </c>
      <c r="B115" s="4" t="s">
        <v>1419</v>
      </c>
      <c r="C115">
        <v>114</v>
      </c>
      <c r="D115" s="4">
        <v>55.1</v>
      </c>
      <c r="E115" s="3">
        <v>52.6</v>
      </c>
      <c r="F115" s="3">
        <v>40.9</v>
      </c>
      <c r="G115" s="3">
        <v>58.4</v>
      </c>
      <c r="H115" s="3">
        <v>40.4</v>
      </c>
      <c r="I115" s="3">
        <v>99.7</v>
      </c>
      <c r="J115" s="3">
        <v>99</v>
      </c>
      <c r="K115">
        <f>SUMPRODUCT({0.4,0.1,0.2,0.2,0.05,0.05},E115:J115)</f>
        <v>54.825000000000003</v>
      </c>
    </row>
    <row r="116" spans="1:11" x14ac:dyDescent="0.3">
      <c r="A116" s="3">
        <v>2020</v>
      </c>
      <c r="B116" s="4" t="s">
        <v>1420</v>
      </c>
      <c r="C116">
        <v>114</v>
      </c>
      <c r="D116" s="4">
        <v>54.9</v>
      </c>
      <c r="E116" s="3">
        <v>30.2</v>
      </c>
      <c r="F116" s="3">
        <v>38.700000000000003</v>
      </c>
      <c r="G116" s="3">
        <v>70.900000000000006</v>
      </c>
      <c r="H116" s="3">
        <v>86.7</v>
      </c>
      <c r="I116" s="3">
        <v>100</v>
      </c>
      <c r="J116" s="3">
        <v>42.7</v>
      </c>
      <c r="K116">
        <f>SUMPRODUCT({0.4,0.1,0.2,0.2,0.05,0.05},E116:J116)</f>
        <v>54.604999999999997</v>
      </c>
    </row>
    <row r="117" spans="1:11" x14ac:dyDescent="0.3">
      <c r="A117" s="3">
        <v>2020</v>
      </c>
      <c r="B117" s="4" t="s">
        <v>1421</v>
      </c>
      <c r="C117">
        <v>115</v>
      </c>
      <c r="D117" s="4">
        <v>54.8</v>
      </c>
      <c r="E117" s="3">
        <v>88.6</v>
      </c>
      <c r="F117" s="3">
        <v>67.400000000000006</v>
      </c>
      <c r="G117" s="3">
        <v>20.5</v>
      </c>
      <c r="H117" s="3">
        <v>38.1</v>
      </c>
      <c r="I117" s="3">
        <v>8.1999999999999993</v>
      </c>
      <c r="J117" s="3">
        <v>3.1</v>
      </c>
      <c r="K117">
        <f>SUMPRODUCT({0.4,0.1,0.2,0.2,0.05,0.05},E117:J117)</f>
        <v>54.465000000000003</v>
      </c>
    </row>
    <row r="118" spans="1:11" x14ac:dyDescent="0.3">
      <c r="A118" s="3">
        <v>2020</v>
      </c>
      <c r="B118" s="4" t="s">
        <v>1422</v>
      </c>
      <c r="C118">
        <v>115</v>
      </c>
      <c r="D118" s="4">
        <v>54.8</v>
      </c>
      <c r="E118" s="3">
        <v>40</v>
      </c>
      <c r="F118" s="3">
        <v>22.2</v>
      </c>
      <c r="G118" s="3">
        <v>96.9</v>
      </c>
      <c r="H118" s="3">
        <v>53.1</v>
      </c>
      <c r="I118" s="3">
        <v>45.5</v>
      </c>
      <c r="J118" s="3">
        <v>79.8</v>
      </c>
      <c r="K118">
        <f>SUMPRODUCT({0.4,0.1,0.2,0.2,0.05,0.05},E118:J118)</f>
        <v>54.484999999999999</v>
      </c>
    </row>
    <row r="119" spans="1:11" x14ac:dyDescent="0.3">
      <c r="A119" s="3">
        <v>2020</v>
      </c>
      <c r="B119" s="4" t="s">
        <v>1423</v>
      </c>
      <c r="C119">
        <v>117</v>
      </c>
      <c r="D119" s="4">
        <v>54.5</v>
      </c>
      <c r="E119" s="3">
        <v>89.8</v>
      </c>
      <c r="F119" s="3">
        <v>57.5</v>
      </c>
      <c r="G119" s="3">
        <v>10</v>
      </c>
      <c r="H119" s="3">
        <v>32.200000000000003</v>
      </c>
      <c r="I119" s="3">
        <v>50</v>
      </c>
      <c r="J119" s="3">
        <v>31.1</v>
      </c>
      <c r="K119">
        <f>SUMPRODUCT({0.4,0.1,0.2,0.2,0.05,0.05},E119:J119)</f>
        <v>54.164999999999999</v>
      </c>
    </row>
    <row r="120" spans="1:11" x14ac:dyDescent="0.3">
      <c r="A120" s="3">
        <v>2020</v>
      </c>
      <c r="B120" s="4" t="s">
        <v>1424</v>
      </c>
      <c r="C120">
        <v>118</v>
      </c>
      <c r="D120" s="4">
        <v>54.3</v>
      </c>
      <c r="E120" s="3">
        <v>55.1</v>
      </c>
      <c r="F120" s="3">
        <v>53.6</v>
      </c>
      <c r="G120" s="3">
        <v>66.8</v>
      </c>
      <c r="H120" s="3">
        <v>29.1</v>
      </c>
      <c r="I120" s="3">
        <v>88.8</v>
      </c>
      <c r="J120" s="3">
        <v>59.7</v>
      </c>
      <c r="K120">
        <f>SUMPRODUCT({0.4,0.1,0.2,0.2,0.05,0.05},E120:J120)</f>
        <v>54.005000000000003</v>
      </c>
    </row>
    <row r="121" spans="1:11" x14ac:dyDescent="0.3">
      <c r="A121" s="3">
        <v>2020</v>
      </c>
      <c r="B121" s="4" t="s">
        <v>1425</v>
      </c>
      <c r="C121">
        <v>119</v>
      </c>
      <c r="D121" s="4">
        <v>54</v>
      </c>
      <c r="E121" s="3">
        <v>54.6</v>
      </c>
      <c r="F121" s="3">
        <v>37.700000000000003</v>
      </c>
      <c r="G121" s="3">
        <v>50.5</v>
      </c>
      <c r="H121" s="3">
        <v>47.2</v>
      </c>
      <c r="I121" s="3">
        <v>91.2</v>
      </c>
      <c r="J121" s="3">
        <v>79.900000000000006</v>
      </c>
      <c r="K121">
        <f>SUMPRODUCT({0.4,0.1,0.2,0.2,0.05,0.05},E121:J121)</f>
        <v>53.705000000000005</v>
      </c>
    </row>
    <row r="122" spans="1:11" x14ac:dyDescent="0.3">
      <c r="A122" s="3">
        <v>2020</v>
      </c>
      <c r="B122" s="4" t="s">
        <v>1426</v>
      </c>
      <c r="C122">
        <v>120</v>
      </c>
      <c r="D122" s="4">
        <v>53.9</v>
      </c>
      <c r="E122" s="3">
        <v>30.4</v>
      </c>
      <c r="F122" s="3">
        <v>78.099999999999994</v>
      </c>
      <c r="G122" s="3">
        <v>55.2</v>
      </c>
      <c r="H122" s="3">
        <v>76.599999999999994</v>
      </c>
      <c r="I122" s="3">
        <v>99.7</v>
      </c>
      <c r="J122" s="3">
        <v>44.9</v>
      </c>
      <c r="K122">
        <f>SUMPRODUCT({0.4,0.1,0.2,0.2,0.05,0.05},E122:J122)</f>
        <v>53.559999999999995</v>
      </c>
    </row>
    <row r="123" spans="1:11" x14ac:dyDescent="0.3">
      <c r="A123" s="3">
        <v>2020</v>
      </c>
      <c r="B123" s="4" t="s">
        <v>1427</v>
      </c>
      <c r="C123">
        <v>121</v>
      </c>
      <c r="D123" s="4">
        <v>53.8</v>
      </c>
      <c r="E123" s="3">
        <v>87.7</v>
      </c>
      <c r="F123" s="3">
        <v>96.4</v>
      </c>
      <c r="G123" s="3">
        <v>24.2</v>
      </c>
      <c r="H123" s="3">
        <v>14.1</v>
      </c>
      <c r="I123" s="3">
        <v>18.600000000000001</v>
      </c>
      <c r="J123" s="3">
        <v>3.9</v>
      </c>
      <c r="K123">
        <f>SUMPRODUCT({0.4,0.1,0.2,0.2,0.05,0.05},E123:J123)</f>
        <v>53.505000000000003</v>
      </c>
    </row>
    <row r="124" spans="1:11" x14ac:dyDescent="0.3">
      <c r="A124" s="3">
        <v>2020</v>
      </c>
      <c r="B124" s="4" t="s">
        <v>1428</v>
      </c>
      <c r="C124">
        <v>121</v>
      </c>
      <c r="D124" s="4">
        <v>53.8</v>
      </c>
      <c r="E124" s="3">
        <v>58.1</v>
      </c>
      <c r="F124" s="3">
        <v>55.1</v>
      </c>
      <c r="G124" s="3">
        <v>34.1</v>
      </c>
      <c r="H124" s="3">
        <v>60.5</v>
      </c>
      <c r="I124" s="3">
        <v>32</v>
      </c>
      <c r="J124" s="3">
        <v>84.3</v>
      </c>
      <c r="K124">
        <f>SUMPRODUCT({0.4,0.1,0.2,0.2,0.05,0.05},E124:J124)</f>
        <v>53.485000000000014</v>
      </c>
    </row>
    <row r="125" spans="1:11" x14ac:dyDescent="0.3">
      <c r="A125" s="3">
        <v>2020</v>
      </c>
      <c r="B125" s="4" t="s">
        <v>1429</v>
      </c>
      <c r="C125">
        <v>121</v>
      </c>
      <c r="D125" s="4">
        <v>53.8</v>
      </c>
      <c r="E125" s="3">
        <v>66</v>
      </c>
      <c r="F125" s="3">
        <v>34</v>
      </c>
      <c r="G125" s="3">
        <v>38.9</v>
      </c>
      <c r="H125" s="3">
        <v>58.3</v>
      </c>
      <c r="I125" s="3">
        <v>59.9</v>
      </c>
      <c r="J125" s="3">
        <v>25</v>
      </c>
      <c r="K125">
        <f>SUMPRODUCT({0.4,0.1,0.2,0.2,0.05,0.05},E125:J125)</f>
        <v>53.485000000000007</v>
      </c>
    </row>
    <row r="126" spans="1:11" x14ac:dyDescent="0.3">
      <c r="A126" s="3">
        <v>2020</v>
      </c>
      <c r="B126" s="4" t="s">
        <v>1430</v>
      </c>
      <c r="C126">
        <v>124</v>
      </c>
      <c r="D126" s="4">
        <v>53.7</v>
      </c>
      <c r="E126" s="3">
        <v>54.6</v>
      </c>
      <c r="F126" s="3">
        <v>62.5</v>
      </c>
      <c r="G126" s="3">
        <v>86.7</v>
      </c>
      <c r="H126" s="3">
        <v>31.2</v>
      </c>
      <c r="I126" s="3">
        <v>14.4</v>
      </c>
      <c r="J126" s="3">
        <v>20.399999999999999</v>
      </c>
      <c r="K126">
        <f>SUMPRODUCT({0.4,0.1,0.2,0.2,0.05,0.05},E126:J126)</f>
        <v>53.410000000000011</v>
      </c>
    </row>
    <row r="127" spans="1:11" x14ac:dyDescent="0.3">
      <c r="A127" s="3">
        <v>2020</v>
      </c>
      <c r="B127" s="4" t="s">
        <v>1431</v>
      </c>
      <c r="C127">
        <v>124</v>
      </c>
      <c r="D127" s="4">
        <v>53.7</v>
      </c>
      <c r="E127" s="3">
        <v>59.7</v>
      </c>
      <c r="F127" s="3">
        <v>23.4</v>
      </c>
      <c r="G127" s="3">
        <v>28</v>
      </c>
      <c r="H127" s="3">
        <v>87.6</v>
      </c>
      <c r="I127" s="3">
        <v>71.400000000000006</v>
      </c>
      <c r="J127" s="3">
        <v>9.5</v>
      </c>
      <c r="K127">
        <f>SUMPRODUCT({0.4,0.1,0.2,0.2,0.05,0.05},E127:J127)</f>
        <v>53.385000000000005</v>
      </c>
    </row>
    <row r="128" spans="1:11" x14ac:dyDescent="0.3">
      <c r="A128" s="3">
        <v>2020</v>
      </c>
      <c r="B128" s="4" t="s">
        <v>1432</v>
      </c>
      <c r="C128">
        <v>124</v>
      </c>
      <c r="D128" s="4">
        <v>53.7</v>
      </c>
      <c r="E128" s="3">
        <v>66.3</v>
      </c>
      <c r="F128" s="3">
        <v>27.7</v>
      </c>
      <c r="G128" s="3">
        <v>42.8</v>
      </c>
      <c r="H128" s="3">
        <v>52.5</v>
      </c>
      <c r="I128" s="3">
        <v>66.3</v>
      </c>
      <c r="J128" s="3">
        <v>35.299999999999997</v>
      </c>
      <c r="K128">
        <f>SUMPRODUCT({0.4,0.1,0.2,0.2,0.05,0.05},E128:J128)</f>
        <v>53.43</v>
      </c>
    </row>
    <row r="129" spans="1:11" x14ac:dyDescent="0.3">
      <c r="A129" s="3">
        <v>2020</v>
      </c>
      <c r="B129" s="4" t="s">
        <v>1433</v>
      </c>
      <c r="C129">
        <v>127</v>
      </c>
      <c r="D129" s="4">
        <v>53.6</v>
      </c>
      <c r="E129" s="3">
        <v>43.4</v>
      </c>
      <c r="F129" s="3">
        <v>43</v>
      </c>
      <c r="G129" s="3">
        <v>53.6</v>
      </c>
      <c r="H129" s="3">
        <v>72.5</v>
      </c>
      <c r="I129" s="3">
        <v>93.2</v>
      </c>
      <c r="J129" s="3">
        <v>35.4</v>
      </c>
      <c r="K129">
        <f>SUMPRODUCT({0.4,0.1,0.2,0.2,0.05,0.05},E129:J129)</f>
        <v>53.310000000000009</v>
      </c>
    </row>
    <row r="130" spans="1:11" x14ac:dyDescent="0.3">
      <c r="A130" s="3">
        <v>2020</v>
      </c>
      <c r="B130" s="4" t="s">
        <v>1434</v>
      </c>
      <c r="C130">
        <v>128</v>
      </c>
      <c r="D130" s="4">
        <v>53.4</v>
      </c>
      <c r="E130" s="3">
        <v>69.2</v>
      </c>
      <c r="F130" s="3">
        <v>32.200000000000003</v>
      </c>
      <c r="G130" s="3">
        <v>25.8</v>
      </c>
      <c r="H130" s="3">
        <v>52.6</v>
      </c>
      <c r="I130" s="3">
        <v>82.2</v>
      </c>
      <c r="J130" s="3">
        <v>48.1</v>
      </c>
      <c r="K130">
        <f>SUMPRODUCT({0.4,0.1,0.2,0.2,0.05,0.05},E130:J130)</f>
        <v>53.095000000000006</v>
      </c>
    </row>
    <row r="131" spans="1:11" x14ac:dyDescent="0.3">
      <c r="A131" s="3">
        <v>2020</v>
      </c>
      <c r="B131" s="4" t="s">
        <v>1435</v>
      </c>
      <c r="C131">
        <v>128</v>
      </c>
      <c r="D131" s="4">
        <v>53.4</v>
      </c>
      <c r="E131" s="3">
        <v>50.6</v>
      </c>
      <c r="F131" s="3">
        <v>28.1</v>
      </c>
      <c r="G131" s="3">
        <v>62.6</v>
      </c>
      <c r="H131" s="3">
        <v>43.2</v>
      </c>
      <c r="I131" s="3">
        <v>92</v>
      </c>
      <c r="J131" s="3">
        <v>86.5</v>
      </c>
      <c r="K131">
        <f>SUMPRODUCT({0.4,0.1,0.2,0.2,0.05,0.05},E131:J131)</f>
        <v>53.135000000000012</v>
      </c>
    </row>
    <row r="132" spans="1:11" x14ac:dyDescent="0.3">
      <c r="A132" s="3">
        <v>2020</v>
      </c>
      <c r="B132" s="4" t="s">
        <v>1436</v>
      </c>
      <c r="C132">
        <v>130</v>
      </c>
      <c r="D132" s="4">
        <v>53.2</v>
      </c>
      <c r="E132" s="3">
        <v>80.900000000000006</v>
      </c>
      <c r="F132" s="3">
        <v>48.4</v>
      </c>
      <c r="G132" s="3">
        <v>4.2</v>
      </c>
      <c r="H132" s="3">
        <v>46.7</v>
      </c>
      <c r="I132" s="3">
        <v>63.6</v>
      </c>
      <c r="J132" s="3">
        <v>46.6</v>
      </c>
      <c r="K132">
        <f>SUMPRODUCT({0.4,0.1,0.2,0.2,0.05,0.05},E132:J132)</f>
        <v>52.890000000000008</v>
      </c>
    </row>
    <row r="133" spans="1:11" x14ac:dyDescent="0.3">
      <c r="A133" s="3">
        <v>2020</v>
      </c>
      <c r="B133" s="4" t="s">
        <v>1437</v>
      </c>
      <c r="C133">
        <v>131</v>
      </c>
      <c r="D133" s="4">
        <v>52.9</v>
      </c>
      <c r="E133" s="3">
        <v>46.2</v>
      </c>
      <c r="F133" s="3">
        <v>85</v>
      </c>
      <c r="G133" s="3">
        <v>27.4</v>
      </c>
      <c r="H133" s="3">
        <v>70.3</v>
      </c>
      <c r="I133" s="3">
        <v>60.1</v>
      </c>
      <c r="J133" s="3">
        <v>60.5</v>
      </c>
      <c r="K133">
        <f>SUMPRODUCT({0.4,0.1,0.2,0.2,0.05,0.05},E133:J133)</f>
        <v>52.550000000000004</v>
      </c>
    </row>
    <row r="134" spans="1:11" x14ac:dyDescent="0.3">
      <c r="A134" s="3">
        <v>2020</v>
      </c>
      <c r="B134" s="4" t="s">
        <v>1438</v>
      </c>
      <c r="C134">
        <v>132</v>
      </c>
      <c r="D134" s="4">
        <v>52.7</v>
      </c>
      <c r="E134" s="3">
        <v>50.5</v>
      </c>
      <c r="F134" s="3">
        <v>52.8</v>
      </c>
      <c r="G134" s="3">
        <v>76.099999999999994</v>
      </c>
      <c r="H134" s="3">
        <v>22.3</v>
      </c>
      <c r="I134" s="3">
        <v>58.1</v>
      </c>
      <c r="J134" s="3">
        <v>86.5</v>
      </c>
      <c r="K134">
        <f>SUMPRODUCT({0.4,0.1,0.2,0.2,0.05,0.05},E134:J134)</f>
        <v>52.390000000000008</v>
      </c>
    </row>
    <row r="135" spans="1:11" x14ac:dyDescent="0.3">
      <c r="A135" s="3">
        <v>2020</v>
      </c>
      <c r="B135" s="4" t="s">
        <v>1439</v>
      </c>
      <c r="C135">
        <v>133</v>
      </c>
      <c r="D135" s="4">
        <v>52.6</v>
      </c>
      <c r="E135" s="3">
        <v>45.3</v>
      </c>
      <c r="F135" s="3">
        <v>78.8</v>
      </c>
      <c r="G135" s="3">
        <v>8.8000000000000007</v>
      </c>
      <c r="H135" s="3">
        <v>74.400000000000006</v>
      </c>
      <c r="I135" s="3">
        <v>98.1</v>
      </c>
      <c r="J135" s="3">
        <v>94.9</v>
      </c>
      <c r="K135">
        <f>SUMPRODUCT({0.4,0.1,0.2,0.2,0.05,0.05},E135:J135)</f>
        <v>52.29</v>
      </c>
    </row>
    <row r="136" spans="1:11" x14ac:dyDescent="0.3">
      <c r="A136" s="3">
        <v>2020</v>
      </c>
      <c r="B136" s="4" t="s">
        <v>1440</v>
      </c>
      <c r="C136">
        <v>135</v>
      </c>
      <c r="D136" s="4">
        <v>52.5</v>
      </c>
      <c r="E136" s="3">
        <v>40.6</v>
      </c>
      <c r="F136" s="3">
        <v>31</v>
      </c>
      <c r="G136" s="3">
        <v>45.6</v>
      </c>
      <c r="H136" s="3">
        <v>71.3</v>
      </c>
      <c r="I136" s="3">
        <v>93.7</v>
      </c>
      <c r="J136" s="3">
        <v>95.4</v>
      </c>
      <c r="K136">
        <f>SUMPRODUCT({0.4,0.1,0.2,0.2,0.05,0.05},E136:J136)</f>
        <v>52.175000000000011</v>
      </c>
    </row>
    <row r="137" spans="1:11" x14ac:dyDescent="0.3">
      <c r="A137" s="3">
        <v>2020</v>
      </c>
      <c r="B137" s="4" t="s">
        <v>1441</v>
      </c>
      <c r="C137">
        <v>135</v>
      </c>
      <c r="D137" s="4">
        <v>52.5</v>
      </c>
      <c r="E137" s="3">
        <v>53.7</v>
      </c>
      <c r="F137" s="3">
        <v>23.5</v>
      </c>
      <c r="G137" s="3">
        <v>83</v>
      </c>
      <c r="H137" s="3">
        <v>37.1</v>
      </c>
      <c r="I137" s="3">
        <v>68.400000000000006</v>
      </c>
      <c r="J137" s="3">
        <v>19.100000000000001</v>
      </c>
      <c r="K137">
        <f>SUMPRODUCT({0.4,0.1,0.2,0.2,0.05,0.05},E137:J137)</f>
        <v>52.225000000000009</v>
      </c>
    </row>
    <row r="138" spans="1:11" x14ac:dyDescent="0.3">
      <c r="A138" s="3">
        <v>2020</v>
      </c>
      <c r="B138" s="4" t="s">
        <v>1442</v>
      </c>
      <c r="C138">
        <v>137</v>
      </c>
      <c r="D138" s="4">
        <v>52.4</v>
      </c>
      <c r="E138" s="3">
        <v>67</v>
      </c>
      <c r="F138" s="3">
        <v>82.6</v>
      </c>
      <c r="G138" s="3">
        <v>5.3</v>
      </c>
      <c r="H138" s="3">
        <v>55.9</v>
      </c>
      <c r="I138" s="3">
        <v>46.4</v>
      </c>
      <c r="J138" s="3">
        <v>49.6</v>
      </c>
      <c r="K138">
        <f>SUMPRODUCT({0.4,0.1,0.2,0.2,0.05,0.05},E138:J138)</f>
        <v>52.100000000000009</v>
      </c>
    </row>
    <row r="139" spans="1:11" x14ac:dyDescent="0.3">
      <c r="A139" s="3">
        <v>2020</v>
      </c>
      <c r="B139" s="4" t="s">
        <v>1443</v>
      </c>
      <c r="C139">
        <v>138</v>
      </c>
      <c r="D139" s="4">
        <v>52.3</v>
      </c>
      <c r="E139" s="3">
        <v>15.6</v>
      </c>
      <c r="F139" s="3">
        <v>99.9</v>
      </c>
      <c r="G139" s="3">
        <v>89.1</v>
      </c>
      <c r="H139" s="3">
        <v>51.9</v>
      </c>
      <c r="I139" s="3">
        <v>65.599999999999994</v>
      </c>
      <c r="J139" s="3">
        <v>86.1</v>
      </c>
      <c r="K139">
        <f>SUMPRODUCT({0.4,0.1,0.2,0.2,0.05,0.05},E139:J139)</f>
        <v>52.015000000000008</v>
      </c>
    </row>
    <row r="140" spans="1:11" x14ac:dyDescent="0.3">
      <c r="A140" s="3">
        <v>2020</v>
      </c>
      <c r="B140" s="4" t="s">
        <v>1444</v>
      </c>
      <c r="C140">
        <v>139</v>
      </c>
      <c r="D140" s="4">
        <v>52.2</v>
      </c>
      <c r="E140" s="3">
        <v>28.3</v>
      </c>
      <c r="F140" s="3">
        <v>58.6</v>
      </c>
      <c r="G140" s="3">
        <v>68.2</v>
      </c>
      <c r="H140" s="3">
        <v>65.599999999999994</v>
      </c>
      <c r="I140" s="3">
        <v>98.8</v>
      </c>
      <c r="J140" s="3">
        <v>60.3</v>
      </c>
      <c r="K140">
        <f>SUMPRODUCT({0.4,0.1,0.2,0.2,0.05,0.05},E140:J140)</f>
        <v>51.894999999999996</v>
      </c>
    </row>
    <row r="141" spans="1:11" x14ac:dyDescent="0.3">
      <c r="A141" s="3">
        <v>2020</v>
      </c>
      <c r="B141" s="4" t="s">
        <v>1445</v>
      </c>
      <c r="C141">
        <v>139</v>
      </c>
      <c r="D141" s="4">
        <v>52.2</v>
      </c>
      <c r="E141" s="3">
        <v>54</v>
      </c>
      <c r="F141" s="3">
        <v>60</v>
      </c>
      <c r="G141" s="3">
        <v>80</v>
      </c>
      <c r="H141" s="3">
        <v>32.700000000000003</v>
      </c>
      <c r="I141" s="3">
        <v>17.899999999999999</v>
      </c>
      <c r="J141" s="3">
        <v>16.2</v>
      </c>
      <c r="K141">
        <f>SUMPRODUCT({0.4,0.1,0.2,0.2,0.05,0.05},E141:J141)</f>
        <v>51.845000000000006</v>
      </c>
    </row>
    <row r="142" spans="1:11" x14ac:dyDescent="0.3">
      <c r="A142" s="3">
        <v>2020</v>
      </c>
      <c r="B142" s="4" t="s">
        <v>1446</v>
      </c>
      <c r="C142">
        <v>141</v>
      </c>
      <c r="D142" s="4">
        <v>52</v>
      </c>
      <c r="E142" s="3">
        <v>53.8</v>
      </c>
      <c r="F142" s="3">
        <v>55.7</v>
      </c>
      <c r="G142" s="3">
        <v>93.3</v>
      </c>
      <c r="H142" s="3">
        <v>11.9</v>
      </c>
      <c r="I142" s="3">
        <v>31.2</v>
      </c>
      <c r="J142" s="3">
        <v>40.799999999999997</v>
      </c>
      <c r="K142">
        <f>SUMPRODUCT({0.4,0.1,0.2,0.2,0.05,0.05},E142:J142)</f>
        <v>51.730000000000004</v>
      </c>
    </row>
    <row r="143" spans="1:11" x14ac:dyDescent="0.3">
      <c r="A143" s="3">
        <v>2020</v>
      </c>
      <c r="B143" s="4" t="s">
        <v>1447</v>
      </c>
      <c r="C143">
        <v>142</v>
      </c>
      <c r="D143" s="4">
        <v>51.9</v>
      </c>
      <c r="E143" s="3">
        <v>56</v>
      </c>
      <c r="F143" s="3">
        <v>60.5</v>
      </c>
      <c r="G143" s="3">
        <v>76.2</v>
      </c>
      <c r="H143" s="3">
        <v>17.600000000000001</v>
      </c>
      <c r="I143" s="3">
        <v>37.6</v>
      </c>
      <c r="J143" s="3">
        <v>49.9</v>
      </c>
      <c r="K143">
        <f>SUMPRODUCT({0.4,0.1,0.2,0.2,0.05,0.05},E143:J143)</f>
        <v>51.585000000000008</v>
      </c>
    </row>
    <row r="144" spans="1:11" x14ac:dyDescent="0.3">
      <c r="A144" s="3">
        <v>2020</v>
      </c>
      <c r="B144" s="4" t="s">
        <v>1448</v>
      </c>
      <c r="C144">
        <v>143</v>
      </c>
      <c r="D144" s="4">
        <v>51.7</v>
      </c>
      <c r="E144" s="3">
        <v>36.299999999999997</v>
      </c>
      <c r="F144" s="3">
        <v>52.4</v>
      </c>
      <c r="G144" s="3">
        <v>69</v>
      </c>
      <c r="H144" s="3">
        <v>50.2</v>
      </c>
      <c r="I144" s="3">
        <v>99</v>
      </c>
      <c r="J144" s="3">
        <v>57</v>
      </c>
      <c r="K144">
        <f>SUMPRODUCT({0.4,0.1,0.2,0.2,0.05,0.05},E144:J144)</f>
        <v>51.400000000000006</v>
      </c>
    </row>
    <row r="145" spans="1:11" x14ac:dyDescent="0.3">
      <c r="A145" s="3">
        <v>2020</v>
      </c>
      <c r="B145" s="4" t="s">
        <v>1449</v>
      </c>
      <c r="C145">
        <v>144</v>
      </c>
      <c r="D145" s="4">
        <v>51.5</v>
      </c>
      <c r="E145" s="3">
        <v>40.700000000000003</v>
      </c>
      <c r="F145" s="3">
        <v>47.6</v>
      </c>
      <c r="G145" s="3">
        <v>81.400000000000006</v>
      </c>
      <c r="H145" s="3">
        <v>32.4</v>
      </c>
      <c r="I145" s="3">
        <v>99.3</v>
      </c>
      <c r="J145" s="3">
        <v>48.1</v>
      </c>
      <c r="K145">
        <f>SUMPRODUCT({0.4,0.1,0.2,0.2,0.05,0.05},E145:J145)</f>
        <v>51.170000000000016</v>
      </c>
    </row>
    <row r="146" spans="1:11" x14ac:dyDescent="0.3">
      <c r="A146" s="3">
        <v>2020</v>
      </c>
      <c r="B146" s="4" t="s">
        <v>1450</v>
      </c>
      <c r="C146">
        <v>145</v>
      </c>
      <c r="D146" s="4">
        <v>51.4</v>
      </c>
      <c r="E146" s="3">
        <v>51.9</v>
      </c>
      <c r="F146" s="3">
        <v>95.8</v>
      </c>
      <c r="G146" s="3">
        <v>7.4</v>
      </c>
      <c r="H146" s="3">
        <v>68.099999999999994</v>
      </c>
      <c r="I146" s="3">
        <v>43.7</v>
      </c>
      <c r="J146" s="3">
        <v>70.3</v>
      </c>
      <c r="K146">
        <f>SUMPRODUCT({0.4,0.1,0.2,0.2,0.05,0.05},E146:J146)</f>
        <v>51.140000000000008</v>
      </c>
    </row>
    <row r="147" spans="1:11" x14ac:dyDescent="0.3">
      <c r="A147" s="3">
        <v>2020</v>
      </c>
      <c r="B147" s="4" t="s">
        <v>1451</v>
      </c>
      <c r="C147">
        <v>146</v>
      </c>
      <c r="D147" s="4">
        <v>51.3</v>
      </c>
      <c r="E147" s="3">
        <v>46.5</v>
      </c>
      <c r="F147" s="3">
        <v>78.3</v>
      </c>
      <c r="G147" s="3">
        <v>77.099999999999994</v>
      </c>
      <c r="H147" s="3">
        <v>31.9</v>
      </c>
      <c r="I147" s="3">
        <v>23.1</v>
      </c>
      <c r="J147" s="3">
        <v>31.9</v>
      </c>
      <c r="K147">
        <f>SUMPRODUCT({0.4,0.1,0.2,0.2,0.05,0.05},E147:J147)</f>
        <v>50.980000000000004</v>
      </c>
    </row>
    <row r="148" spans="1:11" x14ac:dyDescent="0.3">
      <c r="A148" s="3">
        <v>2020</v>
      </c>
      <c r="B148" s="4" t="s">
        <v>1452</v>
      </c>
      <c r="C148">
        <v>147</v>
      </c>
      <c r="D148" s="4">
        <v>51</v>
      </c>
      <c r="E148" s="3">
        <v>54.6</v>
      </c>
      <c r="F148" s="3">
        <v>40.9</v>
      </c>
      <c r="G148" s="3">
        <v>32.6</v>
      </c>
      <c r="H148" s="3">
        <v>65.599999999999994</v>
      </c>
      <c r="I148" s="3">
        <v>84.9</v>
      </c>
      <c r="J148" s="3">
        <v>17</v>
      </c>
      <c r="K148">
        <f>SUMPRODUCT({0.4,0.1,0.2,0.2,0.05,0.05},E148:J148)</f>
        <v>50.664999999999999</v>
      </c>
    </row>
    <row r="149" spans="1:11" x14ac:dyDescent="0.3">
      <c r="A149" s="3">
        <v>2020</v>
      </c>
      <c r="B149" s="4" t="s">
        <v>1453</v>
      </c>
      <c r="C149">
        <v>148</v>
      </c>
      <c r="D149" s="4">
        <v>50.8</v>
      </c>
      <c r="E149" s="3">
        <v>54.1</v>
      </c>
      <c r="F149" s="3">
        <v>75</v>
      </c>
      <c r="G149" s="3">
        <v>50.3</v>
      </c>
      <c r="H149" s="3">
        <v>28.2</v>
      </c>
      <c r="I149" s="3">
        <v>38.200000000000003</v>
      </c>
      <c r="J149" s="3">
        <v>74.400000000000006</v>
      </c>
      <c r="K149">
        <f>SUMPRODUCT({0.4,0.1,0.2,0.2,0.05,0.05},E149:J149)</f>
        <v>50.47</v>
      </c>
    </row>
    <row r="150" spans="1:11" x14ac:dyDescent="0.3">
      <c r="A150" s="3">
        <v>2020</v>
      </c>
      <c r="B150" s="4" t="s">
        <v>1454</v>
      </c>
      <c r="C150">
        <v>149</v>
      </c>
      <c r="D150" s="4">
        <v>50.6</v>
      </c>
      <c r="E150" s="3">
        <v>28.4</v>
      </c>
      <c r="F150" s="3">
        <v>28.5</v>
      </c>
      <c r="G150" s="3">
        <v>45.3</v>
      </c>
      <c r="H150" s="3">
        <v>88.3</v>
      </c>
      <c r="I150" s="3">
        <v>100</v>
      </c>
      <c r="J150" s="3">
        <v>87.1</v>
      </c>
      <c r="K150">
        <f>SUMPRODUCT({0.4,0.1,0.2,0.2,0.05,0.05},E150:J150)</f>
        <v>50.284999999999997</v>
      </c>
    </row>
    <row r="151" spans="1:11" x14ac:dyDescent="0.3">
      <c r="A151" s="3">
        <v>2020</v>
      </c>
      <c r="B151" s="4" t="s">
        <v>1455</v>
      </c>
      <c r="C151">
        <v>150</v>
      </c>
      <c r="D151" s="4">
        <v>50.3</v>
      </c>
      <c r="E151" s="3">
        <v>69.2</v>
      </c>
      <c r="F151" s="3">
        <v>42.7</v>
      </c>
      <c r="G151" s="3">
        <v>24.3</v>
      </c>
      <c r="H151" s="3">
        <v>18.7</v>
      </c>
      <c r="I151" s="3">
        <v>98.1</v>
      </c>
      <c r="J151" s="3">
        <v>90.3</v>
      </c>
      <c r="K151">
        <f>SUMPRODUCT({0.4,0.1,0.2,0.2,0.05,0.05},E151:J151)</f>
        <v>49.970000000000006</v>
      </c>
    </row>
    <row r="152" spans="1:11" x14ac:dyDescent="0.3">
      <c r="A152" s="3">
        <v>2020</v>
      </c>
      <c r="B152" s="4" t="s">
        <v>1456</v>
      </c>
      <c r="C152">
        <v>150</v>
      </c>
      <c r="D152" s="4">
        <v>50.3</v>
      </c>
      <c r="E152" s="3">
        <v>42.6</v>
      </c>
      <c r="F152" s="3">
        <v>41.4</v>
      </c>
      <c r="G152" s="3">
        <v>58.4</v>
      </c>
      <c r="H152" s="3">
        <v>45.7</v>
      </c>
      <c r="I152" s="3">
        <v>89.5</v>
      </c>
      <c r="J152" s="3">
        <v>69.900000000000006</v>
      </c>
      <c r="K152">
        <f>SUMPRODUCT({0.4,0.1,0.2,0.2,0.05,0.05},E152:J152)</f>
        <v>49.97</v>
      </c>
    </row>
    <row r="153" spans="1:11" x14ac:dyDescent="0.3">
      <c r="A153" s="3">
        <v>2020</v>
      </c>
      <c r="B153" s="4" t="s">
        <v>1457</v>
      </c>
      <c r="C153">
        <v>152</v>
      </c>
      <c r="D153" s="4">
        <v>50.2</v>
      </c>
      <c r="E153" s="3">
        <v>43.7</v>
      </c>
      <c r="F153" s="3">
        <v>76.8</v>
      </c>
      <c r="G153" s="3">
        <v>39.6</v>
      </c>
      <c r="H153" s="3">
        <v>41.8</v>
      </c>
      <c r="I153" s="3">
        <v>87.6</v>
      </c>
      <c r="J153" s="3">
        <v>81.2</v>
      </c>
      <c r="K153">
        <f>SUMPRODUCT({0.4,0.1,0.2,0.2,0.05,0.05},E153:J153)</f>
        <v>49.88</v>
      </c>
    </row>
    <row r="154" spans="1:11" x14ac:dyDescent="0.3">
      <c r="A154" s="3">
        <v>2020</v>
      </c>
      <c r="B154" s="4" t="s">
        <v>1458</v>
      </c>
      <c r="C154">
        <v>152</v>
      </c>
      <c r="D154" s="4">
        <v>50.2</v>
      </c>
      <c r="E154" s="3">
        <v>60</v>
      </c>
      <c r="F154" s="3">
        <v>19.3</v>
      </c>
      <c r="G154" s="3">
        <v>11.4</v>
      </c>
      <c r="H154" s="3">
        <v>87.1</v>
      </c>
      <c r="I154" s="3">
        <v>55.3</v>
      </c>
      <c r="J154" s="3">
        <v>29.4</v>
      </c>
      <c r="K154">
        <f>SUMPRODUCT({0.4,0.1,0.2,0.2,0.05,0.05},E154:J154)</f>
        <v>49.864999999999995</v>
      </c>
    </row>
    <row r="155" spans="1:11" x14ac:dyDescent="0.3">
      <c r="A155" s="3">
        <v>2020</v>
      </c>
      <c r="B155" s="4" t="s">
        <v>1459</v>
      </c>
      <c r="C155">
        <v>152</v>
      </c>
      <c r="D155" s="4">
        <v>50.2</v>
      </c>
      <c r="E155" s="3">
        <v>53.1</v>
      </c>
      <c r="F155" s="3">
        <v>31.5</v>
      </c>
      <c r="G155" s="3">
        <v>49.9</v>
      </c>
      <c r="H155" s="3">
        <v>65</v>
      </c>
      <c r="I155" s="3">
        <v>27.5</v>
      </c>
      <c r="J155" s="3">
        <v>22.5</v>
      </c>
      <c r="K155">
        <f>SUMPRODUCT({0.4,0.1,0.2,0.2,0.05,0.05},E155:J155)</f>
        <v>49.870000000000005</v>
      </c>
    </row>
    <row r="156" spans="1:11" x14ac:dyDescent="0.3">
      <c r="A156" s="3">
        <v>2020</v>
      </c>
      <c r="B156" s="4" t="s">
        <v>1460</v>
      </c>
      <c r="C156">
        <v>155</v>
      </c>
      <c r="D156" s="4">
        <v>49.9</v>
      </c>
      <c r="E156" s="3">
        <v>41.7</v>
      </c>
      <c r="F156" s="3">
        <v>88.3</v>
      </c>
      <c r="G156" s="3">
        <v>87.3</v>
      </c>
      <c r="H156" s="3">
        <v>5.2</v>
      </c>
      <c r="I156" s="3">
        <v>96.7</v>
      </c>
      <c r="J156" s="3">
        <v>16.100000000000001</v>
      </c>
      <c r="K156">
        <f>SUMPRODUCT({0.4,0.1,0.2,0.2,0.05,0.05},E156:J156)</f>
        <v>49.650000000000006</v>
      </c>
    </row>
    <row r="157" spans="1:11" x14ac:dyDescent="0.3">
      <c r="A157" s="3">
        <v>2020</v>
      </c>
      <c r="B157" s="4" t="s">
        <v>1461</v>
      </c>
      <c r="C157">
        <v>156</v>
      </c>
      <c r="D157" s="4">
        <v>49.7</v>
      </c>
      <c r="E157" s="3">
        <v>43.9</v>
      </c>
      <c r="F157" s="3">
        <v>19.600000000000001</v>
      </c>
      <c r="G157" s="3">
        <v>96.7</v>
      </c>
      <c r="H157" s="3">
        <v>45.6</v>
      </c>
      <c r="I157" s="3">
        <v>8.6</v>
      </c>
      <c r="J157" s="3">
        <v>19.399999999999999</v>
      </c>
      <c r="K157">
        <f>SUMPRODUCT({0.4,0.1,0.2,0.2,0.05,0.05},E157:J157)</f>
        <v>49.38</v>
      </c>
    </row>
    <row r="158" spans="1:11" x14ac:dyDescent="0.3">
      <c r="A158" s="3">
        <v>2020</v>
      </c>
      <c r="B158" s="4" t="s">
        <v>1462</v>
      </c>
      <c r="C158">
        <v>157</v>
      </c>
      <c r="D158" s="4">
        <v>49.6</v>
      </c>
      <c r="E158" s="3">
        <v>61.5</v>
      </c>
      <c r="F158" s="3">
        <v>65.599999999999994</v>
      </c>
      <c r="G158" s="3">
        <v>15.4</v>
      </c>
      <c r="H158" s="3">
        <v>52.9</v>
      </c>
      <c r="I158" s="3">
        <v>62</v>
      </c>
      <c r="J158" s="3">
        <v>26.9</v>
      </c>
      <c r="K158">
        <f>SUMPRODUCT({0.4,0.1,0.2,0.2,0.05,0.05},E158:J158)</f>
        <v>49.265000000000001</v>
      </c>
    </row>
    <row r="159" spans="1:11" x14ac:dyDescent="0.3">
      <c r="A159" s="3">
        <v>2020</v>
      </c>
      <c r="B159" s="4" t="s">
        <v>1463</v>
      </c>
      <c r="C159">
        <v>158</v>
      </c>
      <c r="D159" s="4">
        <v>49.1</v>
      </c>
      <c r="E159" s="3">
        <v>25.8</v>
      </c>
      <c r="F159" s="3">
        <v>14.5</v>
      </c>
      <c r="G159" s="3">
        <v>98.5</v>
      </c>
      <c r="H159" s="3">
        <v>63.9</v>
      </c>
      <c r="I159" s="3">
        <v>50.1</v>
      </c>
      <c r="J159" s="3">
        <v>41.1</v>
      </c>
      <c r="K159">
        <f>SUMPRODUCT({0.4,0.1,0.2,0.2,0.05,0.05},E159:J159)</f>
        <v>48.81</v>
      </c>
    </row>
    <row r="160" spans="1:11" x14ac:dyDescent="0.3">
      <c r="A160" s="3">
        <v>2020</v>
      </c>
      <c r="B160" s="4" t="s">
        <v>1464</v>
      </c>
      <c r="C160">
        <v>159</v>
      </c>
      <c r="D160" s="4">
        <v>48.5</v>
      </c>
      <c r="E160" s="3">
        <v>47.4</v>
      </c>
      <c r="F160" s="3">
        <v>39.4</v>
      </c>
      <c r="G160" s="3">
        <v>48</v>
      </c>
      <c r="H160" s="3">
        <v>38.9</v>
      </c>
      <c r="I160" s="3">
        <v>81.7</v>
      </c>
      <c r="J160" s="3">
        <v>77</v>
      </c>
      <c r="K160">
        <f>SUMPRODUCT({0.4,0.1,0.2,0.2,0.05,0.05},E160:J160)</f>
        <v>48.215000000000003</v>
      </c>
    </row>
    <row r="161" spans="1:11" x14ac:dyDescent="0.3">
      <c r="A161" s="3">
        <v>2020</v>
      </c>
      <c r="B161" s="4" t="s">
        <v>1465</v>
      </c>
      <c r="C161">
        <v>160</v>
      </c>
      <c r="D161" s="4">
        <v>48.2</v>
      </c>
      <c r="E161" s="3">
        <v>79.599999999999994</v>
      </c>
      <c r="F161" s="3">
        <v>46.4</v>
      </c>
      <c r="G161" s="3">
        <v>4.7</v>
      </c>
      <c r="H161" s="3">
        <v>46.3</v>
      </c>
      <c r="I161" s="3">
        <v>12.1</v>
      </c>
      <c r="J161" s="3">
        <v>11.9</v>
      </c>
      <c r="K161">
        <f>SUMPRODUCT({0.4,0.1,0.2,0.2,0.05,0.05},E161:J161)</f>
        <v>47.879999999999988</v>
      </c>
    </row>
    <row r="162" spans="1:11" x14ac:dyDescent="0.3">
      <c r="A162" s="3">
        <v>2020</v>
      </c>
      <c r="B162" s="4" t="s">
        <v>1466</v>
      </c>
      <c r="C162">
        <v>161</v>
      </c>
      <c r="D162" s="4">
        <v>48.1</v>
      </c>
      <c r="E162" s="3">
        <v>33.299999999999997</v>
      </c>
      <c r="F162" s="3">
        <v>10.1</v>
      </c>
      <c r="G162" s="3">
        <v>94.6</v>
      </c>
      <c r="H162" s="3">
        <v>54.7</v>
      </c>
      <c r="I162" s="3">
        <v>53.7</v>
      </c>
      <c r="J162" s="3">
        <v>18.899999999999999</v>
      </c>
      <c r="K162">
        <f>SUMPRODUCT({0.4,0.1,0.2,0.2,0.05,0.05},E162:J162)</f>
        <v>47.82</v>
      </c>
    </row>
    <row r="163" spans="1:11" x14ac:dyDescent="0.3">
      <c r="A163" s="3">
        <v>2020</v>
      </c>
      <c r="B163" s="4" t="s">
        <v>1467</v>
      </c>
      <c r="C163">
        <v>162</v>
      </c>
      <c r="D163" s="4">
        <v>47.4</v>
      </c>
      <c r="E163" s="3">
        <v>19.7</v>
      </c>
      <c r="F163" s="3">
        <v>18.7</v>
      </c>
      <c r="G163" s="3">
        <v>86.5</v>
      </c>
      <c r="H163" s="3">
        <v>67.8</v>
      </c>
      <c r="I163" s="3">
        <v>55.3</v>
      </c>
      <c r="J163" s="3">
        <v>74.5</v>
      </c>
      <c r="K163">
        <f>SUMPRODUCT({0.4,0.1,0.2,0.2,0.05,0.05},E163:J163)</f>
        <v>47.1</v>
      </c>
    </row>
    <row r="164" spans="1:11" x14ac:dyDescent="0.3">
      <c r="A164" s="3">
        <v>2020</v>
      </c>
      <c r="B164" s="4" t="s">
        <v>1468</v>
      </c>
      <c r="C164">
        <v>162</v>
      </c>
      <c r="D164" s="4">
        <v>47.4</v>
      </c>
      <c r="E164" s="3">
        <v>49.7</v>
      </c>
      <c r="F164" s="3">
        <v>51.9</v>
      </c>
      <c r="G164" s="3">
        <v>75.3</v>
      </c>
      <c r="H164" s="3">
        <v>26.8</v>
      </c>
      <c r="I164" s="3">
        <v>20.6</v>
      </c>
      <c r="J164" s="3">
        <v>12.9</v>
      </c>
      <c r="K164">
        <f>SUMPRODUCT({0.4,0.1,0.2,0.2,0.05,0.05},E164:J164)</f>
        <v>47.165000000000006</v>
      </c>
    </row>
    <row r="165" spans="1:11" x14ac:dyDescent="0.3">
      <c r="A165" s="3">
        <v>2020</v>
      </c>
      <c r="B165" s="4" t="s">
        <v>1469</v>
      </c>
      <c r="C165">
        <v>164</v>
      </c>
      <c r="D165" s="4">
        <v>47.2</v>
      </c>
      <c r="E165" s="3">
        <v>39.700000000000003</v>
      </c>
      <c r="F165" s="3">
        <v>60.3</v>
      </c>
      <c r="G165" s="3">
        <v>42.6</v>
      </c>
      <c r="H165" s="3">
        <v>40.200000000000003</v>
      </c>
      <c r="I165" s="3">
        <v>90.6</v>
      </c>
      <c r="J165" s="3">
        <v>79.400000000000006</v>
      </c>
      <c r="K165">
        <f>SUMPRODUCT({0.4,0.1,0.2,0.2,0.05,0.05},E165:J165)</f>
        <v>46.970000000000006</v>
      </c>
    </row>
    <row r="166" spans="1:11" x14ac:dyDescent="0.3">
      <c r="A166" s="3">
        <v>2020</v>
      </c>
      <c r="B166" s="4" t="s">
        <v>1470</v>
      </c>
      <c r="C166">
        <v>165</v>
      </c>
      <c r="D166" s="4">
        <v>46.9</v>
      </c>
      <c r="E166" s="3">
        <v>42</v>
      </c>
      <c r="F166" s="3">
        <v>63.1</v>
      </c>
      <c r="G166" s="3">
        <v>98.2</v>
      </c>
      <c r="H166" s="3">
        <v>1.4</v>
      </c>
      <c r="I166" s="3">
        <v>42</v>
      </c>
      <c r="J166" s="3">
        <v>30.7</v>
      </c>
      <c r="K166">
        <f>SUMPRODUCT({0.4,0.1,0.2,0.2,0.05,0.05},E166:J166)</f>
        <v>46.665000000000006</v>
      </c>
    </row>
    <row r="167" spans="1:11" x14ac:dyDescent="0.3">
      <c r="A167" s="3">
        <v>2020</v>
      </c>
      <c r="B167" s="4" t="s">
        <v>1471</v>
      </c>
      <c r="C167">
        <v>166</v>
      </c>
      <c r="D167" s="4">
        <v>46.8</v>
      </c>
      <c r="E167" s="3">
        <v>25.5</v>
      </c>
      <c r="F167" s="3">
        <v>11.3</v>
      </c>
      <c r="G167" s="3">
        <v>99.9</v>
      </c>
      <c r="H167" s="3">
        <v>37.1</v>
      </c>
      <c r="I167" s="3">
        <v>63.5</v>
      </c>
      <c r="J167" s="3">
        <v>92.9</v>
      </c>
      <c r="K167">
        <f>SUMPRODUCT({0.4,0.1,0.2,0.2,0.05,0.05},E167:J167)</f>
        <v>46.550000000000004</v>
      </c>
    </row>
    <row r="168" spans="1:11" x14ac:dyDescent="0.3">
      <c r="A168" s="3">
        <v>2020</v>
      </c>
      <c r="B168" s="4" t="s">
        <v>1472</v>
      </c>
      <c r="C168">
        <v>166</v>
      </c>
      <c r="D168" s="4">
        <v>46.8</v>
      </c>
      <c r="E168" s="3">
        <v>39.6</v>
      </c>
      <c r="F168" s="3">
        <v>77.5</v>
      </c>
      <c r="G168" s="3">
        <v>7.9</v>
      </c>
      <c r="H168" s="3">
        <v>67</v>
      </c>
      <c r="I168" s="3">
        <v>76.400000000000006</v>
      </c>
      <c r="J168" s="3">
        <v>83.4</v>
      </c>
      <c r="K168">
        <f>SUMPRODUCT({0.4,0.1,0.2,0.2,0.05,0.05},E168:J168)</f>
        <v>46.56</v>
      </c>
    </row>
    <row r="169" spans="1:11" x14ac:dyDescent="0.3">
      <c r="A169" s="3">
        <v>2020</v>
      </c>
      <c r="B169" s="4" t="s">
        <v>1473</v>
      </c>
      <c r="C169">
        <v>168</v>
      </c>
      <c r="D169" s="4">
        <v>46.4</v>
      </c>
      <c r="E169" s="3">
        <v>49.5</v>
      </c>
      <c r="F169" s="3">
        <v>58.1</v>
      </c>
      <c r="G169" s="3">
        <v>34.799999999999997</v>
      </c>
      <c r="H169" s="3">
        <v>58.3</v>
      </c>
      <c r="I169" s="3">
        <v>19.399999999999999</v>
      </c>
      <c r="J169" s="3">
        <v>18</v>
      </c>
      <c r="K169">
        <f>SUMPRODUCT({0.4,0.1,0.2,0.2,0.05,0.05},E169:J169)</f>
        <v>46.1</v>
      </c>
    </row>
    <row r="170" spans="1:11" x14ac:dyDescent="0.3">
      <c r="A170" s="3">
        <v>2020</v>
      </c>
      <c r="B170" s="4" t="s">
        <v>1474</v>
      </c>
      <c r="C170">
        <v>169</v>
      </c>
      <c r="D170" s="4">
        <v>46.2</v>
      </c>
      <c r="E170" s="3">
        <v>60.7</v>
      </c>
      <c r="F170" s="3">
        <v>59.9</v>
      </c>
      <c r="G170" s="3">
        <v>8.1</v>
      </c>
      <c r="H170" s="3">
        <v>59.2</v>
      </c>
      <c r="I170" s="3">
        <v>25.2</v>
      </c>
      <c r="J170" s="3">
        <v>19.100000000000001</v>
      </c>
      <c r="K170">
        <f>SUMPRODUCT({0.4,0.1,0.2,0.2,0.05,0.05},E170:J170)</f>
        <v>45.945</v>
      </c>
    </row>
    <row r="171" spans="1:11" x14ac:dyDescent="0.3">
      <c r="A171" s="3">
        <v>2020</v>
      </c>
      <c r="B171" s="4" t="s">
        <v>1475</v>
      </c>
      <c r="C171">
        <v>169</v>
      </c>
      <c r="D171" s="4">
        <v>46.2</v>
      </c>
      <c r="E171" s="3">
        <v>35.1</v>
      </c>
      <c r="F171" s="3">
        <v>21.5</v>
      </c>
      <c r="G171" s="3">
        <v>56.7</v>
      </c>
      <c r="H171" s="3">
        <v>51.7</v>
      </c>
      <c r="I171" s="3">
        <v>99.5</v>
      </c>
      <c r="J171" s="3">
        <v>62</v>
      </c>
      <c r="K171">
        <f>SUMPRODUCT({0.4,0.1,0.2,0.2,0.05,0.05},E171:J171)</f>
        <v>45.945000000000007</v>
      </c>
    </row>
    <row r="172" spans="1:11" x14ac:dyDescent="0.3">
      <c r="A172" s="3">
        <v>2020</v>
      </c>
      <c r="B172" s="4" t="s">
        <v>1476</v>
      </c>
      <c r="C172">
        <v>171</v>
      </c>
      <c r="D172" s="4">
        <v>46.1</v>
      </c>
      <c r="E172" s="3">
        <v>78.400000000000006</v>
      </c>
      <c r="F172" s="3">
        <v>33.799999999999997</v>
      </c>
      <c r="G172" s="3">
        <v>5.0999999999999996</v>
      </c>
      <c r="H172" s="3">
        <v>46.3</v>
      </c>
      <c r="I172" s="3">
        <v>4.8</v>
      </c>
      <c r="J172" s="3">
        <v>10.5</v>
      </c>
      <c r="K172">
        <f>SUMPRODUCT({0.4,0.1,0.2,0.2,0.05,0.05},E172:J172)</f>
        <v>45.785000000000004</v>
      </c>
    </row>
    <row r="173" spans="1:11" x14ac:dyDescent="0.3">
      <c r="A173" s="3">
        <v>2020</v>
      </c>
      <c r="B173" s="4" t="s">
        <v>1477</v>
      </c>
      <c r="C173">
        <v>172</v>
      </c>
      <c r="D173" s="4">
        <v>46</v>
      </c>
      <c r="E173" s="3">
        <v>50.4</v>
      </c>
      <c r="F173" s="3">
        <v>74.2</v>
      </c>
      <c r="G173" s="3">
        <v>36.200000000000003</v>
      </c>
      <c r="H173" s="3">
        <v>53.1</v>
      </c>
      <c r="I173" s="3">
        <v>3.9</v>
      </c>
      <c r="J173" s="3">
        <v>1.6</v>
      </c>
      <c r="K173">
        <f>SUMPRODUCT({0.4,0.1,0.2,0.2,0.05,0.05},E173:J173)</f>
        <v>45.714999999999996</v>
      </c>
    </row>
    <row r="174" spans="1:11" x14ac:dyDescent="0.3">
      <c r="A174" s="3">
        <v>2020</v>
      </c>
      <c r="B174" s="4" t="s">
        <v>1478</v>
      </c>
      <c r="C174">
        <v>173</v>
      </c>
      <c r="D174" s="4">
        <v>45.9</v>
      </c>
      <c r="E174" s="3">
        <v>37.6</v>
      </c>
      <c r="F174" s="3">
        <v>61.1</v>
      </c>
      <c r="G174" s="3">
        <v>83.7</v>
      </c>
      <c r="H174" s="3">
        <v>21.5</v>
      </c>
      <c r="I174" s="3">
        <v>35.700000000000003</v>
      </c>
      <c r="J174" s="3">
        <v>34.1</v>
      </c>
      <c r="K174">
        <f>SUMPRODUCT({0.4,0.1,0.2,0.2,0.05,0.05},E174:J174)</f>
        <v>45.679999999999993</v>
      </c>
    </row>
    <row r="175" spans="1:11" x14ac:dyDescent="0.3">
      <c r="A175" s="3">
        <v>2020</v>
      </c>
      <c r="B175" s="4" t="s">
        <v>1479</v>
      </c>
      <c r="C175">
        <v>173</v>
      </c>
      <c r="D175" s="4">
        <v>45.9</v>
      </c>
      <c r="E175" s="3">
        <v>36.1</v>
      </c>
      <c r="F175" s="3">
        <v>67.7</v>
      </c>
      <c r="G175" s="3">
        <v>24.8</v>
      </c>
      <c r="H175" s="3">
        <v>50</v>
      </c>
      <c r="I175" s="3">
        <v>98.1</v>
      </c>
      <c r="J175" s="3">
        <v>90.4</v>
      </c>
      <c r="K175">
        <f>SUMPRODUCT({0.4,0.1,0.2,0.2,0.05,0.05},E175:J175)</f>
        <v>45.595000000000006</v>
      </c>
    </row>
    <row r="176" spans="1:11" x14ac:dyDescent="0.3">
      <c r="A176" s="3">
        <v>2020</v>
      </c>
      <c r="B176" s="4" t="s">
        <v>1480</v>
      </c>
      <c r="C176">
        <v>175</v>
      </c>
      <c r="D176" s="4">
        <v>45.8</v>
      </c>
      <c r="E176" s="3">
        <v>45.6</v>
      </c>
      <c r="F176" s="3">
        <v>22.6</v>
      </c>
      <c r="G176" s="3">
        <v>89.5</v>
      </c>
      <c r="H176" s="3">
        <v>17.8</v>
      </c>
      <c r="I176" s="3">
        <v>45.8</v>
      </c>
      <c r="J176" s="3">
        <v>26</v>
      </c>
      <c r="K176">
        <f>SUMPRODUCT({0.4,0.1,0.2,0.2,0.05,0.05},E176:J176)</f>
        <v>45.550000000000004</v>
      </c>
    </row>
    <row r="177" spans="1:11" x14ac:dyDescent="0.3">
      <c r="A177" s="3">
        <v>2020</v>
      </c>
      <c r="B177" s="4" t="s">
        <v>1481</v>
      </c>
      <c r="C177">
        <v>175</v>
      </c>
      <c r="D177" s="4">
        <v>45.8</v>
      </c>
      <c r="E177" s="3">
        <v>52</v>
      </c>
      <c r="F177" s="3">
        <v>18.7</v>
      </c>
      <c r="G177" s="3">
        <v>35.700000000000003</v>
      </c>
      <c r="H177" s="3">
        <v>51.8</v>
      </c>
      <c r="I177" s="3">
        <v>62.4</v>
      </c>
      <c r="J177" s="3">
        <v>43.9</v>
      </c>
      <c r="K177">
        <f>SUMPRODUCT({0.4,0.1,0.2,0.2,0.05,0.05},E177:J177)</f>
        <v>45.484999999999999</v>
      </c>
    </row>
    <row r="178" spans="1:11" x14ac:dyDescent="0.3">
      <c r="A178" s="3">
        <v>2020</v>
      </c>
      <c r="B178" s="4" t="s">
        <v>1482</v>
      </c>
      <c r="C178">
        <v>177</v>
      </c>
      <c r="D178" s="4">
        <v>45.7</v>
      </c>
      <c r="E178" s="3">
        <v>37.4</v>
      </c>
      <c r="F178" s="3">
        <v>29.5</v>
      </c>
      <c r="G178" s="3">
        <v>79.8</v>
      </c>
      <c r="H178" s="3">
        <v>39.200000000000003</v>
      </c>
      <c r="I178" s="3">
        <v>65.400000000000006</v>
      </c>
      <c r="J178" s="3">
        <v>9.9</v>
      </c>
      <c r="K178">
        <f>SUMPRODUCT({0.4,0.1,0.2,0.2,0.05,0.05},E178:J178)</f>
        <v>45.475000000000009</v>
      </c>
    </row>
    <row r="179" spans="1:11" x14ac:dyDescent="0.3">
      <c r="A179" s="3">
        <v>2020</v>
      </c>
      <c r="B179" s="4" t="s">
        <v>1483</v>
      </c>
      <c r="C179">
        <v>177</v>
      </c>
      <c r="D179" s="4">
        <v>45.7</v>
      </c>
      <c r="E179" s="3">
        <v>49.2</v>
      </c>
      <c r="F179" s="3">
        <v>41.6</v>
      </c>
      <c r="G179" s="3">
        <v>28.8</v>
      </c>
      <c r="H179" s="3">
        <v>39</v>
      </c>
      <c r="I179" s="3">
        <v>97.6</v>
      </c>
      <c r="J179" s="3">
        <v>63.2</v>
      </c>
      <c r="K179">
        <f>SUMPRODUCT({0.4,0.1,0.2,0.2,0.05,0.05},E179:J179)</f>
        <v>45.440000000000012</v>
      </c>
    </row>
    <row r="180" spans="1:11" x14ac:dyDescent="0.3">
      <c r="A180" s="3">
        <v>2020</v>
      </c>
      <c r="B180" s="4" t="s">
        <v>1484</v>
      </c>
      <c r="C180">
        <v>177</v>
      </c>
      <c r="D180" s="4">
        <v>45.7</v>
      </c>
      <c r="E180" s="3">
        <v>64.3</v>
      </c>
      <c r="F180" s="3">
        <v>26.2</v>
      </c>
      <c r="G180" s="3">
        <v>31.9</v>
      </c>
      <c r="H180" s="3">
        <v>48.1</v>
      </c>
      <c r="I180" s="3">
        <v>7.1</v>
      </c>
      <c r="J180" s="3">
        <v>15</v>
      </c>
      <c r="K180">
        <f>SUMPRODUCT({0.4,0.1,0.2,0.2,0.05,0.05},E180:J180)</f>
        <v>45.445</v>
      </c>
    </row>
    <row r="181" spans="1:11" x14ac:dyDescent="0.3">
      <c r="A181" s="3">
        <v>2020</v>
      </c>
      <c r="B181" s="4" t="s">
        <v>1485</v>
      </c>
      <c r="C181">
        <v>180</v>
      </c>
      <c r="D181" s="4">
        <v>45.6</v>
      </c>
      <c r="E181" s="3">
        <v>73.900000000000006</v>
      </c>
      <c r="F181" s="3">
        <v>91.2</v>
      </c>
      <c r="G181" s="3">
        <v>13.8</v>
      </c>
      <c r="H181" s="3">
        <v>15</v>
      </c>
      <c r="I181" s="3">
        <v>9.5</v>
      </c>
      <c r="J181" s="3">
        <v>7.4</v>
      </c>
      <c r="K181">
        <f>SUMPRODUCT({0.4,0.1,0.2,0.2,0.05,0.05},E181:J181)</f>
        <v>45.285000000000004</v>
      </c>
    </row>
    <row r="182" spans="1:11" x14ac:dyDescent="0.3">
      <c r="A182" s="3">
        <v>2020</v>
      </c>
      <c r="B182" s="4" t="s">
        <v>1486</v>
      </c>
      <c r="C182">
        <v>181</v>
      </c>
      <c r="D182" s="4">
        <v>45.5</v>
      </c>
      <c r="E182" s="3">
        <v>55.1</v>
      </c>
      <c r="F182" s="3">
        <v>15.6</v>
      </c>
      <c r="G182" s="3">
        <v>29</v>
      </c>
      <c r="H182" s="3">
        <v>46.9</v>
      </c>
      <c r="I182" s="3">
        <v>87.5</v>
      </c>
      <c r="J182" s="3">
        <v>41.5</v>
      </c>
      <c r="K182">
        <f>SUMPRODUCT({0.4,0.1,0.2,0.2,0.05,0.05},E182:J182)</f>
        <v>45.230000000000004</v>
      </c>
    </row>
    <row r="183" spans="1:11" x14ac:dyDescent="0.3">
      <c r="A183" s="3">
        <v>2020</v>
      </c>
      <c r="B183" s="4" t="s">
        <v>1487</v>
      </c>
      <c r="C183">
        <v>181</v>
      </c>
      <c r="D183" s="4">
        <v>45.5</v>
      </c>
      <c r="E183" s="3">
        <v>42.9</v>
      </c>
      <c r="F183" s="3">
        <v>31</v>
      </c>
      <c r="G183" s="3">
        <v>48.6</v>
      </c>
      <c r="H183" s="3">
        <v>30.9</v>
      </c>
      <c r="I183" s="3">
        <v>86.7</v>
      </c>
      <c r="J183" s="3">
        <v>93.8</v>
      </c>
      <c r="K183">
        <f>SUMPRODUCT({0.4,0.1,0.2,0.2,0.05,0.05},E183:J183)</f>
        <v>45.185000000000002</v>
      </c>
    </row>
    <row r="184" spans="1:11" x14ac:dyDescent="0.3">
      <c r="A184" s="3">
        <v>2020</v>
      </c>
      <c r="B184" s="4" t="s">
        <v>1488</v>
      </c>
      <c r="C184">
        <v>183</v>
      </c>
      <c r="D184" s="4">
        <v>45.4</v>
      </c>
      <c r="E184" s="3">
        <v>70.2</v>
      </c>
      <c r="F184" s="3">
        <v>38.1</v>
      </c>
      <c r="G184" s="3">
        <v>20.9</v>
      </c>
      <c r="H184" s="3">
        <v>35.5</v>
      </c>
      <c r="I184" s="3">
        <v>6.6</v>
      </c>
      <c r="J184" s="3">
        <v>32.1</v>
      </c>
      <c r="K184">
        <f>SUMPRODUCT({0.4,0.1,0.2,0.2,0.05,0.05},E184:J184)</f>
        <v>45.104999999999997</v>
      </c>
    </row>
    <row r="185" spans="1:11" x14ac:dyDescent="0.3">
      <c r="A185" s="3">
        <v>2020</v>
      </c>
      <c r="B185" s="4" t="s">
        <v>1489</v>
      </c>
      <c r="C185">
        <v>184</v>
      </c>
      <c r="D185" s="4">
        <v>45.3</v>
      </c>
      <c r="E185" s="3">
        <v>53</v>
      </c>
      <c r="F185" s="3">
        <v>36.5</v>
      </c>
      <c r="G185" s="3">
        <v>17.600000000000001</v>
      </c>
      <c r="H185" s="3">
        <v>43.5</v>
      </c>
      <c r="I185" s="3">
        <v>100</v>
      </c>
      <c r="J185" s="3">
        <v>59</v>
      </c>
      <c r="K185">
        <f>SUMPRODUCT({0.4,0.1,0.2,0.2,0.05,0.05},E185:J185)</f>
        <v>45.02</v>
      </c>
    </row>
    <row r="186" spans="1:11" x14ac:dyDescent="0.3">
      <c r="A186" s="3">
        <v>2020</v>
      </c>
      <c r="B186" s="4" t="s">
        <v>1490</v>
      </c>
      <c r="C186">
        <v>185</v>
      </c>
      <c r="D186" s="4">
        <v>44.9</v>
      </c>
      <c r="E186" s="3">
        <v>31.8</v>
      </c>
      <c r="F186" s="3">
        <v>18.3</v>
      </c>
      <c r="G186" s="3">
        <v>49.8</v>
      </c>
      <c r="H186" s="3">
        <v>100</v>
      </c>
      <c r="I186" s="3">
        <v>1.4</v>
      </c>
      <c r="J186" s="3">
        <v>1.6</v>
      </c>
      <c r="K186">
        <f>SUMPRODUCT({0.4,0.1,0.2,0.2,0.05,0.05},E186:J186)</f>
        <v>44.660000000000004</v>
      </c>
    </row>
    <row r="187" spans="1:11" x14ac:dyDescent="0.3">
      <c r="A187" s="3">
        <v>2020</v>
      </c>
      <c r="B187" s="4" t="s">
        <v>1491</v>
      </c>
      <c r="C187">
        <v>186</v>
      </c>
      <c r="D187" s="4">
        <v>44.7</v>
      </c>
      <c r="E187" s="3">
        <v>27.7</v>
      </c>
      <c r="F187" s="3">
        <v>21.1</v>
      </c>
      <c r="G187" s="3">
        <v>80.7</v>
      </c>
      <c r="H187" s="3">
        <v>46.1</v>
      </c>
      <c r="I187" s="3">
        <v>100</v>
      </c>
      <c r="J187" s="3">
        <v>18.100000000000001</v>
      </c>
      <c r="K187">
        <f>SUMPRODUCT({0.4,0.1,0.2,0.2,0.05,0.05},E187:J187)</f>
        <v>44.455000000000005</v>
      </c>
    </row>
    <row r="188" spans="1:11" x14ac:dyDescent="0.3">
      <c r="A188" s="3">
        <v>2020</v>
      </c>
      <c r="B188" s="4" t="s">
        <v>1492</v>
      </c>
      <c r="C188">
        <v>187</v>
      </c>
      <c r="D188" s="4">
        <v>44.2</v>
      </c>
      <c r="E188" s="3">
        <v>39.4</v>
      </c>
      <c r="F188" s="3">
        <v>51.6</v>
      </c>
      <c r="G188" s="3">
        <v>64.400000000000006</v>
      </c>
      <c r="H188" s="3">
        <v>27.8</v>
      </c>
      <c r="I188" s="3">
        <v>27.6</v>
      </c>
      <c r="J188" s="3">
        <v>63.9</v>
      </c>
      <c r="K188">
        <f>SUMPRODUCT({0.4,0.1,0.2,0.2,0.05,0.05},E188:J188)</f>
        <v>43.935000000000009</v>
      </c>
    </row>
    <row r="189" spans="1:11" x14ac:dyDescent="0.3">
      <c r="A189" s="3">
        <v>2020</v>
      </c>
      <c r="B189" s="4" t="s">
        <v>1493</v>
      </c>
      <c r="C189">
        <v>187</v>
      </c>
      <c r="D189" s="4">
        <v>44.2</v>
      </c>
      <c r="E189" s="3">
        <v>26.9</v>
      </c>
      <c r="F189" s="3">
        <v>24.7</v>
      </c>
      <c r="G189" s="3">
        <v>100</v>
      </c>
      <c r="H189" s="3">
        <v>39.700000000000003</v>
      </c>
      <c r="I189" s="3">
        <v>23.5</v>
      </c>
      <c r="J189" s="3">
        <v>31.5</v>
      </c>
      <c r="K189">
        <f>SUMPRODUCT({0.4,0.1,0.2,0.2,0.05,0.05},E189:J189)</f>
        <v>43.92</v>
      </c>
    </row>
    <row r="190" spans="1:11" x14ac:dyDescent="0.3">
      <c r="A190" s="3">
        <v>2020</v>
      </c>
      <c r="B190" s="4" t="s">
        <v>1494</v>
      </c>
      <c r="C190">
        <v>189</v>
      </c>
      <c r="D190" s="4">
        <v>44.1</v>
      </c>
      <c r="E190" s="3">
        <v>50.2</v>
      </c>
      <c r="F190" s="3">
        <v>37.200000000000003</v>
      </c>
      <c r="G190" s="3">
        <v>7.6</v>
      </c>
      <c r="H190" s="3">
        <v>60.9</v>
      </c>
      <c r="I190" s="3">
        <v>87.2</v>
      </c>
      <c r="J190" s="3">
        <v>39.9</v>
      </c>
      <c r="K190">
        <f>SUMPRODUCT({0.4,0.1,0.2,0.2,0.05,0.05},E190:J190)</f>
        <v>43.854999999999997</v>
      </c>
    </row>
    <row r="191" spans="1:11" x14ac:dyDescent="0.3">
      <c r="A191" s="3">
        <v>2020</v>
      </c>
      <c r="B191" s="4" t="s">
        <v>1495</v>
      </c>
      <c r="C191">
        <v>189</v>
      </c>
      <c r="D191" s="4">
        <v>44.1</v>
      </c>
      <c r="E191" s="3">
        <v>58.6</v>
      </c>
      <c r="F191" s="3">
        <v>93.6</v>
      </c>
      <c r="G191" s="3">
        <v>30.6</v>
      </c>
      <c r="H191" s="3">
        <v>7.6</v>
      </c>
      <c r="I191" s="3">
        <v>31</v>
      </c>
      <c r="J191" s="3">
        <v>36.700000000000003</v>
      </c>
      <c r="K191">
        <f>SUMPRODUCT({0.4,0.1,0.2,0.2,0.05,0.05},E191:J191)</f>
        <v>43.825000000000003</v>
      </c>
    </row>
    <row r="192" spans="1:11" x14ac:dyDescent="0.3">
      <c r="A192" s="3">
        <v>2020</v>
      </c>
      <c r="B192" s="4" t="s">
        <v>1496</v>
      </c>
      <c r="C192">
        <v>191</v>
      </c>
      <c r="D192" s="4">
        <v>44</v>
      </c>
      <c r="E192" s="3">
        <v>49.5</v>
      </c>
      <c r="F192" s="3">
        <v>87</v>
      </c>
      <c r="G192" s="3">
        <v>60.8</v>
      </c>
      <c r="H192" s="3">
        <v>9.6</v>
      </c>
      <c r="I192" s="3">
        <v>12.2</v>
      </c>
      <c r="J192" s="3">
        <v>11.7</v>
      </c>
      <c r="K192">
        <f>SUMPRODUCT({0.4,0.1,0.2,0.2,0.05,0.05},E192:J192)</f>
        <v>43.774999999999999</v>
      </c>
    </row>
    <row r="193" spans="1:11" x14ac:dyDescent="0.3">
      <c r="A193" s="3">
        <v>2020</v>
      </c>
      <c r="B193" s="4" t="s">
        <v>1497</v>
      </c>
      <c r="C193">
        <v>191</v>
      </c>
      <c r="D193" s="4">
        <v>44</v>
      </c>
      <c r="E193" s="3">
        <v>32.299999999999997</v>
      </c>
      <c r="F193" s="3">
        <v>52.7</v>
      </c>
      <c r="G193" s="3">
        <v>10.199999999999999</v>
      </c>
      <c r="H193" s="3">
        <v>77.5</v>
      </c>
      <c r="I193" s="3">
        <v>75.2</v>
      </c>
      <c r="J193" s="3">
        <v>86</v>
      </c>
      <c r="K193">
        <f>SUMPRODUCT({0.4,0.1,0.2,0.2,0.05,0.05},E193:J193)</f>
        <v>43.79</v>
      </c>
    </row>
    <row r="194" spans="1:11" x14ac:dyDescent="0.3">
      <c r="A194" s="3">
        <v>2020</v>
      </c>
      <c r="B194" s="4" t="s">
        <v>1498</v>
      </c>
      <c r="C194">
        <v>193</v>
      </c>
      <c r="D194" s="4">
        <v>43.9</v>
      </c>
      <c r="E194" s="3">
        <v>44.3</v>
      </c>
      <c r="F194" s="3">
        <v>64.5</v>
      </c>
      <c r="G194" s="3">
        <v>28.4</v>
      </c>
      <c r="H194" s="3">
        <v>67.8</v>
      </c>
      <c r="I194" s="3">
        <v>2.2999999999999998</v>
      </c>
      <c r="J194" s="3">
        <v>1.5</v>
      </c>
      <c r="K194">
        <f>SUMPRODUCT({0.4,0.1,0.2,0.2,0.05,0.05},E194:J194)</f>
        <v>43.6</v>
      </c>
    </row>
    <row r="195" spans="1:11" x14ac:dyDescent="0.3">
      <c r="A195" s="3">
        <v>2020</v>
      </c>
      <c r="B195" s="4" t="s">
        <v>1499</v>
      </c>
      <c r="C195">
        <v>194</v>
      </c>
      <c r="D195" s="4">
        <v>43.4</v>
      </c>
      <c r="E195" s="3">
        <v>33.6</v>
      </c>
      <c r="F195" s="3">
        <v>8.1999999999999993</v>
      </c>
      <c r="G195" s="3">
        <v>77.900000000000006</v>
      </c>
      <c r="H195" s="3">
        <v>42.4</v>
      </c>
      <c r="I195" s="3">
        <v>87.3</v>
      </c>
      <c r="J195" s="3">
        <v>8.8000000000000007</v>
      </c>
      <c r="K195">
        <f>SUMPRODUCT({0.4,0.1,0.2,0.2,0.05,0.05},E195:J195)</f>
        <v>43.125000000000007</v>
      </c>
    </row>
    <row r="196" spans="1:11" x14ac:dyDescent="0.3">
      <c r="A196" s="3">
        <v>2020</v>
      </c>
      <c r="B196" s="4" t="s">
        <v>1500</v>
      </c>
      <c r="C196">
        <v>195</v>
      </c>
      <c r="D196" s="4">
        <v>43.3</v>
      </c>
      <c r="E196" s="3">
        <v>49</v>
      </c>
      <c r="F196" s="3">
        <v>17.899999999999999</v>
      </c>
      <c r="G196" s="3">
        <v>65.5</v>
      </c>
      <c r="H196" s="3">
        <v>24.3</v>
      </c>
      <c r="I196" s="3">
        <v>49.9</v>
      </c>
      <c r="J196" s="3">
        <v>25</v>
      </c>
      <c r="K196">
        <f>SUMPRODUCT({0.4,0.1,0.2,0.2,0.05,0.05},E196:J196)</f>
        <v>43.094999999999999</v>
      </c>
    </row>
    <row r="197" spans="1:11" x14ac:dyDescent="0.3">
      <c r="A197" s="3">
        <v>2020</v>
      </c>
      <c r="B197" s="4" t="s">
        <v>1501</v>
      </c>
      <c r="C197">
        <v>196</v>
      </c>
      <c r="D197" s="4">
        <v>43.2</v>
      </c>
      <c r="E197" s="3">
        <v>31.3</v>
      </c>
      <c r="F197" s="3">
        <v>34.5</v>
      </c>
      <c r="G197" s="3">
        <v>19.2</v>
      </c>
      <c r="H197" s="3">
        <v>71</v>
      </c>
      <c r="I197" s="3">
        <v>91.8</v>
      </c>
      <c r="J197" s="3">
        <v>86</v>
      </c>
      <c r="K197">
        <f>SUMPRODUCT({0.4,0.1,0.2,0.2,0.05,0.05},E197:J197)</f>
        <v>42.900000000000006</v>
      </c>
    </row>
    <row r="198" spans="1:11" x14ac:dyDescent="0.3">
      <c r="A198" s="3">
        <v>2020</v>
      </c>
      <c r="B198" s="4" t="s">
        <v>1502</v>
      </c>
      <c r="C198">
        <v>197</v>
      </c>
      <c r="D198" s="4">
        <v>43.1</v>
      </c>
      <c r="E198" s="3">
        <v>34</v>
      </c>
      <c r="F198" s="3">
        <v>63.7</v>
      </c>
      <c r="G198" s="3">
        <v>32.4</v>
      </c>
      <c r="H198" s="3">
        <v>46.7</v>
      </c>
      <c r="I198" s="3">
        <v>82.2</v>
      </c>
      <c r="J198" s="3">
        <v>59</v>
      </c>
      <c r="K198">
        <f>SUMPRODUCT({0.4,0.1,0.2,0.2,0.05,0.05},E198:J198)</f>
        <v>42.850000000000009</v>
      </c>
    </row>
    <row r="199" spans="1:11" x14ac:dyDescent="0.3">
      <c r="A199" s="3">
        <v>2020</v>
      </c>
      <c r="B199" s="4" t="s">
        <v>1503</v>
      </c>
      <c r="C199">
        <v>197</v>
      </c>
      <c r="D199" s="4">
        <v>43.1</v>
      </c>
      <c r="E199" s="3">
        <v>33.5</v>
      </c>
      <c r="F199" s="3">
        <v>27.9</v>
      </c>
      <c r="G199" s="3">
        <v>32.4</v>
      </c>
      <c r="H199" s="3">
        <v>64.7</v>
      </c>
      <c r="I199" s="3">
        <v>99.9</v>
      </c>
      <c r="J199" s="3">
        <v>44.6</v>
      </c>
      <c r="K199">
        <f>SUMPRODUCT({0.4,0.1,0.2,0.2,0.05,0.05},E199:J199)</f>
        <v>42.835000000000001</v>
      </c>
    </row>
    <row r="200" spans="1:11" x14ac:dyDescent="0.3">
      <c r="A200" s="3">
        <v>2020</v>
      </c>
      <c r="B200" s="4" t="s">
        <v>1504</v>
      </c>
      <c r="C200">
        <v>197</v>
      </c>
      <c r="D200" s="4">
        <v>43.1</v>
      </c>
      <c r="E200" s="3">
        <v>20.8</v>
      </c>
      <c r="F200" s="3">
        <v>40.4</v>
      </c>
      <c r="G200" s="3">
        <v>36.799999999999997</v>
      </c>
      <c r="H200" s="3">
        <v>69.8</v>
      </c>
      <c r="I200" s="3">
        <v>96.1</v>
      </c>
      <c r="J200" s="3">
        <v>86.5</v>
      </c>
      <c r="K200">
        <f>SUMPRODUCT({0.4,0.1,0.2,0.2,0.05,0.05},E200:J200)</f>
        <v>42.81</v>
      </c>
    </row>
    <row r="201" spans="1:11" x14ac:dyDescent="0.3">
      <c r="A201" s="3">
        <v>2020</v>
      </c>
      <c r="B201" s="4" t="s">
        <v>1505</v>
      </c>
      <c r="C201">
        <v>200</v>
      </c>
      <c r="D201" s="4">
        <v>42.8</v>
      </c>
      <c r="E201" s="3">
        <v>57.1</v>
      </c>
      <c r="F201" s="3">
        <v>55.4</v>
      </c>
      <c r="G201" s="3">
        <v>42.3</v>
      </c>
      <c r="H201" s="3">
        <v>23.3</v>
      </c>
      <c r="I201" s="3">
        <v>8.8000000000000007</v>
      </c>
      <c r="J201" s="3">
        <v>12</v>
      </c>
      <c r="K201">
        <f>SUMPRODUCT({0.4,0.1,0.2,0.2,0.05,0.05},E201:J201)</f>
        <v>42.54</v>
      </c>
    </row>
    <row r="202" spans="1:11" x14ac:dyDescent="0.3">
      <c r="A202" s="3">
        <v>2020</v>
      </c>
      <c r="B202" s="4" t="s">
        <v>1506</v>
      </c>
      <c r="C202">
        <v>200</v>
      </c>
      <c r="D202" s="4">
        <v>42.8</v>
      </c>
      <c r="E202" s="3">
        <v>24.7</v>
      </c>
      <c r="F202" s="3">
        <v>18.899999999999999</v>
      </c>
      <c r="G202" s="3">
        <v>87.3</v>
      </c>
      <c r="H202" s="3">
        <v>29.1</v>
      </c>
      <c r="I202" s="3">
        <v>88.2</v>
      </c>
      <c r="J202" s="3">
        <v>62.1</v>
      </c>
      <c r="K202">
        <f>SUMPRODUCT({0.4,0.1,0.2,0.2,0.05,0.05},E202:J202)</f>
        <v>42.565000000000012</v>
      </c>
    </row>
    <row r="203" spans="1:11" x14ac:dyDescent="0.3">
      <c r="A203" s="3">
        <v>2020</v>
      </c>
      <c r="B203" s="4" t="s">
        <v>1507</v>
      </c>
      <c r="C203">
        <v>202</v>
      </c>
      <c r="D203" s="4">
        <v>42.7</v>
      </c>
      <c r="E203" s="3">
        <v>38.299999999999997</v>
      </c>
      <c r="F203" s="3">
        <v>15.7</v>
      </c>
      <c r="G203" s="3">
        <v>69.2</v>
      </c>
      <c r="H203" s="3">
        <v>31.4</v>
      </c>
      <c r="I203" s="3">
        <v>65.5</v>
      </c>
      <c r="J203" s="3">
        <v>42.7</v>
      </c>
      <c r="K203">
        <f>SUMPRODUCT({0.4,0.1,0.2,0.2,0.05,0.05},E203:J203)</f>
        <v>42.42</v>
      </c>
    </row>
    <row r="204" spans="1:11" x14ac:dyDescent="0.3">
      <c r="A204" s="3">
        <v>2020</v>
      </c>
      <c r="B204" s="4" t="s">
        <v>1508</v>
      </c>
      <c r="C204">
        <v>203</v>
      </c>
      <c r="D204" s="4">
        <v>42.6</v>
      </c>
      <c r="E204" s="3">
        <v>19.399999999999999</v>
      </c>
      <c r="F204" s="3">
        <v>29.5</v>
      </c>
      <c r="G204" s="3">
        <v>69.5</v>
      </c>
      <c r="H204" s="3">
        <v>79.3</v>
      </c>
      <c r="I204" s="3">
        <v>5.5</v>
      </c>
      <c r="J204" s="3">
        <v>32.700000000000003</v>
      </c>
      <c r="K204">
        <f>SUMPRODUCT({0.4,0.1,0.2,0.2,0.05,0.05},E204:J204)</f>
        <v>42.379999999999995</v>
      </c>
    </row>
    <row r="205" spans="1:11" x14ac:dyDescent="0.3">
      <c r="A205" s="3">
        <v>2020</v>
      </c>
      <c r="B205" s="4" t="s">
        <v>1509</v>
      </c>
      <c r="C205">
        <v>203</v>
      </c>
      <c r="D205" s="4">
        <v>42.6</v>
      </c>
      <c r="E205" s="3">
        <v>29.8</v>
      </c>
      <c r="F205" s="3">
        <v>63.7</v>
      </c>
      <c r="G205" s="3">
        <v>7.4</v>
      </c>
      <c r="H205" s="3">
        <v>76.099999999999994</v>
      </c>
      <c r="I205" s="3">
        <v>95.6</v>
      </c>
      <c r="J205" s="3">
        <v>51</v>
      </c>
      <c r="K205">
        <f>SUMPRODUCT({0.4,0.1,0.2,0.2,0.05,0.05},E205:J205)</f>
        <v>42.32</v>
      </c>
    </row>
    <row r="206" spans="1:11" x14ac:dyDescent="0.3">
      <c r="A206" s="3">
        <v>2020</v>
      </c>
      <c r="B206" s="4" t="s">
        <v>1510</v>
      </c>
      <c r="C206">
        <v>205</v>
      </c>
      <c r="D206" s="4">
        <v>42.3</v>
      </c>
      <c r="E206" s="3">
        <v>33.4</v>
      </c>
      <c r="F206" s="3">
        <v>34.299999999999997</v>
      </c>
      <c r="G206" s="3">
        <v>28.6</v>
      </c>
      <c r="H206" s="3">
        <v>53</v>
      </c>
      <c r="I206" s="3">
        <v>93.2</v>
      </c>
      <c r="J206" s="3">
        <v>86.4</v>
      </c>
      <c r="K206">
        <f>SUMPRODUCT({0.4,0.1,0.2,0.2,0.05,0.05},E206:J206)</f>
        <v>42.089999999999996</v>
      </c>
    </row>
    <row r="207" spans="1:11" x14ac:dyDescent="0.3">
      <c r="A207" s="3">
        <v>2020</v>
      </c>
      <c r="B207" s="4" t="s">
        <v>1511</v>
      </c>
      <c r="C207">
        <v>206</v>
      </c>
      <c r="D207" s="4">
        <v>41.9</v>
      </c>
      <c r="E207" s="3">
        <v>66.400000000000006</v>
      </c>
      <c r="F207" s="3">
        <v>63.5</v>
      </c>
      <c r="G207" s="3">
        <v>23.3</v>
      </c>
      <c r="H207" s="3">
        <v>14.2</v>
      </c>
      <c r="I207" s="3">
        <v>3.2</v>
      </c>
      <c r="J207" s="3">
        <v>21.3</v>
      </c>
      <c r="K207">
        <f>SUMPRODUCT({0.4,0.1,0.2,0.2,0.05,0.05},E207:J207)</f>
        <v>41.635000000000005</v>
      </c>
    </row>
    <row r="208" spans="1:11" x14ac:dyDescent="0.3">
      <c r="A208" s="3">
        <v>2020</v>
      </c>
      <c r="B208" s="4" t="s">
        <v>1512</v>
      </c>
      <c r="C208">
        <v>207</v>
      </c>
      <c r="D208" s="4">
        <v>41.8</v>
      </c>
      <c r="E208" s="3">
        <v>28.7</v>
      </c>
      <c r="F208" s="3">
        <v>23.6</v>
      </c>
      <c r="G208" s="3">
        <v>32.799999999999997</v>
      </c>
      <c r="H208" s="3">
        <v>57.4</v>
      </c>
      <c r="I208" s="3">
        <v>94.8</v>
      </c>
      <c r="J208" s="3">
        <v>99</v>
      </c>
      <c r="K208">
        <f>SUMPRODUCT({0.4,0.1,0.2,0.2,0.05,0.05},E208:J208)</f>
        <v>41.57</v>
      </c>
    </row>
    <row r="209" spans="1:12" x14ac:dyDescent="0.3">
      <c r="A209" s="3">
        <v>2020</v>
      </c>
      <c r="B209" s="4" t="s">
        <v>1513</v>
      </c>
      <c r="C209">
        <v>208</v>
      </c>
      <c r="D209" s="4">
        <v>41.6</v>
      </c>
      <c r="E209" s="3">
        <v>67.099999999999994</v>
      </c>
      <c r="F209" s="3">
        <v>60.7</v>
      </c>
      <c r="G209" s="3">
        <v>29.1</v>
      </c>
      <c r="H209" s="3">
        <v>9</v>
      </c>
      <c r="I209" s="3">
        <v>14.6</v>
      </c>
      <c r="J209" s="3">
        <v>2.6</v>
      </c>
      <c r="K209">
        <f>SUMPRODUCT({0.4,0.1,0.2,0.2,0.05,0.05},E209:J209)</f>
        <v>41.389999999999993</v>
      </c>
    </row>
    <row r="210" spans="1:12" x14ac:dyDescent="0.3">
      <c r="A210" s="3">
        <v>2020</v>
      </c>
      <c r="B210" s="4" t="s">
        <v>1514</v>
      </c>
      <c r="C210">
        <v>209</v>
      </c>
      <c r="D210" s="4">
        <v>41.5</v>
      </c>
      <c r="E210" s="3">
        <v>29</v>
      </c>
      <c r="F210" s="3">
        <v>33</v>
      </c>
      <c r="G210" s="3">
        <v>46.3</v>
      </c>
      <c r="H210" s="3">
        <v>36.6</v>
      </c>
      <c r="I210" s="3">
        <v>99.8</v>
      </c>
      <c r="J210" s="3">
        <v>96.5</v>
      </c>
      <c r="K210">
        <f>SUMPRODUCT({0.4,0.1,0.2,0.2,0.05,0.05},E210:J210)</f>
        <v>41.295000000000009</v>
      </c>
    </row>
    <row r="211" spans="1:12" x14ac:dyDescent="0.3">
      <c r="A211" s="3">
        <v>2020</v>
      </c>
      <c r="B211" s="4" t="s">
        <v>1515</v>
      </c>
      <c r="C211">
        <v>210</v>
      </c>
      <c r="D211" s="4">
        <v>41.4</v>
      </c>
      <c r="E211" s="3">
        <v>44.2</v>
      </c>
      <c r="F211" s="3">
        <v>14.4</v>
      </c>
      <c r="G211" s="3">
        <v>10.7</v>
      </c>
      <c r="H211" s="3">
        <v>68.7</v>
      </c>
      <c r="I211" s="3">
        <v>46.6</v>
      </c>
      <c r="J211" s="3">
        <v>75.7</v>
      </c>
      <c r="K211">
        <f>SUMPRODUCT({0.4,0.1,0.2,0.2,0.05,0.05},E211:J211)</f>
        <v>41.115000000000009</v>
      </c>
    </row>
    <row r="212" spans="1:12" x14ac:dyDescent="0.3">
      <c r="A212" s="3">
        <v>2020</v>
      </c>
      <c r="B212" s="4" t="s">
        <v>1516</v>
      </c>
      <c r="C212">
        <v>211</v>
      </c>
      <c r="D212" s="4">
        <v>41.2</v>
      </c>
      <c r="E212" s="3">
        <v>11.9</v>
      </c>
      <c r="F212" s="3">
        <v>10.199999999999999</v>
      </c>
      <c r="G212" s="3">
        <v>86.4</v>
      </c>
      <c r="H212" s="3">
        <v>52.6</v>
      </c>
      <c r="I212" s="3">
        <v>100</v>
      </c>
      <c r="J212" s="3">
        <v>48.1</v>
      </c>
      <c r="K212">
        <f>SUMPRODUCT({0.4,0.1,0.2,0.2,0.05,0.05},E212:J212)</f>
        <v>40.985000000000007</v>
      </c>
    </row>
    <row r="213" spans="1:12" x14ac:dyDescent="0.3">
      <c r="A213" s="3">
        <v>2020</v>
      </c>
      <c r="B213" s="4" t="s">
        <v>1517</v>
      </c>
      <c r="C213">
        <v>211</v>
      </c>
      <c r="D213" s="4">
        <v>41.2</v>
      </c>
      <c r="E213" s="3">
        <v>29.2</v>
      </c>
      <c r="F213" s="3">
        <v>47.5</v>
      </c>
      <c r="G213" s="3">
        <v>68.2</v>
      </c>
      <c r="H213" s="3">
        <v>42.3</v>
      </c>
      <c r="I213" s="3">
        <v>29.3</v>
      </c>
      <c r="J213" s="3">
        <v>19.8</v>
      </c>
      <c r="K213">
        <f>SUMPRODUCT({0.4,0.1,0.2,0.2,0.05,0.05},E213:J213)</f>
        <v>40.985000000000007</v>
      </c>
    </row>
    <row r="214" spans="1:12" x14ac:dyDescent="0.3">
      <c r="A214" s="3">
        <v>2020</v>
      </c>
      <c r="B214" s="4" t="s">
        <v>1518</v>
      </c>
      <c r="C214">
        <v>213</v>
      </c>
      <c r="D214" s="4">
        <v>40.9</v>
      </c>
      <c r="E214" s="3">
        <v>59.9</v>
      </c>
      <c r="F214" s="3">
        <v>33.9</v>
      </c>
      <c r="G214" s="3">
        <v>15.2</v>
      </c>
      <c r="H214" s="3">
        <v>39.9</v>
      </c>
      <c r="I214" s="3">
        <v>22.2</v>
      </c>
      <c r="J214" s="3">
        <v>23.1</v>
      </c>
      <c r="K214">
        <f>SUMPRODUCT({0.4,0.1,0.2,0.2,0.05,0.05},E214:J214)</f>
        <v>40.635000000000005</v>
      </c>
    </row>
    <row r="215" spans="1:12" x14ac:dyDescent="0.3">
      <c r="A215" s="3">
        <v>2020</v>
      </c>
      <c r="B215" s="4" t="s">
        <v>1519</v>
      </c>
      <c r="C215">
        <v>214</v>
      </c>
      <c r="D215" s="4">
        <v>40.799999999999997</v>
      </c>
      <c r="E215" s="3">
        <v>31.6</v>
      </c>
      <c r="F215" s="3">
        <v>49.6</v>
      </c>
      <c r="G215" s="3">
        <v>21.8</v>
      </c>
      <c r="H215" s="3">
        <v>44.5</v>
      </c>
      <c r="I215" s="3">
        <v>97.2</v>
      </c>
      <c r="J215" s="3">
        <v>97.5</v>
      </c>
      <c r="K215">
        <f>SUMPRODUCT({0.4,0.1,0.2,0.2,0.05,0.05},E215:J215)</f>
        <v>40.594999999999999</v>
      </c>
    </row>
    <row r="216" spans="1:12" x14ac:dyDescent="0.3">
      <c r="A216" s="3">
        <v>2020</v>
      </c>
      <c r="B216" s="4" t="s">
        <v>1520</v>
      </c>
      <c r="C216">
        <v>214</v>
      </c>
      <c r="D216" s="4">
        <v>40.799999999999997</v>
      </c>
      <c r="E216" s="3">
        <v>31.8</v>
      </c>
      <c r="F216" s="3">
        <v>16.7</v>
      </c>
      <c r="G216" s="3">
        <v>40.200000000000003</v>
      </c>
      <c r="H216" s="3">
        <v>70.2</v>
      </c>
      <c r="I216" s="3">
        <v>59</v>
      </c>
      <c r="J216" s="3">
        <v>23.2</v>
      </c>
      <c r="K216">
        <f>SUMPRODUCT({0.4,0.1,0.2,0.2,0.05,0.05},E216:J216)</f>
        <v>40.58</v>
      </c>
    </row>
    <row r="217" spans="1:12" x14ac:dyDescent="0.3">
      <c r="A217" s="3">
        <v>2020</v>
      </c>
      <c r="B217" s="4" t="s">
        <v>1521</v>
      </c>
      <c r="C217">
        <v>216</v>
      </c>
      <c r="D217" s="4">
        <v>40.6</v>
      </c>
      <c r="E217" s="3">
        <v>59.4</v>
      </c>
      <c r="F217" s="3">
        <v>35.6</v>
      </c>
      <c r="G217" s="3">
        <v>11.1</v>
      </c>
      <c r="H217" s="3">
        <v>49.9</v>
      </c>
      <c r="I217" s="3">
        <v>10.9</v>
      </c>
      <c r="J217" s="3">
        <v>5.9</v>
      </c>
      <c r="K217">
        <f>SUMPRODUCT({0.4,0.1,0.2,0.2,0.05,0.05},E217:J217)</f>
        <v>40.36</v>
      </c>
    </row>
    <row r="218" spans="1:12" x14ac:dyDescent="0.3">
      <c r="A218" s="3">
        <v>2020</v>
      </c>
      <c r="B218" s="4" t="s">
        <v>1522</v>
      </c>
      <c r="C218">
        <v>217</v>
      </c>
      <c r="D218" s="4">
        <v>40.5</v>
      </c>
      <c r="E218" s="3">
        <v>32.4</v>
      </c>
      <c r="F218" s="3">
        <v>43.4</v>
      </c>
      <c r="G218" s="3">
        <v>16.8</v>
      </c>
      <c r="H218" s="3">
        <v>60.6</v>
      </c>
      <c r="I218" s="3">
        <v>100</v>
      </c>
      <c r="J218" s="3">
        <v>50.2</v>
      </c>
      <c r="K218">
        <f>SUMPRODUCT({0.4,0.1,0.2,0.2,0.05,0.05},E218:J218)</f>
        <v>40.29</v>
      </c>
    </row>
    <row r="219" spans="1:12" x14ac:dyDescent="0.3">
      <c r="A219" s="3">
        <v>2020</v>
      </c>
      <c r="B219" s="4" t="s">
        <v>1523</v>
      </c>
      <c r="C219">
        <v>217</v>
      </c>
      <c r="D219" s="4">
        <v>40.5</v>
      </c>
      <c r="E219" s="3">
        <v>43.2</v>
      </c>
      <c r="F219" s="3">
        <v>45.6</v>
      </c>
      <c r="G219" s="3">
        <v>8.6999999999999993</v>
      </c>
      <c r="H219" s="3">
        <v>48.5</v>
      </c>
      <c r="I219" s="3">
        <v>97.8</v>
      </c>
      <c r="J219" s="3">
        <v>41.8</v>
      </c>
      <c r="K219">
        <f>SUMPRODUCT({0.4,0.1,0.2,0.2,0.05,0.05},E219:J219)</f>
        <v>40.260000000000005</v>
      </c>
    </row>
    <row r="220" spans="1:12" x14ac:dyDescent="0.3">
      <c r="A220" s="3">
        <v>2020</v>
      </c>
      <c r="B220" s="4" t="s">
        <v>1524</v>
      </c>
      <c r="C220">
        <v>217</v>
      </c>
      <c r="D220" s="4">
        <v>40.5</v>
      </c>
      <c r="E220" s="3">
        <v>37.200000000000003</v>
      </c>
      <c r="F220" s="3">
        <v>42.4</v>
      </c>
      <c r="G220" s="3">
        <v>61.4</v>
      </c>
      <c r="H220" s="3">
        <v>38.5</v>
      </c>
      <c r="I220" s="3">
        <v>8.1</v>
      </c>
      <c r="J220" s="3">
        <v>14.3</v>
      </c>
      <c r="K220">
        <f>SUMPRODUCT({0.4,0.1,0.2,0.2,0.05,0.05},E220:J220)</f>
        <v>40.220000000000013</v>
      </c>
    </row>
    <row r="221" spans="1:12" x14ac:dyDescent="0.3">
      <c r="A221" s="3">
        <v>2020</v>
      </c>
      <c r="B221" s="4" t="s">
        <v>1525</v>
      </c>
      <c r="C221">
        <v>220</v>
      </c>
      <c r="D221" s="4">
        <v>40.4</v>
      </c>
      <c r="E221" s="3">
        <v>27.7</v>
      </c>
      <c r="F221" s="3">
        <v>64</v>
      </c>
      <c r="G221" s="3">
        <v>59.7</v>
      </c>
      <c r="H221" s="3">
        <v>16.5</v>
      </c>
      <c r="I221" s="3">
        <v>84.4</v>
      </c>
      <c r="J221" s="3">
        <v>64.599999999999994</v>
      </c>
      <c r="K221">
        <f>SUMPRODUCT({0.4,0.1,0.2,0.2,0.05,0.05},E221:J221)</f>
        <v>40.169999999999995</v>
      </c>
    </row>
    <row r="222" spans="1:12" x14ac:dyDescent="0.3">
      <c r="A222" s="3">
        <v>2020</v>
      </c>
      <c r="B222" s="4" t="s">
        <v>1526</v>
      </c>
      <c r="C222">
        <v>220</v>
      </c>
      <c r="D222" s="4">
        <v>40.4</v>
      </c>
      <c r="E222" s="3">
        <v>43.4</v>
      </c>
      <c r="F222" s="3">
        <v>33.4</v>
      </c>
      <c r="G222" s="3">
        <v>11.1</v>
      </c>
      <c r="H222" s="3">
        <v>57.6</v>
      </c>
      <c r="I222" s="3">
        <v>67.5</v>
      </c>
      <c r="J222" s="3">
        <v>46.3</v>
      </c>
      <c r="K222">
        <f>SUMPRODUCT({0.4,0.1,0.2,0.2,0.05,0.05},E222:J222)</f>
        <v>40.129999999999995</v>
      </c>
      <c r="L222" t="s">
        <v>1526</v>
      </c>
    </row>
    <row r="223" spans="1:12" x14ac:dyDescent="0.3">
      <c r="A223" s="3">
        <v>2020</v>
      </c>
      <c r="B223" s="4" t="s">
        <v>1527</v>
      </c>
      <c r="C223">
        <v>220</v>
      </c>
      <c r="D223" s="4">
        <v>40.4</v>
      </c>
      <c r="E223" s="3">
        <v>45.1</v>
      </c>
      <c r="F223" s="3">
        <v>39.700000000000003</v>
      </c>
      <c r="G223" s="3">
        <v>25.3</v>
      </c>
      <c r="H223" s="3">
        <v>39.6</v>
      </c>
      <c r="I223" s="3">
        <v>67.099999999999994</v>
      </c>
      <c r="J223" s="3">
        <v>35.799999999999997</v>
      </c>
      <c r="K223">
        <f>SUMPRODUCT({0.4,0.1,0.2,0.2,0.05,0.05},E223:J223)</f>
        <v>40.135000000000005</v>
      </c>
    </row>
    <row r="224" spans="1:12" x14ac:dyDescent="0.3">
      <c r="A224" s="3">
        <v>2020</v>
      </c>
      <c r="B224" s="4" t="s">
        <v>1528</v>
      </c>
      <c r="C224">
        <v>223</v>
      </c>
      <c r="D224" s="4">
        <v>40</v>
      </c>
      <c r="E224" s="3">
        <v>37.6</v>
      </c>
      <c r="F224" s="3">
        <v>60.2</v>
      </c>
      <c r="G224" s="3">
        <v>9.8000000000000007</v>
      </c>
      <c r="H224" s="3">
        <v>35</v>
      </c>
      <c r="I224" s="3">
        <v>100</v>
      </c>
      <c r="J224" s="3">
        <v>94.3</v>
      </c>
      <c r="K224">
        <f>SUMPRODUCT({0.4,0.1,0.2,0.2,0.05,0.05},E224:J224)</f>
        <v>39.734999999999999</v>
      </c>
    </row>
    <row r="225" spans="1:11" x14ac:dyDescent="0.3">
      <c r="A225" s="3">
        <v>2020</v>
      </c>
      <c r="B225" s="4" t="s">
        <v>1529</v>
      </c>
      <c r="C225">
        <v>223</v>
      </c>
      <c r="D225" s="4">
        <v>40</v>
      </c>
      <c r="E225" s="3">
        <v>48.4</v>
      </c>
      <c r="F225" s="3">
        <v>31.8</v>
      </c>
      <c r="G225" s="3">
        <v>12.3</v>
      </c>
      <c r="H225" s="3">
        <v>35.200000000000003</v>
      </c>
      <c r="I225" s="3">
        <v>99.6</v>
      </c>
      <c r="J225" s="3">
        <v>54.3</v>
      </c>
      <c r="K225">
        <f>SUMPRODUCT({0.4,0.1,0.2,0.2,0.05,0.05},E225:J225)</f>
        <v>39.734999999999999</v>
      </c>
    </row>
    <row r="226" spans="1:11" x14ac:dyDescent="0.3">
      <c r="A226" s="3">
        <v>2020</v>
      </c>
      <c r="B226" s="4" t="s">
        <v>1530</v>
      </c>
      <c r="C226">
        <v>225</v>
      </c>
      <c r="D226" s="4">
        <v>39.9</v>
      </c>
      <c r="E226" s="3">
        <v>41.2</v>
      </c>
      <c r="F226" s="3">
        <v>29.2</v>
      </c>
      <c r="G226" s="3">
        <v>83.3</v>
      </c>
      <c r="H226" s="3">
        <v>7.2</v>
      </c>
      <c r="I226" s="3">
        <v>5.9</v>
      </c>
      <c r="J226" s="3">
        <v>36.799999999999997</v>
      </c>
      <c r="K226">
        <f>SUMPRODUCT({0.4,0.1,0.2,0.2,0.05,0.05},E226:J226)</f>
        <v>39.635000000000005</v>
      </c>
    </row>
    <row r="227" spans="1:11" x14ac:dyDescent="0.3">
      <c r="A227" s="3">
        <v>2020</v>
      </c>
      <c r="B227" s="4" t="s">
        <v>1531</v>
      </c>
      <c r="C227">
        <v>226</v>
      </c>
      <c r="D227" s="4">
        <v>39.700000000000003</v>
      </c>
      <c r="E227" s="3">
        <v>30.9</v>
      </c>
      <c r="F227" s="3">
        <v>66.099999999999994</v>
      </c>
      <c r="G227" s="3">
        <v>29.3</v>
      </c>
      <c r="H227" s="3">
        <v>34.1</v>
      </c>
      <c r="I227" s="3">
        <v>83.8</v>
      </c>
      <c r="J227" s="3">
        <v>72.2</v>
      </c>
      <c r="K227">
        <f>SUMPRODUCT({0.4,0.1,0.2,0.2,0.05,0.05},E227:J227)</f>
        <v>39.449999999999996</v>
      </c>
    </row>
    <row r="228" spans="1:11" x14ac:dyDescent="0.3">
      <c r="A228" s="3">
        <v>2020</v>
      </c>
      <c r="B228" s="4" t="s">
        <v>1532</v>
      </c>
      <c r="C228">
        <v>227</v>
      </c>
      <c r="D228" s="4">
        <v>39.6</v>
      </c>
      <c r="E228" s="3">
        <v>55.3</v>
      </c>
      <c r="F228" s="3">
        <v>94</v>
      </c>
      <c r="G228" s="3">
        <v>23.8</v>
      </c>
      <c r="H228" s="3">
        <v>7.6</v>
      </c>
      <c r="I228" s="3">
        <v>28.4</v>
      </c>
      <c r="J228" s="3">
        <v>2.5</v>
      </c>
      <c r="K228">
        <f>SUMPRODUCT({0.4,0.1,0.2,0.2,0.05,0.05},E228:J228)</f>
        <v>39.345000000000006</v>
      </c>
    </row>
    <row r="229" spans="1:11" x14ac:dyDescent="0.3">
      <c r="A229" s="3">
        <v>2020</v>
      </c>
      <c r="B229" s="4" t="s">
        <v>1533</v>
      </c>
      <c r="C229">
        <v>228</v>
      </c>
      <c r="D229" s="4">
        <v>39.4</v>
      </c>
      <c r="E229" s="3">
        <v>28.8</v>
      </c>
      <c r="F229" s="3">
        <v>21.3</v>
      </c>
      <c r="G229" s="3">
        <v>94.7</v>
      </c>
      <c r="H229" s="3">
        <v>18.899999999999999</v>
      </c>
      <c r="I229" s="3">
        <v>9</v>
      </c>
      <c r="J229" s="3">
        <v>47.2</v>
      </c>
      <c r="K229">
        <f>SUMPRODUCT({0.4,0.1,0.2,0.2,0.05,0.05},E229:J229)</f>
        <v>39.180000000000007</v>
      </c>
    </row>
    <row r="230" spans="1:11" x14ac:dyDescent="0.3">
      <c r="A230" s="3">
        <v>2020</v>
      </c>
      <c r="B230" s="4" t="s">
        <v>1534</v>
      </c>
      <c r="C230">
        <v>228</v>
      </c>
      <c r="D230" s="4">
        <v>39.4</v>
      </c>
      <c r="E230" s="3">
        <v>48.7</v>
      </c>
      <c r="F230" s="3">
        <v>17.7</v>
      </c>
      <c r="G230" s="3">
        <v>26.1</v>
      </c>
      <c r="H230" s="3">
        <v>46.4</v>
      </c>
      <c r="I230" s="3">
        <v>45</v>
      </c>
      <c r="J230" s="3">
        <v>22.9</v>
      </c>
      <c r="K230">
        <f>SUMPRODUCT({0.4,0.1,0.2,0.2,0.05,0.05},E230:J230)</f>
        <v>39.14500000000001</v>
      </c>
    </row>
    <row r="231" spans="1:11" x14ac:dyDescent="0.3">
      <c r="A231" s="3">
        <v>2020</v>
      </c>
      <c r="B231" s="4" t="s">
        <v>1535</v>
      </c>
      <c r="C231">
        <v>230</v>
      </c>
      <c r="D231" s="4">
        <v>39.299999999999997</v>
      </c>
      <c r="E231" s="3">
        <v>33.5</v>
      </c>
      <c r="F231" s="3">
        <v>47.7</v>
      </c>
      <c r="G231" s="3">
        <v>63.2</v>
      </c>
      <c r="H231" s="3">
        <v>25.8</v>
      </c>
      <c r="I231" s="3">
        <v>15.1</v>
      </c>
      <c r="J231" s="3">
        <v>47.2</v>
      </c>
      <c r="K231">
        <f>SUMPRODUCT({0.4,0.1,0.2,0.2,0.05,0.05},E231:J231)</f>
        <v>39.085000000000001</v>
      </c>
    </row>
    <row r="232" spans="1:11" x14ac:dyDescent="0.3">
      <c r="A232" s="3">
        <v>2020</v>
      </c>
      <c r="B232" s="4" t="s">
        <v>1536</v>
      </c>
      <c r="C232">
        <v>230</v>
      </c>
      <c r="D232" s="4">
        <v>39.299999999999997</v>
      </c>
      <c r="E232" s="3">
        <v>34.299999999999997</v>
      </c>
      <c r="F232" s="3">
        <v>29.9</v>
      </c>
      <c r="G232" s="3">
        <v>6.2</v>
      </c>
      <c r="H232" s="3">
        <v>94.9</v>
      </c>
      <c r="I232" s="3">
        <v>33.200000000000003</v>
      </c>
      <c r="J232" s="3">
        <v>9.3000000000000007</v>
      </c>
      <c r="K232">
        <f>SUMPRODUCT({0.4,0.1,0.2,0.2,0.05,0.05},E232:J232)</f>
        <v>39.055000000000007</v>
      </c>
    </row>
    <row r="233" spans="1:11" x14ac:dyDescent="0.3">
      <c r="A233" s="3">
        <v>2020</v>
      </c>
      <c r="B233" s="4" t="s">
        <v>1537</v>
      </c>
      <c r="C233">
        <v>230</v>
      </c>
      <c r="D233" s="4">
        <v>39.299999999999997</v>
      </c>
      <c r="E233" s="3">
        <v>36.9</v>
      </c>
      <c r="F233" s="3">
        <v>17.600000000000001</v>
      </c>
      <c r="G233" s="3">
        <v>44.5</v>
      </c>
      <c r="H233" s="3">
        <v>59.7</v>
      </c>
      <c r="I233" s="3">
        <v>24.1</v>
      </c>
      <c r="J233" s="3">
        <v>11</v>
      </c>
      <c r="K233">
        <f>SUMPRODUCT({0.4,0.1,0.2,0.2,0.05,0.05},E233:J233)</f>
        <v>39.114999999999995</v>
      </c>
    </row>
    <row r="234" spans="1:11" x14ac:dyDescent="0.3">
      <c r="A234" s="3">
        <v>2020</v>
      </c>
      <c r="B234" s="4" t="s">
        <v>1538</v>
      </c>
      <c r="C234">
        <v>233</v>
      </c>
      <c r="D234" s="4">
        <v>39.200000000000003</v>
      </c>
      <c r="E234" s="3">
        <v>62.3</v>
      </c>
      <c r="F234" s="3">
        <v>29.6</v>
      </c>
      <c r="G234" s="3">
        <v>16.5</v>
      </c>
      <c r="H234" s="3">
        <v>35.6</v>
      </c>
      <c r="I234" s="3">
        <v>8.8000000000000007</v>
      </c>
      <c r="J234" s="3">
        <v>3.7</v>
      </c>
      <c r="K234">
        <f>SUMPRODUCT({0.4,0.1,0.2,0.2,0.05,0.05},E234:J234)</f>
        <v>38.925000000000004</v>
      </c>
    </row>
    <row r="235" spans="1:11" x14ac:dyDescent="0.3">
      <c r="A235" s="3">
        <v>2020</v>
      </c>
      <c r="B235" s="4" t="s">
        <v>1539</v>
      </c>
      <c r="C235">
        <v>234</v>
      </c>
      <c r="D235" s="4">
        <v>38.9</v>
      </c>
      <c r="E235" s="3">
        <v>21.8</v>
      </c>
      <c r="F235" s="3">
        <v>30.5</v>
      </c>
      <c r="G235" s="3">
        <v>20</v>
      </c>
      <c r="H235" s="3">
        <v>65</v>
      </c>
      <c r="I235" s="3">
        <v>97.1</v>
      </c>
      <c r="J235" s="3">
        <v>100</v>
      </c>
      <c r="K235">
        <f>SUMPRODUCT({0.4,0.1,0.2,0.2,0.05,0.05},E235:J235)</f>
        <v>38.625</v>
      </c>
    </row>
    <row r="236" spans="1:11" x14ac:dyDescent="0.3">
      <c r="A236" s="3">
        <v>2020</v>
      </c>
      <c r="B236" s="4" t="s">
        <v>1540</v>
      </c>
      <c r="C236">
        <v>234</v>
      </c>
      <c r="D236" s="4">
        <v>38.9</v>
      </c>
      <c r="E236" s="3">
        <v>41</v>
      </c>
      <c r="F236" s="3">
        <v>60.9</v>
      </c>
      <c r="G236" s="3">
        <v>35.799999999999997</v>
      </c>
      <c r="H236" s="3">
        <v>35</v>
      </c>
      <c r="I236" s="3">
        <v>17</v>
      </c>
      <c r="J236" s="3">
        <v>23</v>
      </c>
      <c r="K236">
        <f>SUMPRODUCT({0.4,0.1,0.2,0.2,0.05,0.05},E236:J236)</f>
        <v>38.650000000000006</v>
      </c>
    </row>
    <row r="237" spans="1:11" x14ac:dyDescent="0.3">
      <c r="A237" s="3">
        <v>2020</v>
      </c>
      <c r="B237" s="4" t="s">
        <v>1541</v>
      </c>
      <c r="C237">
        <v>236</v>
      </c>
      <c r="D237" s="4">
        <v>38.799999999999997</v>
      </c>
      <c r="E237" s="3">
        <v>25.4</v>
      </c>
      <c r="F237" s="3">
        <v>37.799999999999997</v>
      </c>
      <c r="G237" s="3">
        <v>88.3</v>
      </c>
      <c r="H237" s="3">
        <v>18.600000000000001</v>
      </c>
      <c r="I237" s="3">
        <v>16.2</v>
      </c>
      <c r="J237" s="3">
        <v>47.9</v>
      </c>
      <c r="K237">
        <f>SUMPRODUCT({0.4,0.1,0.2,0.2,0.05,0.05},E237:J237)</f>
        <v>38.525000000000006</v>
      </c>
    </row>
    <row r="238" spans="1:11" x14ac:dyDescent="0.3">
      <c r="A238" s="3">
        <v>2020</v>
      </c>
      <c r="B238" s="4" t="s">
        <v>1542</v>
      </c>
      <c r="C238">
        <v>236</v>
      </c>
      <c r="D238" s="4">
        <v>38.799999999999997</v>
      </c>
      <c r="E238" s="3">
        <v>41.7</v>
      </c>
      <c r="F238" s="3">
        <v>18.3</v>
      </c>
      <c r="G238" s="3">
        <v>43.1</v>
      </c>
      <c r="H238" s="3">
        <v>41.9</v>
      </c>
      <c r="I238" s="3">
        <v>37</v>
      </c>
      <c r="J238" s="3">
        <v>23.6</v>
      </c>
      <c r="K238">
        <f>SUMPRODUCT({0.4,0.1,0.2,0.2,0.05,0.05},E238:J238)</f>
        <v>38.540000000000006</v>
      </c>
    </row>
    <row r="239" spans="1:11" x14ac:dyDescent="0.3">
      <c r="A239" s="3">
        <v>2020</v>
      </c>
      <c r="B239" s="4" t="s">
        <v>1543</v>
      </c>
      <c r="C239">
        <v>238</v>
      </c>
      <c r="D239" s="4">
        <v>38.299999999999997</v>
      </c>
      <c r="E239" s="3">
        <v>24.2</v>
      </c>
      <c r="F239" s="3">
        <v>27.4</v>
      </c>
      <c r="G239" s="3">
        <v>75.3</v>
      </c>
      <c r="H239" s="3">
        <v>15.2</v>
      </c>
      <c r="I239" s="3">
        <v>91.8</v>
      </c>
      <c r="J239" s="3">
        <v>58.8</v>
      </c>
      <c r="K239">
        <f>SUMPRODUCT({0.4,0.1,0.2,0.2,0.05,0.05},E239:J239)</f>
        <v>38.049999999999997</v>
      </c>
    </row>
    <row r="240" spans="1:11" x14ac:dyDescent="0.3">
      <c r="A240" s="3">
        <v>2020</v>
      </c>
      <c r="B240" s="4" t="s">
        <v>1544</v>
      </c>
      <c r="C240">
        <v>238</v>
      </c>
      <c r="D240" s="4">
        <v>38.299999999999997</v>
      </c>
      <c r="E240" s="3">
        <v>22.5</v>
      </c>
      <c r="F240" s="3">
        <v>13.2</v>
      </c>
      <c r="G240" s="3">
        <v>73.099999999999994</v>
      </c>
      <c r="H240" s="3">
        <v>36.4</v>
      </c>
      <c r="I240" s="3">
        <v>77.5</v>
      </c>
      <c r="J240" s="3">
        <v>39.1</v>
      </c>
      <c r="K240">
        <f>SUMPRODUCT({0.4,0.1,0.2,0.2,0.05,0.05},E240:J240)</f>
        <v>38.049999999999997</v>
      </c>
    </row>
    <row r="241" spans="1:11" x14ac:dyDescent="0.3">
      <c r="A241" s="3">
        <v>2020</v>
      </c>
      <c r="B241" s="4" t="s">
        <v>1545</v>
      </c>
      <c r="C241">
        <v>240</v>
      </c>
      <c r="D241" s="4">
        <v>38.200000000000003</v>
      </c>
      <c r="E241" s="3">
        <v>29.7</v>
      </c>
      <c r="F241" s="3">
        <v>64.900000000000006</v>
      </c>
      <c r="G241" s="3">
        <v>40.700000000000003</v>
      </c>
      <c r="H241" s="3">
        <v>44.5</v>
      </c>
      <c r="I241" s="3">
        <v>30</v>
      </c>
      <c r="J241" s="3">
        <v>21.4</v>
      </c>
      <c r="K241">
        <f>SUMPRODUCT({0.4,0.1,0.2,0.2,0.05,0.05},E241:J241)</f>
        <v>37.980000000000004</v>
      </c>
    </row>
    <row r="242" spans="1:11" x14ac:dyDescent="0.3">
      <c r="A242" s="3">
        <v>2020</v>
      </c>
      <c r="B242" s="4" t="s">
        <v>1546</v>
      </c>
      <c r="C242">
        <v>240</v>
      </c>
      <c r="D242" s="4">
        <v>38.200000000000003</v>
      </c>
      <c r="E242" s="3">
        <v>50.6</v>
      </c>
      <c r="F242" s="3">
        <v>13.8</v>
      </c>
      <c r="G242" s="3">
        <v>43.5</v>
      </c>
      <c r="H242" s="3">
        <v>21.3</v>
      </c>
      <c r="I242" s="3">
        <v>43.8</v>
      </c>
      <c r="J242" s="3">
        <v>23.6</v>
      </c>
      <c r="K242">
        <f>SUMPRODUCT({0.4,0.1,0.2,0.2,0.05,0.05},E242:J242)</f>
        <v>37.949999999999996</v>
      </c>
    </row>
    <row r="243" spans="1:11" x14ac:dyDescent="0.3">
      <c r="A243" s="3">
        <v>2020</v>
      </c>
      <c r="B243" s="4" t="s">
        <v>1547</v>
      </c>
      <c r="C243">
        <v>242</v>
      </c>
      <c r="D243" s="4">
        <v>38.1</v>
      </c>
      <c r="E243" s="3">
        <v>8.8000000000000007</v>
      </c>
      <c r="F243" s="3">
        <v>49.9</v>
      </c>
      <c r="G243" s="3">
        <v>93.1</v>
      </c>
      <c r="H243" s="3">
        <v>20.7</v>
      </c>
      <c r="I243" s="3">
        <v>31.8</v>
      </c>
      <c r="J243" s="3">
        <v>99.6</v>
      </c>
      <c r="K243">
        <f>SUMPRODUCT({0.4,0.1,0.2,0.2,0.05,0.05},E243:J243)</f>
        <v>37.840000000000003</v>
      </c>
    </row>
    <row r="244" spans="1:11" x14ac:dyDescent="0.3">
      <c r="A244" s="3">
        <v>2020</v>
      </c>
      <c r="B244" s="4" t="s">
        <v>1548</v>
      </c>
      <c r="C244">
        <v>242</v>
      </c>
      <c r="D244" s="4">
        <v>38.1</v>
      </c>
      <c r="E244" s="3">
        <v>21</v>
      </c>
      <c r="F244" s="3">
        <v>29.2</v>
      </c>
      <c r="G244" s="3">
        <v>89.1</v>
      </c>
      <c r="H244" s="3">
        <v>6</v>
      </c>
      <c r="I244" s="3">
        <v>52</v>
      </c>
      <c r="J244" s="3">
        <v>99.2</v>
      </c>
      <c r="K244">
        <f>SUMPRODUCT({0.4,0.1,0.2,0.2,0.05,0.05},E244:J244)</f>
        <v>37.9</v>
      </c>
    </row>
    <row r="245" spans="1:11" x14ac:dyDescent="0.3">
      <c r="A245" s="3">
        <v>2020</v>
      </c>
      <c r="B245" s="4" t="s">
        <v>1549</v>
      </c>
      <c r="C245">
        <v>242</v>
      </c>
      <c r="D245" s="4">
        <v>38.1</v>
      </c>
      <c r="E245" s="3">
        <v>24.8</v>
      </c>
      <c r="F245" s="3">
        <v>17.3</v>
      </c>
      <c r="G245" s="3">
        <v>45.6</v>
      </c>
      <c r="H245" s="3">
        <v>43.3</v>
      </c>
      <c r="I245" s="3">
        <v>82.7</v>
      </c>
      <c r="J245" s="3">
        <v>85.4</v>
      </c>
      <c r="K245">
        <f>SUMPRODUCT({0.4,0.1,0.2,0.2,0.05,0.05},E245:J245)</f>
        <v>37.835000000000008</v>
      </c>
    </row>
    <row r="246" spans="1:11" x14ac:dyDescent="0.3">
      <c r="A246" s="3">
        <v>2020</v>
      </c>
      <c r="B246" s="4" t="s">
        <v>1550</v>
      </c>
      <c r="C246">
        <v>245</v>
      </c>
      <c r="D246" s="4">
        <v>37.9</v>
      </c>
      <c r="E246" s="3">
        <v>19.3</v>
      </c>
      <c r="F246" s="3">
        <v>23.3</v>
      </c>
      <c r="G246" s="3">
        <v>69.7</v>
      </c>
      <c r="H246" s="3">
        <v>19.399999999999999</v>
      </c>
      <c r="I246" s="3">
        <v>100</v>
      </c>
      <c r="J246" s="3">
        <v>95.4</v>
      </c>
      <c r="K246">
        <f>SUMPRODUCT({0.4,0.1,0.2,0.2,0.05,0.05},E246:J246)</f>
        <v>37.640000000000008</v>
      </c>
    </row>
    <row r="247" spans="1:11" x14ac:dyDescent="0.3">
      <c r="A247" s="3">
        <v>2020</v>
      </c>
      <c r="B247" s="4" t="s">
        <v>1551</v>
      </c>
      <c r="C247">
        <v>246</v>
      </c>
      <c r="D247" s="4">
        <v>37.799999999999997</v>
      </c>
      <c r="E247" s="3">
        <v>36.5</v>
      </c>
      <c r="F247" s="3">
        <v>68.8</v>
      </c>
      <c r="G247" s="3">
        <v>7.5</v>
      </c>
      <c r="H247" s="3">
        <v>48.2</v>
      </c>
      <c r="I247" s="3">
        <v>71</v>
      </c>
      <c r="J247" s="3">
        <v>28.8</v>
      </c>
      <c r="K247">
        <f>SUMPRODUCT({0.4,0.1,0.2,0.2,0.05,0.05},E247:J247)</f>
        <v>37.61</v>
      </c>
    </row>
    <row r="248" spans="1:11" x14ac:dyDescent="0.3">
      <c r="A248" s="3">
        <v>2020</v>
      </c>
      <c r="B248" s="4" t="s">
        <v>1552</v>
      </c>
      <c r="C248">
        <v>246</v>
      </c>
      <c r="D248" s="4">
        <v>37.799999999999997</v>
      </c>
      <c r="E248" s="3">
        <v>33</v>
      </c>
      <c r="F248" s="3">
        <v>36.6</v>
      </c>
      <c r="G248" s="3">
        <v>27.2</v>
      </c>
      <c r="H248" s="3">
        <v>41.2</v>
      </c>
      <c r="I248" s="3">
        <v>82.9</v>
      </c>
      <c r="J248" s="3">
        <v>57.1</v>
      </c>
      <c r="K248">
        <f>SUMPRODUCT({0.4,0.1,0.2,0.2,0.05,0.05},E248:J248)</f>
        <v>37.540000000000006</v>
      </c>
    </row>
    <row r="249" spans="1:11" x14ac:dyDescent="0.3">
      <c r="A249" s="3">
        <v>2020</v>
      </c>
      <c r="B249" s="4" t="s">
        <v>1553</v>
      </c>
      <c r="C249">
        <v>246</v>
      </c>
      <c r="D249" s="4">
        <v>37.799999999999997</v>
      </c>
      <c r="E249" s="3">
        <v>28</v>
      </c>
      <c r="F249" s="3">
        <v>10.199999999999999</v>
      </c>
      <c r="G249" s="3">
        <v>20.2</v>
      </c>
      <c r="H249" s="3">
        <v>58.7</v>
      </c>
      <c r="I249" s="3">
        <v>96.4</v>
      </c>
      <c r="J249" s="3">
        <v>95.1</v>
      </c>
      <c r="K249">
        <f>SUMPRODUCT({0.4,0.1,0.2,0.2,0.05,0.05},E249:J249)</f>
        <v>37.57500000000001</v>
      </c>
    </row>
    <row r="250" spans="1:11" x14ac:dyDescent="0.3">
      <c r="A250" s="3">
        <v>2020</v>
      </c>
      <c r="B250" s="4" t="s">
        <v>1554</v>
      </c>
      <c r="C250">
        <v>246</v>
      </c>
      <c r="D250" s="4">
        <v>37.799999999999997</v>
      </c>
      <c r="E250" s="3">
        <v>38.200000000000003</v>
      </c>
      <c r="F250" s="3">
        <v>53.7</v>
      </c>
      <c r="G250" s="3">
        <v>16.8</v>
      </c>
      <c r="H250" s="3">
        <v>53.4</v>
      </c>
      <c r="I250" s="3">
        <v>48.6</v>
      </c>
      <c r="J250" s="3">
        <v>8.5</v>
      </c>
      <c r="K250">
        <f>SUMPRODUCT({0.4,0.1,0.2,0.2,0.05,0.05},E250:J250)</f>
        <v>37.544999999999995</v>
      </c>
    </row>
    <row r="251" spans="1:11" x14ac:dyDescent="0.3">
      <c r="A251" s="3">
        <v>2020</v>
      </c>
      <c r="B251" s="4" t="s">
        <v>1555</v>
      </c>
      <c r="C251">
        <v>250</v>
      </c>
      <c r="D251" s="4">
        <v>37.700000000000003</v>
      </c>
      <c r="E251" s="3">
        <v>21.7</v>
      </c>
      <c r="F251" s="3">
        <v>15.1</v>
      </c>
      <c r="G251" s="3">
        <v>99.9</v>
      </c>
      <c r="H251" s="3">
        <v>6.1</v>
      </c>
      <c r="I251" s="3">
        <v>29.1</v>
      </c>
      <c r="J251" s="3">
        <v>93.4</v>
      </c>
      <c r="K251">
        <f>SUMPRODUCT({0.4,0.1,0.2,0.2,0.05,0.05},E251:J251)</f>
        <v>37.515000000000001</v>
      </c>
    </row>
    <row r="252" spans="1:11" x14ac:dyDescent="0.3">
      <c r="A252" s="3">
        <v>2020</v>
      </c>
      <c r="B252" s="4" t="s">
        <v>1556</v>
      </c>
      <c r="C252">
        <v>250</v>
      </c>
      <c r="D252" s="4">
        <v>37.700000000000003</v>
      </c>
      <c r="E252" s="3">
        <v>33</v>
      </c>
      <c r="F252" s="3">
        <v>50</v>
      </c>
      <c r="G252" s="3">
        <v>6.8</v>
      </c>
      <c r="H252" s="3">
        <v>45.8</v>
      </c>
      <c r="I252" s="3">
        <v>87.2</v>
      </c>
      <c r="J252" s="3">
        <v>88.7</v>
      </c>
      <c r="K252">
        <f>SUMPRODUCT({0.4,0.1,0.2,0.2,0.05,0.05},E252:J252)</f>
        <v>37.515000000000008</v>
      </c>
    </row>
    <row r="253" spans="1:11" x14ac:dyDescent="0.3">
      <c r="A253" s="3">
        <v>2020</v>
      </c>
      <c r="B253" s="4" t="s">
        <v>1557</v>
      </c>
      <c r="C253">
        <v>252</v>
      </c>
      <c r="D253" s="4">
        <v>37.5</v>
      </c>
      <c r="E253" s="3">
        <v>41.7</v>
      </c>
      <c r="F253" s="3">
        <v>44.4</v>
      </c>
      <c r="G253" s="3">
        <v>69.599999999999994</v>
      </c>
      <c r="H253" s="3">
        <v>7.8</v>
      </c>
      <c r="I253" s="3">
        <v>8.6</v>
      </c>
      <c r="J253" s="3">
        <v>5.6</v>
      </c>
      <c r="K253">
        <f>SUMPRODUCT({0.4,0.1,0.2,0.2,0.05,0.05},E253:J253)</f>
        <v>37.310000000000009</v>
      </c>
    </row>
    <row r="254" spans="1:11" x14ac:dyDescent="0.3">
      <c r="A254" s="3">
        <v>2020</v>
      </c>
      <c r="B254" s="4" t="s">
        <v>1558</v>
      </c>
      <c r="C254">
        <v>252</v>
      </c>
      <c r="D254" s="4">
        <v>37.5</v>
      </c>
      <c r="E254" s="3">
        <v>28.8</v>
      </c>
      <c r="F254" s="3">
        <v>67.8</v>
      </c>
      <c r="G254" s="3">
        <v>51.3</v>
      </c>
      <c r="H254" s="3">
        <v>20.399999999999999</v>
      </c>
      <c r="I254" s="3">
        <v>25</v>
      </c>
      <c r="J254" s="3">
        <v>68.5</v>
      </c>
      <c r="K254">
        <f>SUMPRODUCT({0.4,0.1,0.2,0.2,0.05,0.05},E254:J254)</f>
        <v>37.314999999999998</v>
      </c>
    </row>
    <row r="255" spans="1:11" x14ac:dyDescent="0.3">
      <c r="A255" s="3">
        <v>2020</v>
      </c>
      <c r="B255" s="4" t="s">
        <v>1559</v>
      </c>
      <c r="C255">
        <v>254</v>
      </c>
      <c r="D255" s="4">
        <v>37.4</v>
      </c>
      <c r="E255" s="3">
        <v>44.9</v>
      </c>
      <c r="F255" s="3">
        <v>43.2</v>
      </c>
      <c r="G255" s="3">
        <v>59.9</v>
      </c>
      <c r="H255" s="3">
        <v>1.7</v>
      </c>
      <c r="I255" s="3">
        <v>48.7</v>
      </c>
      <c r="J255" s="3">
        <v>2.2000000000000002</v>
      </c>
      <c r="K255">
        <f>SUMPRODUCT({0.4,0.1,0.2,0.2,0.05,0.05},E255:J255)</f>
        <v>37.14500000000001</v>
      </c>
    </row>
    <row r="256" spans="1:11" x14ac:dyDescent="0.3">
      <c r="A256" s="3">
        <v>2020</v>
      </c>
      <c r="B256" s="4" t="s">
        <v>1560</v>
      </c>
      <c r="C256">
        <v>254</v>
      </c>
      <c r="D256" s="4">
        <v>37.4</v>
      </c>
      <c r="E256" s="3">
        <v>18.3</v>
      </c>
      <c r="F256" s="3">
        <v>10.5</v>
      </c>
      <c r="G256" s="3">
        <v>95.4</v>
      </c>
      <c r="H256" s="3">
        <v>7.9</v>
      </c>
      <c r="I256" s="3">
        <v>100</v>
      </c>
      <c r="J256" s="3">
        <v>63.9</v>
      </c>
      <c r="K256">
        <f>SUMPRODUCT({0.4,0.1,0.2,0.2,0.05,0.05},E256:J256)</f>
        <v>37.225000000000001</v>
      </c>
    </row>
    <row r="257" spans="1:11" x14ac:dyDescent="0.3">
      <c r="A257" s="3">
        <v>2020</v>
      </c>
      <c r="B257" s="4" t="s">
        <v>1561</v>
      </c>
      <c r="C257">
        <v>256</v>
      </c>
      <c r="D257" s="4">
        <v>37.200000000000003</v>
      </c>
      <c r="E257" s="3">
        <v>34.4</v>
      </c>
      <c r="F257" s="3">
        <v>8.5</v>
      </c>
      <c r="G257" s="3">
        <v>22.4</v>
      </c>
      <c r="H257" s="3">
        <v>60.6</v>
      </c>
      <c r="I257" s="3">
        <v>88</v>
      </c>
      <c r="J257" s="3">
        <v>28.4</v>
      </c>
      <c r="K257">
        <f>SUMPRODUCT({0.4,0.1,0.2,0.2,0.05,0.05},E257:J257)</f>
        <v>37.03</v>
      </c>
    </row>
    <row r="258" spans="1:11" x14ac:dyDescent="0.3">
      <c r="A258" s="3">
        <v>2020</v>
      </c>
      <c r="B258" s="4" t="s">
        <v>1562</v>
      </c>
      <c r="C258">
        <v>256</v>
      </c>
      <c r="D258" s="4">
        <v>37.200000000000003</v>
      </c>
      <c r="E258" s="3">
        <v>44.7</v>
      </c>
      <c r="F258" s="3">
        <v>29.3</v>
      </c>
      <c r="G258" s="3">
        <v>40.4</v>
      </c>
      <c r="H258" s="3">
        <v>32.799999999999997</v>
      </c>
      <c r="I258" s="3">
        <v>10.3</v>
      </c>
      <c r="J258" s="3">
        <v>21.1</v>
      </c>
      <c r="K258">
        <f>SUMPRODUCT({0.4,0.1,0.2,0.2,0.05,0.05},E258:J258)</f>
        <v>37.020000000000003</v>
      </c>
    </row>
    <row r="259" spans="1:11" x14ac:dyDescent="0.3">
      <c r="A259" s="3">
        <v>2020</v>
      </c>
      <c r="B259" s="4" t="s">
        <v>1563</v>
      </c>
      <c r="C259">
        <v>258</v>
      </c>
      <c r="D259" s="4">
        <v>37</v>
      </c>
      <c r="E259" s="3">
        <v>38.9</v>
      </c>
      <c r="F259" s="3">
        <v>35.5</v>
      </c>
      <c r="G259" s="3">
        <v>55.1</v>
      </c>
      <c r="H259" s="3">
        <v>16.3</v>
      </c>
      <c r="I259" s="3">
        <v>24.6</v>
      </c>
      <c r="J259" s="3">
        <v>42.3</v>
      </c>
      <c r="K259">
        <f>SUMPRODUCT({0.4,0.1,0.2,0.2,0.05,0.05},E259:J259)</f>
        <v>36.734999999999999</v>
      </c>
    </row>
    <row r="260" spans="1:11" x14ac:dyDescent="0.3">
      <c r="A260" s="3">
        <v>2020</v>
      </c>
      <c r="B260" s="4" t="s">
        <v>1564</v>
      </c>
      <c r="C260">
        <v>259</v>
      </c>
      <c r="D260" s="4">
        <v>36.9</v>
      </c>
      <c r="E260" s="3">
        <v>60.8</v>
      </c>
      <c r="F260" s="3">
        <v>93.2</v>
      </c>
      <c r="G260" s="3">
        <v>7</v>
      </c>
      <c r="H260" s="3">
        <v>5.6</v>
      </c>
      <c r="I260" s="3">
        <v>8.1999999999999993</v>
      </c>
      <c r="J260" s="3">
        <v>1.3</v>
      </c>
      <c r="K260">
        <f>SUMPRODUCT({0.4,0.1,0.2,0.2,0.05,0.05},E260:J260)</f>
        <v>36.634999999999991</v>
      </c>
    </row>
    <row r="261" spans="1:11" x14ac:dyDescent="0.3">
      <c r="A261" s="3">
        <v>2020</v>
      </c>
      <c r="B261" s="4" t="s">
        <v>1565</v>
      </c>
      <c r="C261">
        <v>260</v>
      </c>
      <c r="D261" s="4">
        <v>36.700000000000003</v>
      </c>
      <c r="E261" s="3">
        <v>43.4</v>
      </c>
      <c r="F261" s="3">
        <v>37.6</v>
      </c>
      <c r="G261" s="3">
        <v>48.4</v>
      </c>
      <c r="H261" s="3">
        <v>11.8</v>
      </c>
      <c r="I261" s="3">
        <v>19</v>
      </c>
      <c r="J261" s="3">
        <v>46.9</v>
      </c>
      <c r="K261">
        <f>SUMPRODUCT({0.4,0.1,0.2,0.2,0.05,0.05},E261:J261)</f>
        <v>36.455000000000005</v>
      </c>
    </row>
    <row r="262" spans="1:11" x14ac:dyDescent="0.3">
      <c r="A262" s="3">
        <v>2020</v>
      </c>
      <c r="B262" s="4" t="s">
        <v>1566</v>
      </c>
      <c r="C262">
        <v>260</v>
      </c>
      <c r="D262" s="4">
        <v>36.700000000000003</v>
      </c>
      <c r="E262" s="3">
        <v>22.4</v>
      </c>
      <c r="F262" s="3">
        <v>8.4</v>
      </c>
      <c r="G262" s="3">
        <v>49.3</v>
      </c>
      <c r="H262" s="3">
        <v>79.8</v>
      </c>
      <c r="I262" s="3">
        <v>9.6</v>
      </c>
      <c r="J262" s="3">
        <v>8.6999999999999993</v>
      </c>
      <c r="K262">
        <f>SUMPRODUCT({0.4,0.1,0.2,0.2,0.05,0.05},E262:J262)</f>
        <v>36.534999999999997</v>
      </c>
    </row>
    <row r="263" spans="1:11" x14ac:dyDescent="0.3">
      <c r="A263" s="3">
        <v>2020</v>
      </c>
      <c r="B263" s="4" t="s">
        <v>1567</v>
      </c>
      <c r="C263">
        <v>260</v>
      </c>
      <c r="D263" s="4">
        <v>36.700000000000003</v>
      </c>
      <c r="E263" s="3">
        <v>20.2</v>
      </c>
      <c r="F263" s="3">
        <v>7.8</v>
      </c>
      <c r="G263" s="3">
        <v>75.7</v>
      </c>
      <c r="H263" s="3">
        <v>45.3</v>
      </c>
      <c r="I263" s="3">
        <v>32.799999999999997</v>
      </c>
      <c r="J263" s="3">
        <v>36</v>
      </c>
      <c r="K263">
        <f>SUMPRODUCT({0.4,0.1,0.2,0.2,0.05,0.05},E263:J263)</f>
        <v>36.5</v>
      </c>
    </row>
    <row r="264" spans="1:11" x14ac:dyDescent="0.3">
      <c r="A264" s="3">
        <v>2020</v>
      </c>
      <c r="B264" s="4" t="s">
        <v>1568</v>
      </c>
      <c r="C264">
        <v>263</v>
      </c>
      <c r="D264" s="4">
        <v>36.4</v>
      </c>
      <c r="E264" s="3">
        <v>35.4</v>
      </c>
      <c r="F264" s="3">
        <v>33.700000000000003</v>
      </c>
      <c r="G264" s="3">
        <v>57.5</v>
      </c>
      <c r="H264" s="3">
        <v>31.9</v>
      </c>
      <c r="I264" s="3">
        <v>9.6999999999999993</v>
      </c>
      <c r="J264" s="3">
        <v>6.3</v>
      </c>
      <c r="K264">
        <f>SUMPRODUCT({0.4,0.1,0.2,0.2,0.05,0.05},E264:J264)</f>
        <v>36.21</v>
      </c>
    </row>
    <row r="265" spans="1:11" x14ac:dyDescent="0.3">
      <c r="A265" s="3">
        <v>2020</v>
      </c>
      <c r="B265" s="4" t="s">
        <v>1569</v>
      </c>
      <c r="C265">
        <v>264</v>
      </c>
      <c r="D265" s="4">
        <v>36.299999999999997</v>
      </c>
      <c r="E265" s="3">
        <v>18.2</v>
      </c>
      <c r="F265" s="3">
        <v>12.7</v>
      </c>
      <c r="G265" s="3">
        <v>39.299999999999997</v>
      </c>
      <c r="H265" s="3">
        <v>49.9</v>
      </c>
      <c r="I265" s="3">
        <v>98.2</v>
      </c>
      <c r="J265" s="3">
        <v>95.6</v>
      </c>
      <c r="K265">
        <f>SUMPRODUCT({0.4,0.1,0.2,0.2,0.05,0.05},E265:J265)</f>
        <v>36.08</v>
      </c>
    </row>
    <row r="266" spans="1:11" x14ac:dyDescent="0.3">
      <c r="A266" s="3">
        <v>2020</v>
      </c>
      <c r="B266" s="4" t="s">
        <v>1570</v>
      </c>
      <c r="C266">
        <v>265</v>
      </c>
      <c r="D266" s="4">
        <v>36.200000000000003</v>
      </c>
      <c r="E266" s="3">
        <v>20.6</v>
      </c>
      <c r="F266" s="3">
        <v>13.8</v>
      </c>
      <c r="G266" s="3">
        <v>66.099999999999994</v>
      </c>
      <c r="H266" s="3">
        <v>15.8</v>
      </c>
      <c r="I266" s="3">
        <v>99.3</v>
      </c>
      <c r="J266" s="3">
        <v>99.5</v>
      </c>
      <c r="K266">
        <f>SUMPRODUCT({0.4,0.1,0.2,0.2,0.05,0.05},E266:J266)</f>
        <v>35.94</v>
      </c>
    </row>
    <row r="267" spans="1:11" x14ac:dyDescent="0.3">
      <c r="A267" s="3">
        <v>2020</v>
      </c>
      <c r="B267" s="4" t="s">
        <v>1571</v>
      </c>
      <c r="C267">
        <v>265</v>
      </c>
      <c r="D267" s="4">
        <v>36.200000000000003</v>
      </c>
      <c r="E267" s="3">
        <v>34.6</v>
      </c>
      <c r="F267" s="3">
        <v>17.600000000000001</v>
      </c>
      <c r="G267" s="3">
        <v>68.900000000000006</v>
      </c>
      <c r="H267" s="3">
        <v>22.5</v>
      </c>
      <c r="I267" s="3">
        <v>15.5</v>
      </c>
      <c r="J267" s="3">
        <v>27.3</v>
      </c>
      <c r="K267">
        <f>SUMPRODUCT({0.4,0.1,0.2,0.2,0.05,0.05},E267:J267)</f>
        <v>36.020000000000003</v>
      </c>
    </row>
    <row r="268" spans="1:11" x14ac:dyDescent="0.3">
      <c r="A268" s="3">
        <v>2020</v>
      </c>
      <c r="B268" s="4" t="s">
        <v>1572</v>
      </c>
      <c r="C268">
        <v>267</v>
      </c>
      <c r="D268" s="4">
        <v>36</v>
      </c>
      <c r="E268" s="3">
        <v>24.8</v>
      </c>
      <c r="F268" s="3">
        <v>28</v>
      </c>
      <c r="G268" s="3">
        <v>58.5</v>
      </c>
      <c r="H268" s="3">
        <v>40.700000000000003</v>
      </c>
      <c r="I268" s="3">
        <v>23.2</v>
      </c>
      <c r="J268" s="3">
        <v>40.799999999999997</v>
      </c>
      <c r="K268">
        <f>SUMPRODUCT({0.4,0.1,0.2,0.2,0.05,0.05},E268:J268)</f>
        <v>35.76</v>
      </c>
    </row>
    <row r="269" spans="1:11" x14ac:dyDescent="0.3">
      <c r="A269" s="3">
        <v>2020</v>
      </c>
      <c r="B269" s="4" t="s">
        <v>1573</v>
      </c>
      <c r="C269">
        <v>267</v>
      </c>
      <c r="D269" s="4">
        <v>36</v>
      </c>
      <c r="E269" s="3">
        <v>20.3</v>
      </c>
      <c r="F269" s="3">
        <v>62.2</v>
      </c>
      <c r="G269" s="3">
        <v>5.9</v>
      </c>
      <c r="H269" s="3">
        <v>70.599999999999994</v>
      </c>
      <c r="I269" s="3">
        <v>53.4</v>
      </c>
      <c r="J269" s="3">
        <v>68.7</v>
      </c>
      <c r="K269">
        <f>SUMPRODUCT({0.4,0.1,0.2,0.2,0.05,0.05},E269:J269)</f>
        <v>35.745000000000005</v>
      </c>
    </row>
    <row r="270" spans="1:11" x14ac:dyDescent="0.3">
      <c r="A270" s="3">
        <v>2020</v>
      </c>
      <c r="B270" s="4" t="s">
        <v>1574</v>
      </c>
      <c r="C270">
        <v>267</v>
      </c>
      <c r="D270" s="4">
        <v>36</v>
      </c>
      <c r="E270" s="3">
        <v>23.4</v>
      </c>
      <c r="F270" s="3">
        <v>31.6</v>
      </c>
      <c r="G270" s="3">
        <v>22.4</v>
      </c>
      <c r="H270" s="3">
        <v>45.8</v>
      </c>
      <c r="I270" s="3">
        <v>97.1</v>
      </c>
      <c r="J270" s="3">
        <v>95.4</v>
      </c>
      <c r="K270">
        <f>SUMPRODUCT({0.4,0.1,0.2,0.2,0.05,0.05},E270:J270)</f>
        <v>35.785000000000004</v>
      </c>
    </row>
    <row r="271" spans="1:11" x14ac:dyDescent="0.3">
      <c r="A271" s="3">
        <v>2020</v>
      </c>
      <c r="B271" s="4" t="s">
        <v>1575</v>
      </c>
      <c r="C271">
        <v>270</v>
      </c>
      <c r="D271" s="4">
        <v>35.9</v>
      </c>
      <c r="E271" s="3">
        <v>35.6</v>
      </c>
      <c r="F271" s="3">
        <v>37.4</v>
      </c>
      <c r="G271" s="3">
        <v>10.7</v>
      </c>
      <c r="H271" s="3">
        <v>38</v>
      </c>
      <c r="I271" s="3">
        <v>99.6</v>
      </c>
      <c r="J271" s="3">
        <v>60.2</v>
      </c>
      <c r="K271">
        <f>SUMPRODUCT({0.4,0.1,0.2,0.2,0.05,0.05},E271:J271)</f>
        <v>35.71</v>
      </c>
    </row>
    <row r="272" spans="1:11" x14ac:dyDescent="0.3">
      <c r="A272" s="3">
        <v>2020</v>
      </c>
      <c r="B272" s="4" t="s">
        <v>1576</v>
      </c>
      <c r="C272">
        <v>270</v>
      </c>
      <c r="D272" s="4">
        <v>35.9</v>
      </c>
      <c r="E272" s="3">
        <v>41.2</v>
      </c>
      <c r="F272" s="3">
        <v>16.100000000000001</v>
      </c>
      <c r="G272" s="3">
        <v>16.399999999999999</v>
      </c>
      <c r="H272" s="3">
        <v>56.2</v>
      </c>
      <c r="I272" s="3">
        <v>35.200000000000003</v>
      </c>
      <c r="J272" s="3">
        <v>25.6</v>
      </c>
      <c r="K272">
        <f>SUMPRODUCT({0.4,0.1,0.2,0.2,0.05,0.05},E272:J272)</f>
        <v>35.65</v>
      </c>
    </row>
    <row r="273" spans="1:11" x14ac:dyDescent="0.3">
      <c r="A273" s="3">
        <v>2020</v>
      </c>
      <c r="B273" s="4" t="s">
        <v>1577</v>
      </c>
      <c r="C273">
        <v>272</v>
      </c>
      <c r="D273" s="4">
        <v>35.799999999999997</v>
      </c>
      <c r="E273" s="3">
        <v>29.3</v>
      </c>
      <c r="F273" s="3">
        <v>24.5</v>
      </c>
      <c r="G273" s="3">
        <v>29.3</v>
      </c>
      <c r="H273" s="3">
        <v>28.8</v>
      </c>
      <c r="I273" s="3">
        <v>98.7</v>
      </c>
      <c r="J273" s="3">
        <v>97.6</v>
      </c>
      <c r="K273">
        <f>SUMPRODUCT({0.4,0.1,0.2,0.2,0.05,0.05},E273:J273)</f>
        <v>35.605000000000004</v>
      </c>
    </row>
    <row r="274" spans="1:11" x14ac:dyDescent="0.3">
      <c r="A274" s="3">
        <v>2020</v>
      </c>
      <c r="B274" s="4" t="s">
        <v>1578</v>
      </c>
      <c r="C274">
        <v>273</v>
      </c>
      <c r="D274" s="4">
        <v>35.6</v>
      </c>
      <c r="E274" s="3">
        <v>4.7</v>
      </c>
      <c r="F274" s="3">
        <v>5.2</v>
      </c>
      <c r="G274" s="3">
        <v>86.1</v>
      </c>
      <c r="H274" s="3">
        <v>29.1</v>
      </c>
      <c r="I274" s="3">
        <v>100</v>
      </c>
      <c r="J274" s="3">
        <v>100</v>
      </c>
      <c r="K274">
        <f>SUMPRODUCT({0.4,0.1,0.2,0.2,0.05,0.05},E274:J274)</f>
        <v>35.44</v>
      </c>
    </row>
    <row r="275" spans="1:11" x14ac:dyDescent="0.3">
      <c r="A275" s="3">
        <v>2020</v>
      </c>
      <c r="B275" s="4" t="s">
        <v>1579</v>
      </c>
      <c r="C275">
        <v>273</v>
      </c>
      <c r="D275" s="4">
        <v>35.6</v>
      </c>
      <c r="E275" s="3">
        <v>41.3</v>
      </c>
      <c r="F275" s="3">
        <v>18.5</v>
      </c>
      <c r="G275" s="3">
        <v>52</v>
      </c>
      <c r="H275" s="3">
        <v>23.2</v>
      </c>
      <c r="I275" s="3">
        <v>24.6</v>
      </c>
      <c r="J275" s="3">
        <v>15.6</v>
      </c>
      <c r="K275">
        <f>SUMPRODUCT({0.4,0.1,0.2,0.2,0.05,0.05},E275:J275)</f>
        <v>35.42</v>
      </c>
    </row>
    <row r="276" spans="1:11" x14ac:dyDescent="0.3">
      <c r="A276" s="3">
        <v>2020</v>
      </c>
      <c r="B276" s="4" t="s">
        <v>1580</v>
      </c>
      <c r="C276">
        <v>275</v>
      </c>
      <c r="D276" s="4">
        <v>35.5</v>
      </c>
      <c r="E276" s="3">
        <v>28.9</v>
      </c>
      <c r="F276" s="3">
        <v>39.799999999999997</v>
      </c>
      <c r="G276" s="3">
        <v>5.0999999999999996</v>
      </c>
      <c r="H276" s="3">
        <v>48.7</v>
      </c>
      <c r="I276" s="3">
        <v>97.1</v>
      </c>
      <c r="J276" s="3">
        <v>82.7</v>
      </c>
      <c r="K276">
        <f>SUMPRODUCT({0.4,0.1,0.2,0.2,0.05,0.05},E276:J276)</f>
        <v>35.290000000000006</v>
      </c>
    </row>
    <row r="277" spans="1:11" x14ac:dyDescent="0.3">
      <c r="A277" s="3">
        <v>2020</v>
      </c>
      <c r="B277" s="4" t="s">
        <v>1581</v>
      </c>
      <c r="C277">
        <v>275</v>
      </c>
      <c r="D277" s="4">
        <v>35.5</v>
      </c>
      <c r="E277" s="3">
        <v>34.1</v>
      </c>
      <c r="F277" s="3">
        <v>50.1</v>
      </c>
      <c r="G277" s="3">
        <v>31.5</v>
      </c>
      <c r="H277" s="3">
        <v>50.9</v>
      </c>
      <c r="I277" s="3">
        <v>2.6</v>
      </c>
      <c r="J277" s="3">
        <v>1.5</v>
      </c>
      <c r="K277">
        <f>SUMPRODUCT({0.4,0.1,0.2,0.2,0.05,0.05},E277:J277)</f>
        <v>35.335000000000008</v>
      </c>
    </row>
    <row r="278" spans="1:11" x14ac:dyDescent="0.3">
      <c r="A278" s="3">
        <v>2020</v>
      </c>
      <c r="B278" s="4" t="s">
        <v>1582</v>
      </c>
      <c r="C278">
        <v>275</v>
      </c>
      <c r="D278" s="4">
        <v>35.5</v>
      </c>
      <c r="E278" s="3">
        <v>13.5</v>
      </c>
      <c r="F278" s="3">
        <v>9.1999999999999993</v>
      </c>
      <c r="G278" s="3">
        <v>96.1</v>
      </c>
      <c r="H278" s="3">
        <v>17.3</v>
      </c>
      <c r="I278" s="3">
        <v>70.599999999999994</v>
      </c>
      <c r="J278" s="3">
        <v>55.7</v>
      </c>
      <c r="K278">
        <f>SUMPRODUCT({0.4,0.1,0.2,0.2,0.05,0.05},E278:J278)</f>
        <v>35.314999999999998</v>
      </c>
    </row>
    <row r="279" spans="1:11" x14ac:dyDescent="0.3">
      <c r="A279" s="3">
        <v>2020</v>
      </c>
      <c r="B279" s="4" t="s">
        <v>1583</v>
      </c>
      <c r="C279">
        <v>275</v>
      </c>
      <c r="D279" s="4">
        <v>35.5</v>
      </c>
      <c r="E279" s="3">
        <v>43.1</v>
      </c>
      <c r="F279" s="3">
        <v>7.2</v>
      </c>
      <c r="G279" s="3">
        <v>20.7</v>
      </c>
      <c r="H279" s="3">
        <v>56.8</v>
      </c>
      <c r="I279" s="3">
        <v>17.2</v>
      </c>
      <c r="J279" s="3">
        <v>19.600000000000001</v>
      </c>
      <c r="K279">
        <f>SUMPRODUCT({0.4,0.1,0.2,0.2,0.05,0.05},E279:J279)</f>
        <v>35.299999999999997</v>
      </c>
    </row>
    <row r="280" spans="1:11" x14ac:dyDescent="0.3">
      <c r="A280" s="3">
        <v>2020</v>
      </c>
      <c r="B280" s="4" t="s">
        <v>1584</v>
      </c>
      <c r="C280">
        <v>279</v>
      </c>
      <c r="D280" s="4">
        <v>35.4</v>
      </c>
      <c r="E280" s="3">
        <v>38.299999999999997</v>
      </c>
      <c r="F280" s="3">
        <v>8.8000000000000007</v>
      </c>
      <c r="G280" s="3">
        <v>30.4</v>
      </c>
      <c r="H280" s="3">
        <v>51.3</v>
      </c>
      <c r="I280" s="3">
        <v>24.4</v>
      </c>
      <c r="J280" s="3">
        <v>28.8</v>
      </c>
      <c r="K280">
        <f>SUMPRODUCT({0.4,0.1,0.2,0.2,0.05,0.05},E280:J280)</f>
        <v>35.199999999999996</v>
      </c>
    </row>
    <row r="281" spans="1:11" x14ac:dyDescent="0.3">
      <c r="A281" s="3">
        <v>2020</v>
      </c>
      <c r="B281" s="4" t="s">
        <v>1585</v>
      </c>
      <c r="C281">
        <v>279</v>
      </c>
      <c r="D281" s="4">
        <v>35.4</v>
      </c>
      <c r="E281" s="3">
        <v>25.3</v>
      </c>
      <c r="F281" s="3">
        <v>38.799999999999997</v>
      </c>
      <c r="G281" s="3">
        <v>5.7</v>
      </c>
      <c r="H281" s="3">
        <v>62</v>
      </c>
      <c r="I281" s="3">
        <v>94.9</v>
      </c>
      <c r="J281" s="3">
        <v>58.6</v>
      </c>
      <c r="K281">
        <f>SUMPRODUCT({0.4,0.1,0.2,0.2,0.05,0.05},E281:J281)</f>
        <v>35.214999999999996</v>
      </c>
    </row>
    <row r="282" spans="1:11" x14ac:dyDescent="0.3">
      <c r="A282" s="3">
        <v>2020</v>
      </c>
      <c r="B282" s="4" t="s">
        <v>1586</v>
      </c>
      <c r="C282">
        <v>281</v>
      </c>
      <c r="D282" s="4">
        <v>35.299999999999997</v>
      </c>
      <c r="E282" s="3">
        <v>15.7</v>
      </c>
      <c r="F282" s="3">
        <v>27.9</v>
      </c>
      <c r="G282" s="3">
        <v>97.7</v>
      </c>
      <c r="H282" s="3">
        <v>13.8</v>
      </c>
      <c r="I282" s="3">
        <v>32</v>
      </c>
      <c r="J282" s="3">
        <v>42.4</v>
      </c>
      <c r="K282">
        <f>SUMPRODUCT({0.4,0.1,0.2,0.2,0.05,0.05},E282:J282)</f>
        <v>35.090000000000003</v>
      </c>
    </row>
    <row r="283" spans="1:11" x14ac:dyDescent="0.3">
      <c r="A283" s="3">
        <v>2020</v>
      </c>
      <c r="B283" s="4" t="s">
        <v>1587</v>
      </c>
      <c r="C283">
        <v>282</v>
      </c>
      <c r="D283" s="4">
        <v>35.200000000000003</v>
      </c>
      <c r="E283" s="3">
        <v>21.6</v>
      </c>
      <c r="F283" s="3">
        <v>48.9</v>
      </c>
      <c r="G283" s="3">
        <v>100</v>
      </c>
      <c r="H283" s="3">
        <v>1.5</v>
      </c>
      <c r="I283" s="3">
        <v>11</v>
      </c>
      <c r="J283" s="3">
        <v>11.5</v>
      </c>
      <c r="K283">
        <f>SUMPRODUCT({0.4,0.1,0.2,0.2,0.05,0.05},E283:J283)</f>
        <v>34.954999999999998</v>
      </c>
    </row>
    <row r="284" spans="1:11" x14ac:dyDescent="0.3">
      <c r="A284" s="3">
        <v>2020</v>
      </c>
      <c r="B284" s="4" t="s">
        <v>1588</v>
      </c>
      <c r="C284">
        <v>282</v>
      </c>
      <c r="D284" s="4">
        <v>35.200000000000003</v>
      </c>
      <c r="E284" s="3">
        <v>39.200000000000003</v>
      </c>
      <c r="F284" s="3">
        <v>42.9</v>
      </c>
      <c r="G284" s="3">
        <v>27.3</v>
      </c>
      <c r="H284" s="3">
        <v>23.9</v>
      </c>
      <c r="I284" s="3">
        <v>57.4</v>
      </c>
      <c r="J284" s="3">
        <v>37.4</v>
      </c>
      <c r="K284">
        <f>SUMPRODUCT({0.4,0.1,0.2,0.2,0.05,0.05},E284:J284)</f>
        <v>34.950000000000003</v>
      </c>
    </row>
    <row r="285" spans="1:11" x14ac:dyDescent="0.3">
      <c r="A285" s="3">
        <v>2020</v>
      </c>
      <c r="B285" s="4" t="s">
        <v>1589</v>
      </c>
      <c r="C285">
        <v>284</v>
      </c>
      <c r="D285" s="4">
        <v>35.1</v>
      </c>
      <c r="E285" s="3">
        <v>23.5</v>
      </c>
      <c r="F285" s="3">
        <v>35.299999999999997</v>
      </c>
      <c r="G285" s="3">
        <v>61.6</v>
      </c>
      <c r="H285" s="3">
        <v>12.8</v>
      </c>
      <c r="I285" s="3">
        <v>100</v>
      </c>
      <c r="J285" s="3">
        <v>40.799999999999997</v>
      </c>
      <c r="K285">
        <f>SUMPRODUCT({0.4,0.1,0.2,0.2,0.05,0.05},E285:J285)</f>
        <v>34.85</v>
      </c>
    </row>
    <row r="286" spans="1:11" x14ac:dyDescent="0.3">
      <c r="A286" s="3">
        <v>2020</v>
      </c>
      <c r="B286" s="4" t="s">
        <v>1590</v>
      </c>
      <c r="C286">
        <v>285</v>
      </c>
      <c r="D286" s="4">
        <v>35</v>
      </c>
      <c r="E286" s="3">
        <v>25.3</v>
      </c>
      <c r="F286" s="3">
        <v>15.2</v>
      </c>
      <c r="G286" s="3">
        <v>83.4</v>
      </c>
      <c r="H286" s="3">
        <v>18.5</v>
      </c>
      <c r="I286" s="3">
        <v>29.6</v>
      </c>
      <c r="J286" s="3">
        <v>26</v>
      </c>
      <c r="K286">
        <f>SUMPRODUCT({0.4,0.1,0.2,0.2,0.05,0.05},E286:J286)</f>
        <v>34.799999999999997</v>
      </c>
    </row>
    <row r="287" spans="1:11" x14ac:dyDescent="0.3">
      <c r="A287" s="3">
        <v>2020</v>
      </c>
      <c r="B287" s="4" t="s">
        <v>1591</v>
      </c>
      <c r="C287">
        <v>286</v>
      </c>
      <c r="D287" s="4">
        <v>34.9</v>
      </c>
      <c r="E287" s="3">
        <v>28.6</v>
      </c>
      <c r="F287" s="3">
        <v>31.3</v>
      </c>
      <c r="G287" s="3">
        <v>42.8</v>
      </c>
      <c r="H287" s="3">
        <v>23.4</v>
      </c>
      <c r="I287" s="3">
        <v>91.9</v>
      </c>
      <c r="J287" s="3">
        <v>46.4</v>
      </c>
      <c r="K287">
        <f>SUMPRODUCT({0.4,0.1,0.2,0.2,0.05,0.05},E287:J287)</f>
        <v>34.725000000000001</v>
      </c>
    </row>
    <row r="288" spans="1:11" x14ac:dyDescent="0.3">
      <c r="A288" s="3">
        <v>2020</v>
      </c>
      <c r="B288" s="4" t="s">
        <v>1592</v>
      </c>
      <c r="C288">
        <v>287</v>
      </c>
      <c r="D288" s="4">
        <v>34.799999999999997</v>
      </c>
      <c r="E288" s="3">
        <v>31</v>
      </c>
      <c r="F288" s="3">
        <v>11.7</v>
      </c>
      <c r="G288" s="3">
        <v>59.4</v>
      </c>
      <c r="H288" s="3">
        <v>19.3</v>
      </c>
      <c r="I288" s="3">
        <v>91.8</v>
      </c>
      <c r="J288" s="3">
        <v>14.2</v>
      </c>
      <c r="K288">
        <f>SUMPRODUCT({0.4,0.1,0.2,0.2,0.05,0.05},E288:J288)</f>
        <v>34.610000000000007</v>
      </c>
    </row>
    <row r="289" spans="1:11" x14ac:dyDescent="0.3">
      <c r="A289" s="3">
        <v>2020</v>
      </c>
      <c r="B289" s="4" t="s">
        <v>1593</v>
      </c>
      <c r="C289">
        <v>287</v>
      </c>
      <c r="D289" s="4">
        <v>34.799999999999997</v>
      </c>
      <c r="E289" s="3">
        <v>31.4</v>
      </c>
      <c r="F289" s="3">
        <v>28.7</v>
      </c>
      <c r="G289" s="3">
        <v>12.7</v>
      </c>
      <c r="H289" s="3">
        <v>61.4</v>
      </c>
      <c r="I289" s="3">
        <v>63.6</v>
      </c>
      <c r="J289" s="3">
        <v>22.6</v>
      </c>
      <c r="K289">
        <f>SUMPRODUCT({0.4,0.1,0.2,0.2,0.05,0.05},E289:J289)</f>
        <v>34.56</v>
      </c>
    </row>
    <row r="290" spans="1:11" x14ac:dyDescent="0.3">
      <c r="A290" s="3">
        <v>2020</v>
      </c>
      <c r="B290" s="4" t="s">
        <v>1594</v>
      </c>
      <c r="C290">
        <v>287</v>
      </c>
      <c r="D290" s="4">
        <v>34.799999999999997</v>
      </c>
      <c r="E290" s="3">
        <v>60.1</v>
      </c>
      <c r="F290" s="3">
        <v>41.3</v>
      </c>
      <c r="G290" s="3">
        <v>5.7</v>
      </c>
      <c r="H290" s="3">
        <v>3.8</v>
      </c>
      <c r="I290" s="3">
        <v>32.700000000000003</v>
      </c>
      <c r="J290" s="3">
        <v>56.9</v>
      </c>
      <c r="K290">
        <f>SUMPRODUCT({0.4,0.1,0.2,0.2,0.05,0.05},E290:J290)</f>
        <v>34.550000000000004</v>
      </c>
    </row>
    <row r="291" spans="1:11" x14ac:dyDescent="0.3">
      <c r="A291" s="3">
        <v>2020</v>
      </c>
      <c r="B291" s="4" t="s">
        <v>1595</v>
      </c>
      <c r="C291">
        <v>287</v>
      </c>
      <c r="D291" s="4">
        <v>34.799999999999997</v>
      </c>
      <c r="E291" s="3">
        <v>26.3</v>
      </c>
      <c r="F291" s="3">
        <v>32.200000000000003</v>
      </c>
      <c r="G291" s="3">
        <v>62</v>
      </c>
      <c r="H291" s="3">
        <v>33.6</v>
      </c>
      <c r="I291" s="3">
        <v>28.8</v>
      </c>
      <c r="J291" s="3">
        <v>5.9</v>
      </c>
      <c r="K291">
        <f>SUMPRODUCT({0.4,0.1,0.2,0.2,0.05,0.05},E291:J291)</f>
        <v>34.594999999999999</v>
      </c>
    </row>
    <row r="292" spans="1:11" x14ac:dyDescent="0.3">
      <c r="A292" s="3">
        <v>2020</v>
      </c>
      <c r="B292" s="4" t="s">
        <v>1596</v>
      </c>
      <c r="C292">
        <v>291</v>
      </c>
      <c r="D292" s="4">
        <v>34.6</v>
      </c>
      <c r="E292" s="3">
        <v>18.8</v>
      </c>
      <c r="F292" s="3">
        <v>20.5</v>
      </c>
      <c r="G292" s="3">
        <v>19.7</v>
      </c>
      <c r="H292" s="3">
        <v>59.4</v>
      </c>
      <c r="I292" s="3">
        <v>100</v>
      </c>
      <c r="J292" s="3">
        <v>81</v>
      </c>
      <c r="K292">
        <f>SUMPRODUCT({0.4,0.1,0.2,0.2,0.05,0.05},E292:J292)</f>
        <v>34.44</v>
      </c>
    </row>
    <row r="293" spans="1:11" x14ac:dyDescent="0.3">
      <c r="A293" s="3">
        <v>2020</v>
      </c>
      <c r="B293" s="4" t="s">
        <v>1597</v>
      </c>
      <c r="C293">
        <v>291</v>
      </c>
      <c r="D293" s="4">
        <v>34.6</v>
      </c>
      <c r="E293" s="3">
        <v>18.100000000000001</v>
      </c>
      <c r="F293" s="3">
        <v>9.4</v>
      </c>
      <c r="G293" s="3">
        <v>89.6</v>
      </c>
      <c r="H293" s="3">
        <v>23.9</v>
      </c>
      <c r="I293" s="3">
        <v>35.1</v>
      </c>
      <c r="J293" s="3">
        <v>35.700000000000003</v>
      </c>
      <c r="K293">
        <f>SUMPRODUCT({0.4,0.1,0.2,0.2,0.05,0.05},E293:J293)</f>
        <v>34.42</v>
      </c>
    </row>
    <row r="294" spans="1:11" x14ac:dyDescent="0.3">
      <c r="A294" s="3">
        <v>2020</v>
      </c>
      <c r="B294" s="4" t="s">
        <v>1598</v>
      </c>
      <c r="C294">
        <v>291</v>
      </c>
      <c r="D294" s="4">
        <v>34.6</v>
      </c>
      <c r="E294" s="3">
        <v>27</v>
      </c>
      <c r="F294" s="3">
        <v>27.4</v>
      </c>
      <c r="G294" s="3">
        <v>22.4</v>
      </c>
      <c r="H294" s="3">
        <v>68.7</v>
      </c>
      <c r="I294" s="3">
        <v>48.2</v>
      </c>
      <c r="J294" s="3">
        <v>3.6</v>
      </c>
      <c r="K294">
        <f>SUMPRODUCT({0.4,0.1,0.2,0.2,0.05,0.05},E294:J294)</f>
        <v>34.35</v>
      </c>
    </row>
    <row r="295" spans="1:11" x14ac:dyDescent="0.3">
      <c r="A295" s="3">
        <v>2020</v>
      </c>
      <c r="B295" s="4" t="s">
        <v>1599</v>
      </c>
      <c r="C295">
        <v>291</v>
      </c>
      <c r="D295" s="4">
        <v>34.6</v>
      </c>
      <c r="E295" s="3">
        <v>24.2</v>
      </c>
      <c r="F295" s="3">
        <v>26.2</v>
      </c>
      <c r="G295" s="3">
        <v>53.1</v>
      </c>
      <c r="H295" s="3">
        <v>46.3</v>
      </c>
      <c r="I295" s="3">
        <v>8</v>
      </c>
      <c r="J295" s="3">
        <v>36.700000000000003</v>
      </c>
      <c r="K295">
        <f>SUMPRODUCT({0.4,0.1,0.2,0.2,0.05,0.05},E295:J295)</f>
        <v>34.414999999999999</v>
      </c>
    </row>
    <row r="296" spans="1:11" x14ac:dyDescent="0.3">
      <c r="A296" s="3">
        <v>2020</v>
      </c>
      <c r="B296" s="4" t="s">
        <v>1600</v>
      </c>
      <c r="C296">
        <v>295</v>
      </c>
      <c r="D296" s="4">
        <v>34.5</v>
      </c>
      <c r="E296" s="3">
        <v>11.7</v>
      </c>
      <c r="F296" s="3">
        <v>5.6</v>
      </c>
      <c r="G296" s="3">
        <v>39.700000000000003</v>
      </c>
      <c r="H296" s="3">
        <v>100</v>
      </c>
      <c r="I296" s="3">
        <v>15.8</v>
      </c>
      <c r="J296" s="3">
        <v>7.1</v>
      </c>
      <c r="K296">
        <f>SUMPRODUCT({0.4,0.1,0.2,0.2,0.05,0.05},E296:J296)</f>
        <v>34.324999999999996</v>
      </c>
    </row>
    <row r="297" spans="1:11" x14ac:dyDescent="0.3">
      <c r="A297" s="3">
        <v>2020</v>
      </c>
      <c r="B297" s="4" t="s">
        <v>1601</v>
      </c>
      <c r="C297">
        <v>295</v>
      </c>
      <c r="D297" s="4">
        <v>34.5</v>
      </c>
      <c r="E297" s="3">
        <v>31.5</v>
      </c>
      <c r="F297" s="3">
        <v>20.2</v>
      </c>
      <c r="G297" s="3">
        <v>18.5</v>
      </c>
      <c r="H297" s="3">
        <v>57.5</v>
      </c>
      <c r="I297" s="3">
        <v>64.599999999999994</v>
      </c>
      <c r="J297" s="3">
        <v>24.9</v>
      </c>
      <c r="K297">
        <f>SUMPRODUCT({0.4,0.1,0.2,0.2,0.05,0.05},E297:J297)</f>
        <v>34.294999999999995</v>
      </c>
    </row>
    <row r="298" spans="1:11" x14ac:dyDescent="0.3">
      <c r="A298" s="3">
        <v>2020</v>
      </c>
      <c r="B298" s="4" t="s">
        <v>1602</v>
      </c>
      <c r="C298">
        <v>295</v>
      </c>
      <c r="D298" s="4">
        <v>34.5</v>
      </c>
      <c r="E298" s="3">
        <v>24.4</v>
      </c>
      <c r="F298" s="3">
        <v>17.2</v>
      </c>
      <c r="G298" s="3">
        <v>23.4</v>
      </c>
      <c r="H298" s="3">
        <v>50.4</v>
      </c>
      <c r="I298" s="3">
        <v>100</v>
      </c>
      <c r="J298" s="3">
        <v>61.2</v>
      </c>
      <c r="K298">
        <f>SUMPRODUCT({0.4,0.1,0.2,0.2,0.05,0.05},E298:J298)</f>
        <v>34.300000000000004</v>
      </c>
    </row>
    <row r="299" spans="1:11" x14ac:dyDescent="0.3">
      <c r="A299" s="3">
        <v>2020</v>
      </c>
      <c r="B299" s="4" t="s">
        <v>1603</v>
      </c>
      <c r="C299">
        <v>298</v>
      </c>
      <c r="D299" s="4">
        <v>34.4</v>
      </c>
      <c r="E299" s="3">
        <v>26.1</v>
      </c>
      <c r="F299" s="3">
        <v>32.799999999999997</v>
      </c>
      <c r="G299" s="3">
        <v>94</v>
      </c>
      <c r="H299" s="3">
        <v>2.2000000000000002</v>
      </c>
      <c r="I299" s="3">
        <v>8.1</v>
      </c>
      <c r="J299" s="3">
        <v>17</v>
      </c>
      <c r="K299">
        <f>SUMPRODUCT({0.4,0.1,0.2,0.2,0.05,0.05},E299:J299)</f>
        <v>34.215000000000003</v>
      </c>
    </row>
    <row r="300" spans="1:11" x14ac:dyDescent="0.3">
      <c r="A300" s="3">
        <v>2020</v>
      </c>
      <c r="B300" s="4" t="s">
        <v>1604</v>
      </c>
      <c r="C300">
        <v>298</v>
      </c>
      <c r="D300" s="4">
        <v>34.4</v>
      </c>
      <c r="E300" s="3">
        <v>14.8</v>
      </c>
      <c r="F300" s="3">
        <v>15.2</v>
      </c>
      <c r="G300" s="3">
        <v>99.9</v>
      </c>
      <c r="H300" s="3">
        <v>30.9</v>
      </c>
      <c r="I300" s="3">
        <v>5.6</v>
      </c>
      <c r="J300" s="3">
        <v>6.5</v>
      </c>
      <c r="K300">
        <f>SUMPRODUCT({0.4,0.1,0.2,0.2,0.05,0.05},E300:J300)</f>
        <v>34.205000000000013</v>
      </c>
    </row>
    <row r="301" spans="1:11" x14ac:dyDescent="0.3">
      <c r="A301" s="3">
        <v>2020</v>
      </c>
      <c r="B301" s="4" t="s">
        <v>1605</v>
      </c>
      <c r="C301">
        <v>300</v>
      </c>
      <c r="D301" s="4">
        <v>34.299999999999997</v>
      </c>
      <c r="E301" s="3">
        <v>26.4</v>
      </c>
      <c r="F301" s="3">
        <v>50.2</v>
      </c>
      <c r="G301" s="3">
        <v>22.4</v>
      </c>
      <c r="H301" s="3">
        <v>28.2</v>
      </c>
      <c r="I301" s="3">
        <v>93.5</v>
      </c>
      <c r="J301" s="3">
        <v>73.7</v>
      </c>
      <c r="K301">
        <f>SUMPRODUCT({0.4,0.1,0.2,0.2,0.05,0.05},E301:J301)</f>
        <v>34.06</v>
      </c>
    </row>
    <row r="302" spans="1:11" x14ac:dyDescent="0.3">
      <c r="A302" s="3">
        <v>2020</v>
      </c>
      <c r="B302" s="4" t="s">
        <v>1606</v>
      </c>
      <c r="C302">
        <v>301</v>
      </c>
      <c r="D302" s="4">
        <v>34.200000000000003</v>
      </c>
      <c r="E302" s="3">
        <v>15.7</v>
      </c>
      <c r="F302" s="3">
        <v>32.9</v>
      </c>
      <c r="G302" s="3">
        <v>25</v>
      </c>
      <c r="H302" s="3">
        <v>48.5</v>
      </c>
      <c r="I302" s="3">
        <v>100</v>
      </c>
      <c r="J302" s="3">
        <v>94</v>
      </c>
      <c r="K302">
        <f>SUMPRODUCT({0.4,0.1,0.2,0.2,0.05,0.05},E302:J302)</f>
        <v>33.970000000000006</v>
      </c>
    </row>
    <row r="303" spans="1:11" x14ac:dyDescent="0.3">
      <c r="A303" s="3">
        <v>2020</v>
      </c>
      <c r="B303" s="4" t="s">
        <v>1607</v>
      </c>
      <c r="C303">
        <v>301</v>
      </c>
      <c r="D303" s="4">
        <v>34.200000000000003</v>
      </c>
      <c r="E303" s="3">
        <v>51.9</v>
      </c>
      <c r="F303" s="3">
        <v>21.4</v>
      </c>
      <c r="G303" s="3">
        <v>8</v>
      </c>
      <c r="H303" s="3">
        <v>43.4</v>
      </c>
      <c r="I303" s="3">
        <v>9.6</v>
      </c>
      <c r="J303" s="3">
        <v>7.4</v>
      </c>
      <c r="K303">
        <f>SUMPRODUCT({0.4,0.1,0.2,0.2,0.05,0.05},E303:J303)</f>
        <v>34.03</v>
      </c>
    </row>
    <row r="304" spans="1:11" x14ac:dyDescent="0.3">
      <c r="A304" s="3">
        <v>2020</v>
      </c>
      <c r="B304" s="4" t="s">
        <v>1608</v>
      </c>
      <c r="C304">
        <v>303</v>
      </c>
      <c r="D304" s="4">
        <v>34.1</v>
      </c>
      <c r="E304" s="3">
        <v>28.9</v>
      </c>
      <c r="F304" s="3">
        <v>22.8</v>
      </c>
      <c r="G304" s="3">
        <v>12.4</v>
      </c>
      <c r="H304" s="3">
        <v>52.9</v>
      </c>
      <c r="I304" s="3">
        <v>99.5</v>
      </c>
      <c r="J304" s="3">
        <v>40.299999999999997</v>
      </c>
      <c r="K304">
        <f>SUMPRODUCT({0.4,0.1,0.2,0.2,0.05,0.05},E304:J304)</f>
        <v>33.89</v>
      </c>
    </row>
    <row r="305" spans="1:11" x14ac:dyDescent="0.3">
      <c r="A305" s="3">
        <v>2020</v>
      </c>
      <c r="B305" s="4" t="s">
        <v>1609</v>
      </c>
      <c r="C305">
        <v>303</v>
      </c>
      <c r="D305" s="4">
        <v>34.1</v>
      </c>
      <c r="E305" s="3">
        <v>24.7</v>
      </c>
      <c r="F305" s="3">
        <v>40.299999999999997</v>
      </c>
      <c r="G305" s="3">
        <v>29.7</v>
      </c>
      <c r="H305" s="3">
        <v>64.400000000000006</v>
      </c>
      <c r="I305" s="3">
        <v>14.9</v>
      </c>
      <c r="J305" s="3">
        <v>7.9</v>
      </c>
      <c r="K305">
        <f>SUMPRODUCT({0.4,0.1,0.2,0.2,0.05,0.05},E305:J305)</f>
        <v>33.870000000000005</v>
      </c>
    </row>
    <row r="306" spans="1:11" x14ac:dyDescent="0.3">
      <c r="A306" s="3">
        <v>2020</v>
      </c>
      <c r="B306" s="4" t="s">
        <v>1610</v>
      </c>
      <c r="C306">
        <v>305</v>
      </c>
      <c r="D306" s="4">
        <v>34</v>
      </c>
      <c r="E306" s="3">
        <v>17.899999999999999</v>
      </c>
      <c r="F306" s="3">
        <v>36.6</v>
      </c>
      <c r="G306" s="3">
        <v>41.2</v>
      </c>
      <c r="H306" s="3">
        <v>50.2</v>
      </c>
      <c r="I306" s="3">
        <v>67.3</v>
      </c>
      <c r="J306" s="3">
        <v>27.5</v>
      </c>
      <c r="K306">
        <f>SUMPRODUCT({0.4,0.1,0.2,0.2,0.05,0.05},E306:J306)</f>
        <v>33.840000000000003</v>
      </c>
    </row>
    <row r="307" spans="1:11" x14ac:dyDescent="0.3">
      <c r="A307" s="3">
        <v>2020</v>
      </c>
      <c r="B307" s="4" t="s">
        <v>1611</v>
      </c>
      <c r="C307">
        <v>305</v>
      </c>
      <c r="D307" s="4">
        <v>34</v>
      </c>
      <c r="E307" s="3">
        <v>40.9</v>
      </c>
      <c r="F307" s="3">
        <v>52.9</v>
      </c>
      <c r="G307" s="3">
        <v>35.9</v>
      </c>
      <c r="H307" s="3">
        <v>2.1</v>
      </c>
      <c r="I307" s="3">
        <v>88.3</v>
      </c>
      <c r="J307" s="3">
        <v>3.4</v>
      </c>
      <c r="K307">
        <f>SUMPRODUCT({0.4,0.1,0.2,0.2,0.05,0.05},E307:J307)</f>
        <v>33.835000000000001</v>
      </c>
    </row>
    <row r="308" spans="1:11" x14ac:dyDescent="0.3">
      <c r="A308" s="3">
        <v>2020</v>
      </c>
      <c r="B308" s="4" t="s">
        <v>1612</v>
      </c>
      <c r="C308">
        <v>305</v>
      </c>
      <c r="D308" s="4">
        <v>34</v>
      </c>
      <c r="E308" s="3">
        <v>24</v>
      </c>
      <c r="F308" s="3">
        <v>8.8000000000000007</v>
      </c>
      <c r="G308" s="3">
        <v>68.3</v>
      </c>
      <c r="H308" s="3">
        <v>29</v>
      </c>
      <c r="I308" s="3">
        <v>41</v>
      </c>
      <c r="J308" s="3">
        <v>35.299999999999997</v>
      </c>
      <c r="K308">
        <f>SUMPRODUCT({0.4,0.1,0.2,0.2,0.05,0.05},E308:J308)</f>
        <v>33.755000000000003</v>
      </c>
    </row>
    <row r="309" spans="1:11" x14ac:dyDescent="0.3">
      <c r="A309" s="3">
        <v>2020</v>
      </c>
      <c r="B309" s="4" t="s">
        <v>1613</v>
      </c>
      <c r="C309">
        <v>307</v>
      </c>
      <c r="D309" s="4">
        <v>33.700000000000003</v>
      </c>
      <c r="E309" s="3">
        <v>17.8</v>
      </c>
      <c r="F309" s="3">
        <v>58.1</v>
      </c>
      <c r="G309" s="3">
        <v>3.8</v>
      </c>
      <c r="H309" s="3">
        <v>85</v>
      </c>
      <c r="I309" s="3">
        <v>32.5</v>
      </c>
      <c r="J309" s="3">
        <v>24.7</v>
      </c>
      <c r="K309">
        <f>SUMPRODUCT({0.4,0.1,0.2,0.2,0.05,0.05},E309:J309)</f>
        <v>33.549999999999997</v>
      </c>
    </row>
    <row r="310" spans="1:11" x14ac:dyDescent="0.3">
      <c r="A310" s="3">
        <v>2020</v>
      </c>
      <c r="B310" s="4" t="s">
        <v>1614</v>
      </c>
      <c r="C310">
        <v>308</v>
      </c>
      <c r="D310" s="4">
        <v>33.5</v>
      </c>
      <c r="E310" s="3">
        <v>37.5</v>
      </c>
      <c r="F310" s="3">
        <v>52.7</v>
      </c>
      <c r="G310" s="3">
        <v>3.1</v>
      </c>
      <c r="H310" s="3">
        <v>52.1</v>
      </c>
      <c r="I310" s="3">
        <v>4</v>
      </c>
      <c r="J310" s="3">
        <v>35.6</v>
      </c>
      <c r="K310">
        <f>SUMPRODUCT({0.4,0.1,0.2,0.2,0.05,0.05},E310:J310)</f>
        <v>33.29</v>
      </c>
    </row>
    <row r="311" spans="1:11" x14ac:dyDescent="0.3">
      <c r="A311" s="3">
        <v>2020</v>
      </c>
      <c r="B311" s="4" t="s">
        <v>1615</v>
      </c>
      <c r="C311">
        <v>308</v>
      </c>
      <c r="D311" s="4">
        <v>33.5</v>
      </c>
      <c r="E311" s="3">
        <v>18.5</v>
      </c>
      <c r="F311" s="3">
        <v>10.9</v>
      </c>
      <c r="G311" s="3">
        <v>23.3</v>
      </c>
      <c r="H311" s="3">
        <v>53</v>
      </c>
      <c r="I311" s="3">
        <v>97.3</v>
      </c>
      <c r="J311" s="3">
        <v>94.5</v>
      </c>
      <c r="K311">
        <f>SUMPRODUCT({0.4,0.1,0.2,0.2,0.05,0.05},E311:J311)</f>
        <v>33.340000000000003</v>
      </c>
    </row>
    <row r="312" spans="1:11" x14ac:dyDescent="0.3">
      <c r="A312" s="3">
        <v>2020</v>
      </c>
      <c r="B312" s="4" t="s">
        <v>1616</v>
      </c>
      <c r="C312">
        <v>308</v>
      </c>
      <c r="D312" s="4">
        <v>33.5</v>
      </c>
      <c r="E312" s="3">
        <v>19.8</v>
      </c>
      <c r="F312" s="3">
        <v>8.8000000000000007</v>
      </c>
      <c r="G312" s="3">
        <v>19.100000000000001</v>
      </c>
      <c r="H312" s="3">
        <v>58.1</v>
      </c>
      <c r="I312" s="3">
        <v>83.6</v>
      </c>
      <c r="J312" s="3">
        <v>98.1</v>
      </c>
      <c r="K312">
        <f>SUMPRODUCT({0.4,0.1,0.2,0.2,0.05,0.05},E312:J312)</f>
        <v>33.325000000000003</v>
      </c>
    </row>
    <row r="313" spans="1:11" x14ac:dyDescent="0.3">
      <c r="A313" s="3">
        <v>2020</v>
      </c>
      <c r="B313" s="4" t="s">
        <v>1617</v>
      </c>
      <c r="C313">
        <v>311</v>
      </c>
      <c r="D313" s="4">
        <v>33.4</v>
      </c>
      <c r="E313" s="3">
        <v>30.6</v>
      </c>
      <c r="F313" s="3">
        <v>46</v>
      </c>
      <c r="G313" s="3">
        <v>54.2</v>
      </c>
      <c r="H313" s="3">
        <v>9.4</v>
      </c>
      <c r="I313" s="3">
        <v>41.4</v>
      </c>
      <c r="J313" s="3">
        <v>32.299999999999997</v>
      </c>
      <c r="K313">
        <f>SUMPRODUCT({0.4,0.1,0.2,0.2,0.05,0.05},E313:J313)</f>
        <v>33.245000000000005</v>
      </c>
    </row>
    <row r="314" spans="1:11" x14ac:dyDescent="0.3">
      <c r="A314" s="3">
        <v>2020</v>
      </c>
      <c r="B314" s="4" t="s">
        <v>1618</v>
      </c>
      <c r="C314">
        <v>311</v>
      </c>
      <c r="D314" s="4">
        <v>33.4</v>
      </c>
      <c r="E314" s="3">
        <v>48</v>
      </c>
      <c r="F314" s="3">
        <v>37.9</v>
      </c>
      <c r="G314" s="3">
        <v>23.8</v>
      </c>
      <c r="H314" s="3">
        <v>18.100000000000001</v>
      </c>
      <c r="I314" s="3">
        <v>5.2</v>
      </c>
      <c r="J314" s="3">
        <v>31</v>
      </c>
      <c r="K314">
        <f>SUMPRODUCT({0.4,0.1,0.2,0.2,0.05,0.05},E314:J314)</f>
        <v>33.180000000000007</v>
      </c>
    </row>
    <row r="315" spans="1:11" x14ac:dyDescent="0.3">
      <c r="A315" s="3">
        <v>2020</v>
      </c>
      <c r="B315" s="4" t="s">
        <v>1619</v>
      </c>
      <c r="C315">
        <v>313</v>
      </c>
      <c r="D315" s="4">
        <v>33.299999999999997</v>
      </c>
      <c r="E315" s="3">
        <v>38.299999999999997</v>
      </c>
      <c r="F315" s="3">
        <v>45.1</v>
      </c>
      <c r="G315" s="3">
        <v>52.8</v>
      </c>
      <c r="H315" s="3">
        <v>4</v>
      </c>
      <c r="I315" s="3">
        <v>36.299999999999997</v>
      </c>
      <c r="J315" s="3">
        <v>1.7</v>
      </c>
      <c r="K315">
        <f>SUMPRODUCT({0.4,0.1,0.2,0.2,0.05,0.05},E315:J315)</f>
        <v>33.090000000000003</v>
      </c>
    </row>
    <row r="316" spans="1:11" x14ac:dyDescent="0.3">
      <c r="A316" s="3">
        <v>2020</v>
      </c>
      <c r="B316" s="4" t="s">
        <v>1620</v>
      </c>
      <c r="C316">
        <v>314</v>
      </c>
      <c r="D316" s="4">
        <v>33.200000000000003</v>
      </c>
      <c r="E316" s="3">
        <v>26</v>
      </c>
      <c r="F316" s="3">
        <v>39.200000000000003</v>
      </c>
      <c r="G316" s="3">
        <v>21.7</v>
      </c>
      <c r="H316" s="3">
        <v>70.2</v>
      </c>
      <c r="I316" s="3">
        <v>4.9000000000000004</v>
      </c>
      <c r="J316" s="3">
        <v>1.1000000000000001</v>
      </c>
      <c r="K316">
        <f>SUMPRODUCT({0.4,0.1,0.2,0.2,0.05,0.05},E316:J316)</f>
        <v>33</v>
      </c>
    </row>
    <row r="317" spans="1:11" x14ac:dyDescent="0.3">
      <c r="A317" s="3">
        <v>2020</v>
      </c>
      <c r="B317" s="4" t="s">
        <v>1621</v>
      </c>
      <c r="C317">
        <v>314</v>
      </c>
      <c r="D317" s="4">
        <v>33.200000000000003</v>
      </c>
      <c r="E317" s="3">
        <v>9.1999999999999993</v>
      </c>
      <c r="F317" s="3">
        <v>13.6</v>
      </c>
      <c r="G317" s="3">
        <v>97.7</v>
      </c>
      <c r="H317" s="3">
        <v>9.1</v>
      </c>
      <c r="I317" s="3">
        <v>49.6</v>
      </c>
      <c r="J317" s="3">
        <v>82.7</v>
      </c>
      <c r="K317">
        <f>SUMPRODUCT({0.4,0.1,0.2,0.2,0.05,0.05},E317:J317)</f>
        <v>33.015000000000001</v>
      </c>
    </row>
    <row r="318" spans="1:11" x14ac:dyDescent="0.3">
      <c r="A318" s="3">
        <v>2020</v>
      </c>
      <c r="B318" s="4" t="s">
        <v>1622</v>
      </c>
      <c r="C318">
        <v>314</v>
      </c>
      <c r="D318" s="4">
        <v>33.200000000000003</v>
      </c>
      <c r="E318" s="3">
        <v>33.700000000000003</v>
      </c>
      <c r="F318" s="3">
        <v>32.299999999999997</v>
      </c>
      <c r="G318" s="3">
        <v>50.6</v>
      </c>
      <c r="H318" s="3">
        <v>21.6</v>
      </c>
      <c r="I318" s="3">
        <v>11</v>
      </c>
      <c r="J318" s="3">
        <v>26.3</v>
      </c>
      <c r="K318">
        <f>SUMPRODUCT({0.4,0.1,0.2,0.2,0.05,0.05},E318:J318)</f>
        <v>33.015000000000001</v>
      </c>
    </row>
    <row r="319" spans="1:11" x14ac:dyDescent="0.3">
      <c r="A319" s="3">
        <v>2020</v>
      </c>
      <c r="B319" s="4" t="s">
        <v>1623</v>
      </c>
      <c r="C319">
        <v>317</v>
      </c>
      <c r="D319" s="4">
        <v>33</v>
      </c>
      <c r="E319" s="3">
        <v>19.100000000000001</v>
      </c>
      <c r="F319" s="3">
        <v>35.9</v>
      </c>
      <c r="G319" s="3">
        <v>97.6</v>
      </c>
      <c r="H319" s="3">
        <v>1.7</v>
      </c>
      <c r="I319" s="3">
        <v>4.5999999999999996</v>
      </c>
      <c r="J319" s="3">
        <v>30.4</v>
      </c>
      <c r="K319">
        <f>SUMPRODUCT({0.4,0.1,0.2,0.2,0.05,0.05},E319:J319)</f>
        <v>32.840000000000003</v>
      </c>
    </row>
    <row r="320" spans="1:11" x14ac:dyDescent="0.3">
      <c r="A320" s="3">
        <v>2020</v>
      </c>
      <c r="B320" s="4" t="s">
        <v>1624</v>
      </c>
      <c r="C320">
        <v>317</v>
      </c>
      <c r="D320" s="4">
        <v>33</v>
      </c>
      <c r="E320" s="3">
        <v>22.5</v>
      </c>
      <c r="F320" s="3">
        <v>17.399999999999999</v>
      </c>
      <c r="G320" s="3">
        <v>2.7</v>
      </c>
      <c r="H320" s="3">
        <v>94.6</v>
      </c>
      <c r="I320" s="3">
        <v>28</v>
      </c>
      <c r="J320" s="3">
        <v>23.5</v>
      </c>
      <c r="K320">
        <f>SUMPRODUCT({0.4,0.1,0.2,0.2,0.05,0.05},E320:J320)</f>
        <v>32.774999999999999</v>
      </c>
    </row>
    <row r="321" spans="1:11" x14ac:dyDescent="0.3">
      <c r="A321" s="3">
        <v>2020</v>
      </c>
      <c r="B321" s="4" t="s">
        <v>1625</v>
      </c>
      <c r="C321">
        <v>319</v>
      </c>
      <c r="D321" s="4">
        <v>32.9</v>
      </c>
      <c r="E321" s="3">
        <v>19.3</v>
      </c>
      <c r="F321" s="3">
        <v>15.4</v>
      </c>
      <c r="G321" s="3">
        <v>57.6</v>
      </c>
      <c r="H321" s="3">
        <v>21.7</v>
      </c>
      <c r="I321" s="3">
        <v>85.8</v>
      </c>
      <c r="J321" s="3">
        <v>65.400000000000006</v>
      </c>
      <c r="K321">
        <f>SUMPRODUCT({0.4,0.1,0.2,0.2,0.05,0.05},E321:J321)</f>
        <v>32.68</v>
      </c>
    </row>
    <row r="322" spans="1:11" x14ac:dyDescent="0.3">
      <c r="A322" s="3">
        <v>2020</v>
      </c>
      <c r="B322" s="4" t="s">
        <v>1626</v>
      </c>
      <c r="C322">
        <v>320</v>
      </c>
      <c r="D322" s="4">
        <v>32.6</v>
      </c>
      <c r="E322" s="3">
        <v>38.799999999999997</v>
      </c>
      <c r="F322" s="3">
        <v>24.2</v>
      </c>
      <c r="G322" s="3">
        <v>30.6</v>
      </c>
      <c r="H322" s="3">
        <v>26.4</v>
      </c>
      <c r="I322" s="3">
        <v>42.9</v>
      </c>
      <c r="J322" s="3">
        <v>19.2</v>
      </c>
      <c r="K322">
        <f>SUMPRODUCT({0.4,0.1,0.2,0.2,0.05,0.05},E322:J322)</f>
        <v>32.445</v>
      </c>
    </row>
    <row r="323" spans="1:11" x14ac:dyDescent="0.3">
      <c r="A323" s="3">
        <v>2020</v>
      </c>
      <c r="B323" s="4" t="s">
        <v>1627</v>
      </c>
      <c r="C323">
        <v>321</v>
      </c>
      <c r="D323" s="4">
        <v>32.299999999999997</v>
      </c>
      <c r="E323" s="3">
        <v>22.5</v>
      </c>
      <c r="F323" s="3">
        <v>13.1</v>
      </c>
      <c r="G323" s="3">
        <v>87</v>
      </c>
      <c r="H323" s="3">
        <v>14</v>
      </c>
      <c r="I323" s="3">
        <v>14.1</v>
      </c>
      <c r="J323" s="3">
        <v>17.7</v>
      </c>
      <c r="K323">
        <f>SUMPRODUCT({0.4,0.1,0.2,0.2,0.05,0.05},E323:J323)</f>
        <v>32.1</v>
      </c>
    </row>
    <row r="324" spans="1:11" x14ac:dyDescent="0.3">
      <c r="A324" s="3">
        <v>2020</v>
      </c>
      <c r="B324" s="4" t="s">
        <v>1628</v>
      </c>
      <c r="C324">
        <v>321</v>
      </c>
      <c r="D324" s="4">
        <v>32.299999999999997</v>
      </c>
      <c r="E324" s="3">
        <v>43.6</v>
      </c>
      <c r="F324" s="3">
        <v>48.9</v>
      </c>
      <c r="G324" s="3">
        <v>37.299999999999997</v>
      </c>
      <c r="H324" s="3">
        <v>6.7</v>
      </c>
      <c r="I324" s="3">
        <v>8.5</v>
      </c>
      <c r="J324" s="3">
        <v>10.5</v>
      </c>
      <c r="K324">
        <f>SUMPRODUCT({0.4,0.1,0.2,0.2,0.05,0.05},E324:J324)</f>
        <v>32.080000000000005</v>
      </c>
    </row>
    <row r="325" spans="1:11" x14ac:dyDescent="0.3">
      <c r="A325" s="3">
        <v>2020</v>
      </c>
      <c r="B325" s="4" t="s">
        <v>1629</v>
      </c>
      <c r="C325">
        <v>323</v>
      </c>
      <c r="D325" s="4">
        <v>32.1</v>
      </c>
      <c r="E325" s="3">
        <v>23.8</v>
      </c>
      <c r="F325" s="3">
        <v>19.8</v>
      </c>
      <c r="G325" s="3">
        <v>6.2</v>
      </c>
      <c r="H325" s="3">
        <v>49.8</v>
      </c>
      <c r="I325" s="3">
        <v>93.8</v>
      </c>
      <c r="J325" s="3">
        <v>90.2</v>
      </c>
      <c r="K325">
        <f>SUMPRODUCT({0.4,0.1,0.2,0.2,0.05,0.05},E325:J325)</f>
        <v>31.900000000000006</v>
      </c>
    </row>
    <row r="326" spans="1:11" x14ac:dyDescent="0.3">
      <c r="A326" s="3">
        <v>2020</v>
      </c>
      <c r="B326" s="4" t="s">
        <v>1630</v>
      </c>
      <c r="C326">
        <v>323</v>
      </c>
      <c r="D326" s="4">
        <v>32.1</v>
      </c>
      <c r="E326" s="3">
        <v>5.5</v>
      </c>
      <c r="F326" s="3">
        <v>1</v>
      </c>
      <c r="G326" s="3">
        <v>96.7</v>
      </c>
      <c r="H326" s="3">
        <v>38.6</v>
      </c>
      <c r="I326" s="3">
        <v>48.4</v>
      </c>
      <c r="J326" s="3">
        <v>1.7</v>
      </c>
      <c r="K326">
        <f>SUMPRODUCT({0.4,0.1,0.2,0.2,0.05,0.05},E326:J326)</f>
        <v>31.865000000000009</v>
      </c>
    </row>
    <row r="327" spans="1:11" x14ac:dyDescent="0.3">
      <c r="A327" s="3">
        <v>2020</v>
      </c>
      <c r="B327" s="4" t="s">
        <v>1631</v>
      </c>
      <c r="C327">
        <v>323</v>
      </c>
      <c r="D327" s="4">
        <v>32.1</v>
      </c>
      <c r="E327" s="3">
        <v>19.5</v>
      </c>
      <c r="F327" s="3">
        <v>2.4</v>
      </c>
      <c r="G327" s="3">
        <v>99.6</v>
      </c>
      <c r="H327" s="3">
        <v>13.4</v>
      </c>
      <c r="I327" s="3"/>
      <c r="J327" s="3">
        <v>25.4</v>
      </c>
      <c r="K327">
        <f>SUMPRODUCT({0.4,0.1,0.2,0.2,0.05,0.05},E327:J327)</f>
        <v>31.91</v>
      </c>
    </row>
    <row r="328" spans="1:11" x14ac:dyDescent="0.3">
      <c r="A328" s="3">
        <v>2020</v>
      </c>
      <c r="B328" s="4" t="s">
        <v>1632</v>
      </c>
      <c r="C328">
        <v>326</v>
      </c>
      <c r="D328" s="4">
        <v>31.9</v>
      </c>
      <c r="E328" s="3">
        <v>34.9</v>
      </c>
      <c r="F328" s="3">
        <v>45.9</v>
      </c>
      <c r="G328" s="3">
        <v>55.4</v>
      </c>
      <c r="H328" s="3">
        <v>6.5</v>
      </c>
      <c r="I328" s="3">
        <v>4.3</v>
      </c>
      <c r="J328" s="3">
        <v>11.3</v>
      </c>
      <c r="K328">
        <f>SUMPRODUCT({0.4,0.1,0.2,0.2,0.05,0.05},E328:J328)</f>
        <v>31.710000000000004</v>
      </c>
    </row>
    <row r="329" spans="1:11" x14ac:dyDescent="0.3">
      <c r="A329" s="3">
        <v>2020</v>
      </c>
      <c r="B329" s="4" t="s">
        <v>1633</v>
      </c>
      <c r="C329">
        <v>326</v>
      </c>
      <c r="D329" s="4">
        <v>31.9</v>
      </c>
      <c r="E329" s="3">
        <v>16.8</v>
      </c>
      <c r="F329" s="3">
        <v>43.2</v>
      </c>
      <c r="G329" s="3">
        <v>98.8</v>
      </c>
      <c r="H329" s="3">
        <v>1.1000000000000001</v>
      </c>
      <c r="I329" s="3">
        <v>2.5</v>
      </c>
      <c r="J329" s="3">
        <v>12.3</v>
      </c>
      <c r="K329">
        <f>SUMPRODUCT({0.4,0.1,0.2,0.2,0.05,0.05},E329:J329)</f>
        <v>31.76</v>
      </c>
    </row>
    <row r="330" spans="1:11" x14ac:dyDescent="0.3">
      <c r="A330" s="3">
        <v>2020</v>
      </c>
      <c r="B330" s="4" t="s">
        <v>1634</v>
      </c>
      <c r="C330">
        <v>326</v>
      </c>
      <c r="D330" s="4">
        <v>31.9</v>
      </c>
      <c r="E330" s="3">
        <v>14.7</v>
      </c>
      <c r="F330" s="3">
        <v>26</v>
      </c>
      <c r="G330" s="3">
        <v>87.9</v>
      </c>
      <c r="H330" s="3">
        <v>1.7</v>
      </c>
      <c r="I330" s="3">
        <v>11.5</v>
      </c>
      <c r="J330" s="3">
        <v>95</v>
      </c>
      <c r="K330">
        <f>SUMPRODUCT({0.4,0.1,0.2,0.2,0.05,0.05},E330:J330)</f>
        <v>31.725000000000001</v>
      </c>
    </row>
    <row r="331" spans="1:11" x14ac:dyDescent="0.3">
      <c r="A331" s="3">
        <v>2020</v>
      </c>
      <c r="B331" s="4" t="s">
        <v>1635</v>
      </c>
      <c r="C331">
        <v>326</v>
      </c>
      <c r="D331" s="4">
        <v>31.9</v>
      </c>
      <c r="E331" s="3">
        <v>24.5</v>
      </c>
      <c r="F331" s="3">
        <v>11.9</v>
      </c>
      <c r="G331" s="3">
        <v>78.900000000000006</v>
      </c>
      <c r="H331" s="3">
        <v>18.3</v>
      </c>
      <c r="I331" s="3">
        <v>6.1</v>
      </c>
      <c r="J331" s="3">
        <v>20.5</v>
      </c>
      <c r="K331">
        <f>SUMPRODUCT({0.4,0.1,0.2,0.2,0.05,0.05},E331:J331)</f>
        <v>31.76</v>
      </c>
    </row>
    <row r="332" spans="1:11" x14ac:dyDescent="0.3">
      <c r="A332" s="3">
        <v>2020</v>
      </c>
      <c r="B332" s="4" t="s">
        <v>1636</v>
      </c>
      <c r="C332">
        <v>326</v>
      </c>
      <c r="D332" s="4">
        <v>31.9</v>
      </c>
      <c r="E332" s="3">
        <v>29.3</v>
      </c>
      <c r="F332" s="3">
        <v>31.5</v>
      </c>
      <c r="G332" s="3">
        <v>27.2</v>
      </c>
      <c r="H332" s="3">
        <v>36.6</v>
      </c>
      <c r="I332" s="3">
        <v>56.9</v>
      </c>
      <c r="J332" s="3">
        <v>25.2</v>
      </c>
      <c r="K332">
        <f>SUMPRODUCT({0.4,0.1,0.2,0.2,0.05,0.05},E332:J332)</f>
        <v>31.735000000000003</v>
      </c>
    </row>
    <row r="333" spans="1:11" x14ac:dyDescent="0.3">
      <c r="A333" s="3">
        <v>2020</v>
      </c>
      <c r="B333" s="4" t="s">
        <v>1637</v>
      </c>
      <c r="C333">
        <v>327</v>
      </c>
      <c r="D333" s="4">
        <v>32</v>
      </c>
      <c r="E333" s="3">
        <v>7.6</v>
      </c>
      <c r="F333" s="3">
        <v>44.6</v>
      </c>
      <c r="G333" s="3">
        <v>70.7</v>
      </c>
      <c r="H333" s="3">
        <v>3.8</v>
      </c>
      <c r="I333" s="3">
        <v>89.6</v>
      </c>
      <c r="J333" s="3">
        <v>100</v>
      </c>
      <c r="K333">
        <f>SUMPRODUCT({0.4,0.1,0.2,0.2,0.05,0.05},E333:J333)</f>
        <v>31.880000000000003</v>
      </c>
    </row>
    <row r="334" spans="1:11" x14ac:dyDescent="0.3">
      <c r="A334" s="3">
        <v>2020</v>
      </c>
      <c r="B334" s="4" t="s">
        <v>1638</v>
      </c>
      <c r="C334">
        <v>331</v>
      </c>
      <c r="D334" s="4">
        <v>31.8</v>
      </c>
      <c r="E334" s="3">
        <v>31</v>
      </c>
      <c r="F334" s="3">
        <v>11</v>
      </c>
      <c r="G334" s="3">
        <v>68.5</v>
      </c>
      <c r="H334" s="3">
        <v>10.8</v>
      </c>
      <c r="I334" s="3">
        <v>12.8</v>
      </c>
      <c r="J334" s="3">
        <v>31.6</v>
      </c>
      <c r="K334">
        <f>SUMPRODUCT({0.4,0.1,0.2,0.2,0.05,0.05},E334:J334)</f>
        <v>31.580000000000005</v>
      </c>
    </row>
    <row r="335" spans="1:11" x14ac:dyDescent="0.3">
      <c r="A335" s="3">
        <v>2020</v>
      </c>
      <c r="B335" s="4" t="s">
        <v>1639</v>
      </c>
      <c r="C335">
        <v>331</v>
      </c>
      <c r="D335" s="4">
        <v>31.8</v>
      </c>
      <c r="E335" s="3">
        <v>20.8</v>
      </c>
      <c r="F335" s="3">
        <v>13.8</v>
      </c>
      <c r="G335" s="3">
        <v>92.2</v>
      </c>
      <c r="H335" s="3">
        <v>2.4</v>
      </c>
      <c r="I335" s="3">
        <v>16.399999999999999</v>
      </c>
      <c r="J335" s="3">
        <v>43.1</v>
      </c>
      <c r="K335">
        <f>SUMPRODUCT({0.4,0.1,0.2,0.2,0.05,0.05},E335:J335)</f>
        <v>31.595000000000002</v>
      </c>
    </row>
    <row r="336" spans="1:11" x14ac:dyDescent="0.3">
      <c r="A336" s="3">
        <v>2020</v>
      </c>
      <c r="B336" s="4" t="s">
        <v>1640</v>
      </c>
      <c r="C336">
        <v>333</v>
      </c>
      <c r="D336" s="4">
        <v>31.7</v>
      </c>
      <c r="E336" s="3">
        <v>21.7</v>
      </c>
      <c r="F336" s="3">
        <v>20.100000000000001</v>
      </c>
      <c r="G336" s="3">
        <v>80.3</v>
      </c>
      <c r="H336" s="3">
        <v>14</v>
      </c>
      <c r="I336" s="3">
        <v>8.6</v>
      </c>
      <c r="J336" s="3">
        <v>30.4</v>
      </c>
      <c r="K336">
        <f>SUMPRODUCT({0.4,0.1,0.2,0.2,0.05,0.05},E336:J336)</f>
        <v>31.5</v>
      </c>
    </row>
    <row r="337" spans="1:11" x14ac:dyDescent="0.3">
      <c r="A337" s="3">
        <v>2020</v>
      </c>
      <c r="B337" s="4" t="s">
        <v>1641</v>
      </c>
      <c r="C337">
        <v>333</v>
      </c>
      <c r="D337" s="4">
        <v>31.7</v>
      </c>
      <c r="E337" s="3">
        <v>19.899999999999999</v>
      </c>
      <c r="F337" s="3">
        <v>7.3</v>
      </c>
      <c r="G337" s="3">
        <v>80</v>
      </c>
      <c r="H337" s="3">
        <v>24.3</v>
      </c>
      <c r="I337" s="3">
        <v>27.1</v>
      </c>
      <c r="J337" s="3">
        <v>11.5</v>
      </c>
      <c r="K337">
        <f>SUMPRODUCT({0.4,0.1,0.2,0.2,0.05,0.05},E337:J337)</f>
        <v>31.479999999999997</v>
      </c>
    </row>
    <row r="338" spans="1:11" x14ac:dyDescent="0.3">
      <c r="A338" s="3">
        <v>2020</v>
      </c>
      <c r="B338" s="4" t="s">
        <v>1642</v>
      </c>
      <c r="C338">
        <v>333</v>
      </c>
      <c r="D338" s="4">
        <v>31.7</v>
      </c>
      <c r="E338" s="3">
        <v>24.9</v>
      </c>
      <c r="F338" s="3">
        <v>46.7</v>
      </c>
      <c r="G338" s="3">
        <v>5</v>
      </c>
      <c r="H338" s="3">
        <v>55.7</v>
      </c>
      <c r="I338" s="3">
        <v>43.2</v>
      </c>
      <c r="J338" s="3">
        <v>51.5</v>
      </c>
      <c r="K338">
        <f>SUMPRODUCT({0.4,0.1,0.2,0.2,0.05,0.05},E338:J338)</f>
        <v>31.505000000000003</v>
      </c>
    </row>
    <row r="339" spans="1:11" x14ac:dyDescent="0.3">
      <c r="A339" s="3">
        <v>2020</v>
      </c>
      <c r="B339" s="4" t="s">
        <v>1643</v>
      </c>
      <c r="C339">
        <v>333</v>
      </c>
      <c r="D339" s="4">
        <v>31.7</v>
      </c>
      <c r="E339" s="3">
        <v>19.3</v>
      </c>
      <c r="F339" s="3">
        <v>10.4</v>
      </c>
      <c r="G339" s="3">
        <v>24.4</v>
      </c>
      <c r="H339" s="3">
        <v>56.4</v>
      </c>
      <c r="I339" s="3">
        <v>70.400000000000006</v>
      </c>
      <c r="J339" s="3">
        <v>60.8</v>
      </c>
      <c r="K339">
        <f>SUMPRODUCT({0.4,0.1,0.2,0.2,0.05,0.05},E339:J339)</f>
        <v>31.48</v>
      </c>
    </row>
    <row r="340" spans="1:11" x14ac:dyDescent="0.3">
      <c r="A340" s="3">
        <v>2020</v>
      </c>
      <c r="B340" s="4" t="s">
        <v>1644</v>
      </c>
      <c r="C340">
        <v>333</v>
      </c>
      <c r="D340" s="4">
        <v>31.7</v>
      </c>
      <c r="E340" s="3">
        <v>16.600000000000001</v>
      </c>
      <c r="F340" s="3">
        <v>11.4</v>
      </c>
      <c r="G340" s="3">
        <v>54.9</v>
      </c>
      <c r="H340" s="3">
        <v>45.2</v>
      </c>
      <c r="I340" s="3">
        <v>56.4</v>
      </c>
      <c r="J340" s="3">
        <v>17.7</v>
      </c>
      <c r="K340">
        <f>SUMPRODUCT({0.4,0.1,0.2,0.2,0.05,0.05},E340:J340)</f>
        <v>31.505000000000006</v>
      </c>
    </row>
    <row r="341" spans="1:11" x14ac:dyDescent="0.3">
      <c r="A341" s="3">
        <v>2020</v>
      </c>
      <c r="B341" s="4" t="s">
        <v>1645</v>
      </c>
      <c r="C341">
        <v>333</v>
      </c>
      <c r="D341" s="4">
        <v>31.7</v>
      </c>
      <c r="E341" s="3">
        <v>17.2</v>
      </c>
      <c r="F341" s="3">
        <v>8.5</v>
      </c>
      <c r="G341" s="3">
        <v>86.3</v>
      </c>
      <c r="H341" s="3">
        <v>22</v>
      </c>
      <c r="I341" s="3">
        <v>36.5</v>
      </c>
      <c r="J341" s="3">
        <v>5.2</v>
      </c>
      <c r="K341">
        <f>SUMPRODUCT({0.4,0.1,0.2,0.2,0.05,0.05},E341:J341)</f>
        <v>31.475000000000001</v>
      </c>
    </row>
    <row r="342" spans="1:11" x14ac:dyDescent="0.3">
      <c r="A342" s="3">
        <v>2020</v>
      </c>
      <c r="B342" s="4" t="s">
        <v>1646</v>
      </c>
      <c r="C342">
        <v>333</v>
      </c>
      <c r="D342" s="4">
        <v>31.7</v>
      </c>
      <c r="E342" s="3">
        <v>17</v>
      </c>
      <c r="F342" s="3">
        <v>8.5</v>
      </c>
      <c r="G342" s="3">
        <v>68.5</v>
      </c>
      <c r="H342" s="3">
        <v>40.1</v>
      </c>
      <c r="I342" s="3">
        <v>33</v>
      </c>
      <c r="J342" s="3">
        <v>10.1</v>
      </c>
      <c r="K342">
        <f>SUMPRODUCT({0.4,0.1,0.2,0.2,0.05,0.05},E342:J342)</f>
        <v>31.525000000000002</v>
      </c>
    </row>
    <row r="343" spans="1:11" x14ac:dyDescent="0.3">
      <c r="A343" s="3">
        <v>2020</v>
      </c>
      <c r="B343" s="4" t="s">
        <v>1647</v>
      </c>
      <c r="C343">
        <v>341</v>
      </c>
      <c r="D343" s="4">
        <v>31.6</v>
      </c>
      <c r="E343" s="3">
        <v>2.8</v>
      </c>
      <c r="F343" s="3">
        <v>3.8</v>
      </c>
      <c r="G343" s="3">
        <v>97</v>
      </c>
      <c r="H343" s="3">
        <v>49.8</v>
      </c>
      <c r="I343" s="3"/>
      <c r="J343" s="3">
        <v>10.6</v>
      </c>
      <c r="K343">
        <f>SUMPRODUCT({0.4,0.1,0.2,0.2,0.05,0.05},E343:J343)</f>
        <v>31.390000000000004</v>
      </c>
    </row>
    <row r="344" spans="1:11" x14ac:dyDescent="0.3">
      <c r="A344" s="3">
        <v>2020</v>
      </c>
      <c r="B344" s="4" t="s">
        <v>1648</v>
      </c>
      <c r="C344">
        <v>342</v>
      </c>
      <c r="D344" s="4">
        <v>31.5</v>
      </c>
      <c r="E344" s="3">
        <v>43.6</v>
      </c>
      <c r="F344" s="3">
        <v>12</v>
      </c>
      <c r="G344" s="3">
        <v>11.8</v>
      </c>
      <c r="H344" s="3">
        <v>37.4</v>
      </c>
      <c r="I344" s="3">
        <v>26.4</v>
      </c>
      <c r="J344" s="3">
        <v>30.8</v>
      </c>
      <c r="K344">
        <f>SUMPRODUCT({0.4,0.1,0.2,0.2,0.05,0.05},E344:J344)</f>
        <v>31.34</v>
      </c>
    </row>
    <row r="345" spans="1:11" x14ac:dyDescent="0.3">
      <c r="A345" s="3">
        <v>2020</v>
      </c>
      <c r="B345" s="4" t="s">
        <v>1649</v>
      </c>
      <c r="C345">
        <v>342</v>
      </c>
      <c r="D345" s="4">
        <v>31.5</v>
      </c>
      <c r="E345" s="3">
        <v>6.4</v>
      </c>
      <c r="F345" s="3">
        <v>8.1</v>
      </c>
      <c r="G345" s="3">
        <v>99.4</v>
      </c>
      <c r="H345" s="3">
        <v>18.5</v>
      </c>
      <c r="I345" s="3">
        <v>23.9</v>
      </c>
      <c r="J345" s="3">
        <v>63.7</v>
      </c>
      <c r="K345">
        <f>SUMPRODUCT({0.4,0.1,0.2,0.2,0.05,0.05},E345:J345)</f>
        <v>31.330000000000005</v>
      </c>
    </row>
    <row r="346" spans="1:11" x14ac:dyDescent="0.3">
      <c r="A346" s="3">
        <v>2020</v>
      </c>
      <c r="B346" s="4" t="s">
        <v>1650</v>
      </c>
      <c r="C346">
        <v>344</v>
      </c>
      <c r="D346" s="4">
        <v>31.4</v>
      </c>
      <c r="E346" s="3">
        <v>13.6</v>
      </c>
      <c r="F346" s="3">
        <v>4.2</v>
      </c>
      <c r="G346" s="3">
        <v>14.5</v>
      </c>
      <c r="H346" s="3">
        <v>63.4</v>
      </c>
      <c r="I346" s="3">
        <v>97.8</v>
      </c>
      <c r="J346" s="3">
        <v>98</v>
      </c>
      <c r="K346">
        <f>SUMPRODUCT({0.4,0.1,0.2,0.2,0.05,0.05},E346:J346)</f>
        <v>31.230000000000004</v>
      </c>
    </row>
    <row r="347" spans="1:11" x14ac:dyDescent="0.3">
      <c r="A347" s="3">
        <v>2020</v>
      </c>
      <c r="B347" s="4" t="s">
        <v>1651</v>
      </c>
      <c r="C347">
        <v>344</v>
      </c>
      <c r="D347" s="4">
        <v>31.4</v>
      </c>
      <c r="E347" s="3">
        <v>7.9</v>
      </c>
      <c r="F347" s="3">
        <v>5.2</v>
      </c>
      <c r="G347" s="3">
        <v>82.3</v>
      </c>
      <c r="H347" s="3">
        <v>38.200000000000003</v>
      </c>
      <c r="I347" s="3">
        <v>44.5</v>
      </c>
      <c r="J347" s="3">
        <v>24.1</v>
      </c>
      <c r="K347">
        <f>SUMPRODUCT({0.4,0.1,0.2,0.2,0.05,0.05},E347:J347)</f>
        <v>31.21</v>
      </c>
    </row>
    <row r="348" spans="1:11" x14ac:dyDescent="0.3">
      <c r="A348" s="3">
        <v>2020</v>
      </c>
      <c r="B348" s="4" t="s">
        <v>1652</v>
      </c>
      <c r="C348">
        <v>346</v>
      </c>
      <c r="D348" s="4">
        <v>31.1</v>
      </c>
      <c r="E348" s="3">
        <v>21.3</v>
      </c>
      <c r="F348" s="3">
        <v>10.3</v>
      </c>
      <c r="G348" s="3">
        <v>35.4</v>
      </c>
      <c r="H348" s="3">
        <v>21.4</v>
      </c>
      <c r="I348" s="3">
        <v>100</v>
      </c>
      <c r="J348" s="3">
        <v>100</v>
      </c>
      <c r="K348">
        <f>SUMPRODUCT({0.4,0.1,0.2,0.2,0.05,0.05},E348:J348)</f>
        <v>30.910000000000004</v>
      </c>
    </row>
    <row r="349" spans="1:11" x14ac:dyDescent="0.3">
      <c r="A349" s="3">
        <v>2020</v>
      </c>
      <c r="B349" s="4" t="s">
        <v>1653</v>
      </c>
      <c r="C349">
        <v>346</v>
      </c>
      <c r="D349" s="4">
        <v>31.1</v>
      </c>
      <c r="E349" s="3">
        <v>20</v>
      </c>
      <c r="F349" s="3">
        <v>11.3</v>
      </c>
      <c r="G349" s="3">
        <v>7.3</v>
      </c>
      <c r="H349" s="3">
        <v>70</v>
      </c>
      <c r="I349" s="3">
        <v>82.3</v>
      </c>
      <c r="J349" s="3">
        <v>43.4</v>
      </c>
      <c r="K349">
        <f>SUMPRODUCT({0.4,0.1,0.2,0.2,0.05,0.05},E349:J349)</f>
        <v>30.875</v>
      </c>
    </row>
    <row r="350" spans="1:11" x14ac:dyDescent="0.3">
      <c r="A350" s="3">
        <v>2020</v>
      </c>
      <c r="B350" s="4" t="s">
        <v>1654</v>
      </c>
      <c r="C350">
        <v>348</v>
      </c>
      <c r="D350" s="4">
        <v>31</v>
      </c>
      <c r="E350" s="3">
        <v>19.399999999999999</v>
      </c>
      <c r="F350" s="3">
        <v>31.7</v>
      </c>
      <c r="G350" s="3">
        <v>34.4</v>
      </c>
      <c r="H350" s="3">
        <v>15.2</v>
      </c>
      <c r="I350" s="3">
        <v>100</v>
      </c>
      <c r="J350" s="3">
        <v>100</v>
      </c>
      <c r="K350">
        <f>SUMPRODUCT({0.4,0.1,0.2,0.2,0.05,0.05},E350:J350)</f>
        <v>30.849999999999998</v>
      </c>
    </row>
    <row r="351" spans="1:11" x14ac:dyDescent="0.3">
      <c r="A351" s="3">
        <v>2020</v>
      </c>
      <c r="B351" s="4" t="s">
        <v>1655</v>
      </c>
      <c r="C351">
        <v>348</v>
      </c>
      <c r="D351" s="4">
        <v>31</v>
      </c>
      <c r="E351" s="3">
        <v>11.7</v>
      </c>
      <c r="F351" s="3">
        <v>24.9</v>
      </c>
      <c r="G351" s="3">
        <v>100</v>
      </c>
      <c r="H351" s="3">
        <v>1.4</v>
      </c>
      <c r="I351" s="3">
        <v>15.7</v>
      </c>
      <c r="J351" s="3">
        <v>51.5</v>
      </c>
      <c r="K351">
        <f>SUMPRODUCT({0.4,0.1,0.2,0.2,0.05,0.05},E351:J351)</f>
        <v>30.810000000000002</v>
      </c>
    </row>
    <row r="352" spans="1:11" x14ac:dyDescent="0.3">
      <c r="A352" s="3">
        <v>2020</v>
      </c>
      <c r="B352" s="4" t="s">
        <v>1656</v>
      </c>
      <c r="C352">
        <v>350</v>
      </c>
      <c r="D352" s="4">
        <v>30.9</v>
      </c>
      <c r="E352" s="3">
        <v>19.3</v>
      </c>
      <c r="F352" s="3">
        <v>21.4</v>
      </c>
      <c r="G352" s="3">
        <v>10</v>
      </c>
      <c r="H352" s="3">
        <v>45.5</v>
      </c>
      <c r="I352" s="3">
        <v>94.8</v>
      </c>
      <c r="J352" s="3">
        <v>99.6</v>
      </c>
      <c r="K352">
        <f>SUMPRODUCT({0.4,0.1,0.2,0.2,0.05,0.05},E352:J352)</f>
        <v>30.680000000000003</v>
      </c>
    </row>
    <row r="353" spans="1:11" x14ac:dyDescent="0.3">
      <c r="A353" s="3">
        <v>2020</v>
      </c>
      <c r="B353" s="4" t="s">
        <v>1657</v>
      </c>
      <c r="C353">
        <v>350</v>
      </c>
      <c r="D353" s="4">
        <v>30.9</v>
      </c>
      <c r="E353" s="3">
        <v>29</v>
      </c>
      <c r="F353" s="3">
        <v>35</v>
      </c>
      <c r="G353" s="3">
        <v>17.399999999999999</v>
      </c>
      <c r="H353" s="3">
        <v>60.1</v>
      </c>
      <c r="I353" s="3">
        <v>1.5</v>
      </c>
      <c r="J353" s="3">
        <v>1.2</v>
      </c>
      <c r="K353">
        <f>SUMPRODUCT({0.4,0.1,0.2,0.2,0.05,0.05},E353:J353)</f>
        <v>30.734999999999999</v>
      </c>
    </row>
    <row r="354" spans="1:11" x14ac:dyDescent="0.3">
      <c r="A354" s="3">
        <v>2020</v>
      </c>
      <c r="B354" s="4" t="s">
        <v>1658</v>
      </c>
      <c r="C354">
        <v>350</v>
      </c>
      <c r="D354" s="4">
        <v>30.9</v>
      </c>
      <c r="E354" s="3">
        <v>11.5</v>
      </c>
      <c r="F354" s="3">
        <v>9.1</v>
      </c>
      <c r="G354" s="3">
        <v>91.5</v>
      </c>
      <c r="H354" s="3">
        <v>7.8</v>
      </c>
      <c r="I354" s="3">
        <v>99.3</v>
      </c>
      <c r="J354" s="3">
        <v>7.6</v>
      </c>
      <c r="K354">
        <f>SUMPRODUCT({0.4,0.1,0.2,0.2,0.05,0.05},E354:J354)</f>
        <v>30.715</v>
      </c>
    </row>
    <row r="355" spans="1:11" x14ac:dyDescent="0.3">
      <c r="A355" s="3">
        <v>2020</v>
      </c>
      <c r="B355" s="4" t="s">
        <v>1659</v>
      </c>
      <c r="C355">
        <v>353</v>
      </c>
      <c r="D355" s="4">
        <v>30.8</v>
      </c>
      <c r="E355" s="3">
        <v>27.2</v>
      </c>
      <c r="F355" s="3">
        <v>26.2</v>
      </c>
      <c r="G355" s="3">
        <v>31.6</v>
      </c>
      <c r="H355" s="3">
        <v>33.6</v>
      </c>
      <c r="I355" s="3">
        <v>36.6</v>
      </c>
      <c r="J355" s="3">
        <v>44.1</v>
      </c>
      <c r="K355">
        <f>SUMPRODUCT({0.4,0.1,0.2,0.2,0.05,0.05},E355:J355)</f>
        <v>30.574999999999996</v>
      </c>
    </row>
    <row r="356" spans="1:11" x14ac:dyDescent="0.3">
      <c r="A356" s="3">
        <v>2020</v>
      </c>
      <c r="B356" s="4" t="s">
        <v>1660</v>
      </c>
      <c r="C356">
        <v>353</v>
      </c>
      <c r="D356" s="4">
        <v>30.8</v>
      </c>
      <c r="E356" s="3">
        <v>19.600000000000001</v>
      </c>
      <c r="F356" s="3">
        <v>20.3</v>
      </c>
      <c r="G356" s="3">
        <v>36.1</v>
      </c>
      <c r="H356" s="3">
        <v>39.9</v>
      </c>
      <c r="I356" s="3">
        <v>85.4</v>
      </c>
      <c r="J356" s="3">
        <v>26.4</v>
      </c>
      <c r="K356">
        <f>SUMPRODUCT({0.4,0.1,0.2,0.2,0.05,0.05},E356:J356)</f>
        <v>30.660000000000004</v>
      </c>
    </row>
    <row r="357" spans="1:11" x14ac:dyDescent="0.3">
      <c r="A357" s="3">
        <v>2020</v>
      </c>
      <c r="B357" s="4" t="s">
        <v>1661</v>
      </c>
      <c r="C357">
        <v>355</v>
      </c>
      <c r="D357" s="4">
        <v>30.5</v>
      </c>
      <c r="E357" s="3">
        <v>17</v>
      </c>
      <c r="F357" s="3">
        <v>54.1</v>
      </c>
      <c r="G357" s="3">
        <v>77.8</v>
      </c>
      <c r="H357" s="3">
        <v>10.6</v>
      </c>
      <c r="I357" s="3">
        <v>3.3</v>
      </c>
      <c r="J357" s="3">
        <v>5</v>
      </c>
      <c r="K357">
        <f>SUMPRODUCT({0.4,0.1,0.2,0.2,0.05,0.05},E357:J357)</f>
        <v>30.305000000000003</v>
      </c>
    </row>
    <row r="358" spans="1:11" x14ac:dyDescent="0.3">
      <c r="A358" s="3">
        <v>2020</v>
      </c>
      <c r="B358" s="4" t="s">
        <v>1662</v>
      </c>
      <c r="C358">
        <v>356</v>
      </c>
      <c r="D358" s="4">
        <v>30.3</v>
      </c>
      <c r="E358" s="3">
        <v>35</v>
      </c>
      <c r="F358" s="3">
        <v>28.7</v>
      </c>
      <c r="G358" s="3">
        <v>38.1</v>
      </c>
      <c r="H358" s="3">
        <v>19.100000000000001</v>
      </c>
      <c r="I358" s="3">
        <v>29.3</v>
      </c>
      <c r="J358" s="3">
        <v>7.8</v>
      </c>
      <c r="K358">
        <f>SUMPRODUCT({0.4,0.1,0.2,0.2,0.05,0.05},E358:J358)</f>
        <v>30.165000000000003</v>
      </c>
    </row>
    <row r="359" spans="1:11" x14ac:dyDescent="0.3">
      <c r="A359" s="3">
        <v>2020</v>
      </c>
      <c r="B359" s="4" t="s">
        <v>1663</v>
      </c>
      <c r="C359">
        <v>357</v>
      </c>
      <c r="D359" s="4">
        <v>30.2</v>
      </c>
      <c r="E359" s="3">
        <v>17.899999999999999</v>
      </c>
      <c r="F359" s="3">
        <v>16.100000000000001</v>
      </c>
      <c r="G359" s="3">
        <v>96.9</v>
      </c>
      <c r="H359" s="3">
        <v>1.5</v>
      </c>
      <c r="I359" s="3">
        <v>25.3</v>
      </c>
      <c r="J359" s="3">
        <v>6.1</v>
      </c>
      <c r="K359">
        <f>SUMPRODUCT({0.4,0.1,0.2,0.2,0.05,0.05},E359:J359)</f>
        <v>30.020000000000003</v>
      </c>
    </row>
    <row r="360" spans="1:11" x14ac:dyDescent="0.3">
      <c r="A360" s="3">
        <v>2020</v>
      </c>
      <c r="B360" s="4" t="s">
        <v>1664</v>
      </c>
      <c r="C360">
        <v>357</v>
      </c>
      <c r="D360" s="4">
        <v>30.2</v>
      </c>
      <c r="E360" s="3">
        <v>38.6</v>
      </c>
      <c r="F360" s="3">
        <v>21.5</v>
      </c>
      <c r="G360" s="3">
        <v>12.9</v>
      </c>
      <c r="H360" s="3">
        <v>38.1</v>
      </c>
      <c r="I360" s="3">
        <v>7.3</v>
      </c>
      <c r="J360" s="3">
        <v>37.9</v>
      </c>
      <c r="K360">
        <f>SUMPRODUCT({0.4,0.1,0.2,0.2,0.05,0.05},E360:J360)</f>
        <v>30.05</v>
      </c>
    </row>
    <row r="361" spans="1:11" x14ac:dyDescent="0.3">
      <c r="A361" s="3">
        <v>2020</v>
      </c>
      <c r="B361" s="4" t="s">
        <v>1665</v>
      </c>
      <c r="C361">
        <v>357</v>
      </c>
      <c r="D361" s="4">
        <v>30.2</v>
      </c>
      <c r="E361" s="3">
        <v>37</v>
      </c>
      <c r="F361" s="3">
        <v>22.5</v>
      </c>
      <c r="G361" s="3">
        <v>14.1</v>
      </c>
      <c r="H361" s="3">
        <v>44.8</v>
      </c>
      <c r="I361" s="3">
        <v>5.3</v>
      </c>
      <c r="J361" s="3">
        <v>18.100000000000001</v>
      </c>
      <c r="K361">
        <f>SUMPRODUCT({0.4,0.1,0.2,0.2,0.05,0.05},E361:J361)</f>
        <v>30</v>
      </c>
    </row>
    <row r="362" spans="1:11" x14ac:dyDescent="0.3">
      <c r="A362" s="3">
        <v>2020</v>
      </c>
      <c r="B362" s="4" t="s">
        <v>1666</v>
      </c>
      <c r="C362">
        <v>360</v>
      </c>
      <c r="D362" s="4">
        <v>30.1</v>
      </c>
      <c r="E362" s="3">
        <v>11.9</v>
      </c>
      <c r="F362" s="3">
        <v>16.100000000000001</v>
      </c>
      <c r="G362" s="3">
        <v>91.2</v>
      </c>
      <c r="H362" s="3">
        <v>7.7</v>
      </c>
      <c r="I362" s="3">
        <v>24.9</v>
      </c>
      <c r="J362" s="3">
        <v>50.7</v>
      </c>
      <c r="K362">
        <f>SUMPRODUCT({0.4,0.1,0.2,0.2,0.05,0.05},E362:J362)</f>
        <v>29.930000000000003</v>
      </c>
    </row>
    <row r="363" spans="1:11" x14ac:dyDescent="0.3">
      <c r="A363" s="3">
        <v>2020</v>
      </c>
      <c r="B363" s="4" t="s">
        <v>1667</v>
      </c>
      <c r="C363">
        <v>360</v>
      </c>
      <c r="D363" s="4">
        <v>30.1</v>
      </c>
      <c r="E363" s="3">
        <v>30.9</v>
      </c>
      <c r="F363" s="3">
        <v>22.6</v>
      </c>
      <c r="G363" s="3">
        <v>28.6</v>
      </c>
      <c r="H363" s="3">
        <v>26.8</v>
      </c>
      <c r="I363" s="3">
        <v>72.7</v>
      </c>
      <c r="J363" s="3">
        <v>10.8</v>
      </c>
      <c r="K363">
        <f>SUMPRODUCT({0.4,0.1,0.2,0.2,0.05,0.05},E363:J363)</f>
        <v>29.875</v>
      </c>
    </row>
    <row r="364" spans="1:11" x14ac:dyDescent="0.3">
      <c r="A364" s="3">
        <v>2020</v>
      </c>
      <c r="B364" s="4" t="s">
        <v>1668</v>
      </c>
      <c r="C364">
        <v>362</v>
      </c>
      <c r="D364" s="4">
        <v>30</v>
      </c>
      <c r="E364" s="3">
        <v>11.3</v>
      </c>
      <c r="F364" s="3">
        <v>21</v>
      </c>
      <c r="G364" s="3">
        <v>66.900000000000006</v>
      </c>
      <c r="H364" s="3">
        <v>23.9</v>
      </c>
      <c r="I364" s="3">
        <v>77.7</v>
      </c>
      <c r="J364" s="3">
        <v>23.3</v>
      </c>
      <c r="K364">
        <f>SUMPRODUCT({0.4,0.1,0.2,0.2,0.05,0.05},E364:J364)</f>
        <v>29.830000000000005</v>
      </c>
    </row>
    <row r="365" spans="1:11" x14ac:dyDescent="0.3">
      <c r="A365" s="3">
        <v>2020</v>
      </c>
      <c r="B365" s="4" t="s">
        <v>1669</v>
      </c>
      <c r="C365">
        <v>362</v>
      </c>
      <c r="D365" s="4">
        <v>30</v>
      </c>
      <c r="E365" s="3">
        <v>20.399999999999999</v>
      </c>
      <c r="F365" s="3">
        <v>22.2</v>
      </c>
      <c r="G365" s="3">
        <v>27.8</v>
      </c>
      <c r="H365" s="3">
        <v>49.7</v>
      </c>
      <c r="I365" s="3">
        <v>63.9</v>
      </c>
      <c r="J365" s="3">
        <v>15.6</v>
      </c>
      <c r="K365">
        <f>SUMPRODUCT({0.4,0.1,0.2,0.2,0.05,0.05},E365:J365)</f>
        <v>29.855000000000004</v>
      </c>
    </row>
    <row r="366" spans="1:11" x14ac:dyDescent="0.3">
      <c r="A366" s="3">
        <v>2020</v>
      </c>
      <c r="B366" s="4" t="s">
        <v>1670</v>
      </c>
      <c r="C366">
        <v>362</v>
      </c>
      <c r="D366" s="4">
        <v>30</v>
      </c>
      <c r="E366" s="3">
        <v>20.100000000000001</v>
      </c>
      <c r="F366" s="3">
        <v>12.9</v>
      </c>
      <c r="G366" s="3">
        <v>23.1</v>
      </c>
      <c r="H366" s="3">
        <v>36.5</v>
      </c>
      <c r="I366" s="3">
        <v>76.3</v>
      </c>
      <c r="J366" s="3">
        <v>95.1</v>
      </c>
      <c r="K366">
        <f>SUMPRODUCT({0.4,0.1,0.2,0.2,0.05,0.05},E366:J366)</f>
        <v>29.820000000000004</v>
      </c>
    </row>
    <row r="367" spans="1:11" x14ac:dyDescent="0.3">
      <c r="A367" s="3">
        <v>2020</v>
      </c>
      <c r="B367" s="4" t="s">
        <v>1671</v>
      </c>
      <c r="C367">
        <v>362</v>
      </c>
      <c r="D367" s="4">
        <v>30</v>
      </c>
      <c r="E367" s="3">
        <v>11</v>
      </c>
      <c r="F367" s="3">
        <v>5.4</v>
      </c>
      <c r="G367" s="3">
        <v>100</v>
      </c>
      <c r="H367" s="3">
        <v>20.100000000000001</v>
      </c>
      <c r="I367" s="3">
        <v>2.8</v>
      </c>
      <c r="J367" s="3">
        <v>15.3</v>
      </c>
      <c r="K367">
        <f>SUMPRODUCT({0.4,0.1,0.2,0.2,0.05,0.05},E367:J367)</f>
        <v>29.865000000000002</v>
      </c>
    </row>
    <row r="368" spans="1:11" x14ac:dyDescent="0.3">
      <c r="A368" s="3">
        <v>2020</v>
      </c>
      <c r="B368" s="4" t="s">
        <v>1672</v>
      </c>
      <c r="C368">
        <v>367</v>
      </c>
      <c r="D368" s="4">
        <v>29.9</v>
      </c>
      <c r="E368" s="3">
        <v>11.2</v>
      </c>
      <c r="F368" s="3">
        <v>6.2</v>
      </c>
      <c r="G368" s="3">
        <v>22.4</v>
      </c>
      <c r="H368" s="3">
        <v>51.8</v>
      </c>
      <c r="I368" s="3">
        <v>100</v>
      </c>
      <c r="J368" s="3">
        <v>96.2</v>
      </c>
      <c r="K368">
        <f>SUMPRODUCT({0.4,0.1,0.2,0.2,0.05,0.05},E368:J368)</f>
        <v>29.75</v>
      </c>
    </row>
    <row r="369" spans="1:11" x14ac:dyDescent="0.3">
      <c r="A369" s="3">
        <v>2020</v>
      </c>
      <c r="B369" s="4" t="s">
        <v>1673</v>
      </c>
      <c r="C369">
        <v>368</v>
      </c>
      <c r="D369" s="4">
        <v>29.7</v>
      </c>
      <c r="E369" s="3">
        <v>10.7</v>
      </c>
      <c r="F369" s="3">
        <v>16.100000000000001</v>
      </c>
      <c r="G369" s="3">
        <v>13.1</v>
      </c>
      <c r="H369" s="3">
        <v>55.6</v>
      </c>
      <c r="I369" s="3">
        <v>99.6</v>
      </c>
      <c r="J369" s="3">
        <v>98.1</v>
      </c>
      <c r="K369">
        <f>SUMPRODUCT({0.4,0.1,0.2,0.2,0.05,0.05},E369:J369)</f>
        <v>29.515000000000004</v>
      </c>
    </row>
    <row r="370" spans="1:11" x14ac:dyDescent="0.3">
      <c r="A370" s="3">
        <v>2020</v>
      </c>
      <c r="B370" s="4" t="s">
        <v>1674</v>
      </c>
      <c r="C370">
        <v>368</v>
      </c>
      <c r="D370" s="4">
        <v>29.7</v>
      </c>
      <c r="E370" s="3">
        <v>15.1</v>
      </c>
      <c r="F370" s="3">
        <v>37.5</v>
      </c>
      <c r="G370" s="3">
        <v>13.9</v>
      </c>
      <c r="H370" s="3">
        <v>52.1</v>
      </c>
      <c r="I370" s="3">
        <v>89</v>
      </c>
      <c r="J370" s="3">
        <v>42.5</v>
      </c>
      <c r="K370">
        <f>SUMPRODUCT({0.4,0.1,0.2,0.2,0.05,0.05},E370:J370)</f>
        <v>29.565000000000001</v>
      </c>
    </row>
    <row r="371" spans="1:11" x14ac:dyDescent="0.3">
      <c r="A371" s="3">
        <v>2020</v>
      </c>
      <c r="B371" s="4" t="s">
        <v>1675</v>
      </c>
      <c r="C371">
        <v>370</v>
      </c>
      <c r="D371" s="4">
        <v>29.5</v>
      </c>
      <c r="E371" s="3">
        <v>18.2</v>
      </c>
      <c r="F371" s="3">
        <v>7.5</v>
      </c>
      <c r="G371" s="3">
        <v>82.7</v>
      </c>
      <c r="H371" s="3">
        <v>4.3</v>
      </c>
      <c r="I371" s="3">
        <v>9.1999999999999993</v>
      </c>
      <c r="J371" s="3">
        <v>69</v>
      </c>
      <c r="K371">
        <f>SUMPRODUCT({0.4,0.1,0.2,0.2,0.05,0.05},E371:J371)</f>
        <v>29.340000000000003</v>
      </c>
    </row>
    <row r="372" spans="1:11" x14ac:dyDescent="0.3">
      <c r="A372" s="3">
        <v>2020</v>
      </c>
      <c r="B372" s="4" t="s">
        <v>1676</v>
      </c>
      <c r="C372">
        <v>370</v>
      </c>
      <c r="D372" s="4">
        <v>29.5</v>
      </c>
      <c r="E372" s="3">
        <v>16.5</v>
      </c>
      <c r="F372" s="3">
        <v>11.4</v>
      </c>
      <c r="G372" s="3">
        <v>4</v>
      </c>
      <c r="H372" s="3">
        <v>64.5</v>
      </c>
      <c r="I372" s="3">
        <v>91.9</v>
      </c>
      <c r="J372" s="3">
        <v>65.3</v>
      </c>
      <c r="K372">
        <f>SUMPRODUCT({0.4,0.1,0.2,0.2,0.05,0.05},E372:J372)</f>
        <v>29.300000000000004</v>
      </c>
    </row>
    <row r="373" spans="1:11" x14ac:dyDescent="0.3">
      <c r="A373" s="3">
        <v>2020</v>
      </c>
      <c r="B373" s="4" t="s">
        <v>1677</v>
      </c>
      <c r="C373">
        <v>372</v>
      </c>
      <c r="D373" s="4">
        <v>29.4</v>
      </c>
      <c r="E373" s="3">
        <v>14.8</v>
      </c>
      <c r="F373" s="3">
        <v>17.899999999999999</v>
      </c>
      <c r="G373" s="3">
        <v>17.600000000000001</v>
      </c>
      <c r="H373" s="3">
        <v>42.3</v>
      </c>
      <c r="I373" s="3">
        <v>98.1</v>
      </c>
      <c r="J373" s="3">
        <v>91.7</v>
      </c>
      <c r="K373">
        <f>SUMPRODUCT({0.4,0.1,0.2,0.2,0.05,0.05},E373:J373)</f>
        <v>29.18</v>
      </c>
    </row>
    <row r="374" spans="1:11" x14ac:dyDescent="0.3">
      <c r="A374" s="3">
        <v>2020</v>
      </c>
      <c r="B374" s="4" t="s">
        <v>1678</v>
      </c>
      <c r="C374">
        <v>373</v>
      </c>
      <c r="D374" s="4">
        <v>29.2</v>
      </c>
      <c r="E374" s="3">
        <v>5.3</v>
      </c>
      <c r="F374" s="3">
        <v>6.4</v>
      </c>
      <c r="G374" s="3">
        <v>95.3</v>
      </c>
      <c r="H374" s="3">
        <v>35.9</v>
      </c>
      <c r="I374" s="3"/>
      <c r="J374" s="3"/>
      <c r="K374">
        <f>SUMPRODUCT({0.4,0.1,0.2,0.2,0.05,0.05},E374:J374)</f>
        <v>29</v>
      </c>
    </row>
    <row r="375" spans="1:11" x14ac:dyDescent="0.3">
      <c r="A375" s="3">
        <v>2020</v>
      </c>
      <c r="B375" s="4" t="s">
        <v>1679</v>
      </c>
      <c r="C375">
        <v>373</v>
      </c>
      <c r="D375" s="4">
        <v>29.2</v>
      </c>
      <c r="E375" s="3">
        <v>20.9</v>
      </c>
      <c r="F375" s="3">
        <v>8.6</v>
      </c>
      <c r="G375" s="3">
        <v>33.200000000000003</v>
      </c>
      <c r="H375" s="3">
        <v>35.9</v>
      </c>
      <c r="I375" s="3">
        <v>48.7</v>
      </c>
      <c r="J375" s="3">
        <v>72</v>
      </c>
      <c r="K375">
        <f>SUMPRODUCT({0.4,0.1,0.2,0.2,0.05,0.05},E375:J375)</f>
        <v>29.075000000000003</v>
      </c>
    </row>
    <row r="376" spans="1:11" x14ac:dyDescent="0.3">
      <c r="A376" s="3">
        <v>2020</v>
      </c>
      <c r="B376" s="4" t="s">
        <v>1680</v>
      </c>
      <c r="C376">
        <v>375</v>
      </c>
      <c r="D376" s="4">
        <v>29.1</v>
      </c>
      <c r="E376" s="3">
        <v>13.2</v>
      </c>
      <c r="F376" s="3">
        <v>13.1</v>
      </c>
      <c r="G376" s="3">
        <v>73</v>
      </c>
      <c r="H376" s="3">
        <v>12.6</v>
      </c>
      <c r="I376" s="3">
        <v>100</v>
      </c>
      <c r="J376" s="3">
        <v>3.8</v>
      </c>
      <c r="K376">
        <f>SUMPRODUCT({0.4,0.1,0.2,0.2,0.05,0.05},E376:J376)</f>
        <v>28.900000000000002</v>
      </c>
    </row>
    <row r="377" spans="1:11" x14ac:dyDescent="0.3">
      <c r="A377" s="3">
        <v>2020</v>
      </c>
      <c r="B377" s="4" t="s">
        <v>1681</v>
      </c>
      <c r="C377">
        <v>375</v>
      </c>
      <c r="D377" s="4">
        <v>29.1</v>
      </c>
      <c r="E377" s="3">
        <v>19.600000000000001</v>
      </c>
      <c r="F377" s="3">
        <v>16.100000000000001</v>
      </c>
      <c r="G377" s="3">
        <v>10.7</v>
      </c>
      <c r="H377" s="3">
        <v>41.4</v>
      </c>
      <c r="I377" s="3">
        <v>96.8</v>
      </c>
      <c r="J377" s="3">
        <v>85.3</v>
      </c>
      <c r="K377">
        <f>SUMPRODUCT({0.4,0.1,0.2,0.2,0.05,0.05},E377:J377)</f>
        <v>28.975000000000001</v>
      </c>
    </row>
    <row r="378" spans="1:11" x14ac:dyDescent="0.3">
      <c r="A378" s="3">
        <v>2020</v>
      </c>
      <c r="B378" s="4" t="s">
        <v>1682</v>
      </c>
      <c r="C378">
        <v>377</v>
      </c>
      <c r="D378" s="4">
        <v>29</v>
      </c>
      <c r="E378" s="3">
        <v>23.6</v>
      </c>
      <c r="F378" s="3">
        <v>4.9000000000000004</v>
      </c>
      <c r="G378" s="3">
        <v>29.4</v>
      </c>
      <c r="H378" s="3">
        <v>59</v>
      </c>
      <c r="I378" s="3">
        <v>18.3</v>
      </c>
      <c r="J378" s="3">
        <v>6.8</v>
      </c>
      <c r="K378">
        <f>SUMPRODUCT({0.4,0.1,0.2,0.2,0.05,0.05},E378:J378)</f>
        <v>28.865000000000002</v>
      </c>
    </row>
    <row r="379" spans="1:11" x14ac:dyDescent="0.3">
      <c r="A379" s="3">
        <v>2020</v>
      </c>
      <c r="B379" s="4" t="s">
        <v>1683</v>
      </c>
      <c r="C379">
        <v>377</v>
      </c>
      <c r="D379" s="4">
        <v>29</v>
      </c>
      <c r="E379" s="3">
        <v>8.9</v>
      </c>
      <c r="F379" s="3">
        <v>10.1</v>
      </c>
      <c r="G379" s="3">
        <v>87.6</v>
      </c>
      <c r="H379" s="3">
        <v>1.2</v>
      </c>
      <c r="I379" s="3">
        <v>32.1</v>
      </c>
      <c r="J379" s="3">
        <v>97.1</v>
      </c>
      <c r="K379">
        <f>SUMPRODUCT({0.4,0.1,0.2,0.2,0.05,0.05},E379:J379)</f>
        <v>28.79</v>
      </c>
    </row>
    <row r="380" spans="1:11" x14ac:dyDescent="0.3">
      <c r="A380" s="3">
        <v>2020</v>
      </c>
      <c r="B380" s="4" t="s">
        <v>1684</v>
      </c>
      <c r="C380">
        <v>379</v>
      </c>
      <c r="D380" s="4">
        <v>28.9</v>
      </c>
      <c r="E380" s="3">
        <v>16.399999999999999</v>
      </c>
      <c r="F380" s="3">
        <v>60.7</v>
      </c>
      <c r="G380" s="3">
        <v>41.3</v>
      </c>
      <c r="H380" s="3">
        <v>4.5</v>
      </c>
      <c r="I380" s="3">
        <v>52</v>
      </c>
      <c r="J380" s="3">
        <v>86.1</v>
      </c>
      <c r="K380">
        <f>SUMPRODUCT({0.4,0.1,0.2,0.2,0.05,0.05},E380:J380)</f>
        <v>28.695</v>
      </c>
    </row>
    <row r="381" spans="1:11" x14ac:dyDescent="0.3">
      <c r="A381" s="3">
        <v>2020</v>
      </c>
      <c r="B381" s="4" t="s">
        <v>1685</v>
      </c>
      <c r="C381">
        <v>380</v>
      </c>
      <c r="D381" s="4">
        <v>28.8</v>
      </c>
      <c r="E381" s="3">
        <v>51.3</v>
      </c>
      <c r="F381" s="3">
        <v>20.2</v>
      </c>
      <c r="G381" s="3">
        <v>16</v>
      </c>
      <c r="H381" s="3">
        <v>12.7</v>
      </c>
      <c r="I381" s="3">
        <v>5.9</v>
      </c>
      <c r="J381" s="3">
        <v>1.9</v>
      </c>
      <c r="K381">
        <f>SUMPRODUCT({0.4,0.1,0.2,0.2,0.05,0.05},E381:J381)</f>
        <v>28.669999999999998</v>
      </c>
    </row>
    <row r="382" spans="1:11" x14ac:dyDescent="0.3">
      <c r="A382" s="3">
        <v>2020</v>
      </c>
      <c r="B382" s="4" t="s">
        <v>1686</v>
      </c>
      <c r="C382">
        <v>380</v>
      </c>
      <c r="D382" s="4">
        <v>28.8</v>
      </c>
      <c r="E382" s="3">
        <v>20.7</v>
      </c>
      <c r="F382" s="3">
        <v>10</v>
      </c>
      <c r="G382" s="3">
        <v>20.5</v>
      </c>
      <c r="H382" s="3">
        <v>37.1</v>
      </c>
      <c r="I382" s="3">
        <v>97.8</v>
      </c>
      <c r="J382" s="3">
        <v>59.4</v>
      </c>
      <c r="K382">
        <f>SUMPRODUCT({0.4,0.1,0.2,0.2,0.05,0.05},E382:J382)</f>
        <v>28.66</v>
      </c>
    </row>
    <row r="383" spans="1:11" x14ac:dyDescent="0.3">
      <c r="A383" s="3">
        <v>2020</v>
      </c>
      <c r="B383" s="4" t="s">
        <v>1687</v>
      </c>
      <c r="C383">
        <v>380</v>
      </c>
      <c r="D383" s="4">
        <v>28.8</v>
      </c>
      <c r="E383" s="3">
        <v>6.7</v>
      </c>
      <c r="F383" s="3">
        <v>7.6</v>
      </c>
      <c r="G383" s="3">
        <v>100</v>
      </c>
      <c r="H383" s="3">
        <v>19.600000000000001</v>
      </c>
      <c r="I383" s="3">
        <v>8.1999999999999993</v>
      </c>
      <c r="J383" s="3">
        <v>16.3</v>
      </c>
      <c r="K383">
        <f>SUMPRODUCT({0.4,0.1,0.2,0.2,0.05,0.05},E383:J383)</f>
        <v>28.585000000000004</v>
      </c>
    </row>
    <row r="384" spans="1:11" x14ac:dyDescent="0.3">
      <c r="A384" s="3">
        <v>2020</v>
      </c>
      <c r="B384" s="4" t="s">
        <v>1688</v>
      </c>
      <c r="C384">
        <v>383</v>
      </c>
      <c r="D384" s="4">
        <v>28.7</v>
      </c>
      <c r="E384" s="3">
        <v>13.8</v>
      </c>
      <c r="F384" s="3">
        <v>19</v>
      </c>
      <c r="G384" s="3">
        <v>11.7</v>
      </c>
      <c r="H384" s="3">
        <v>92.7</v>
      </c>
      <c r="I384" s="3">
        <v>1.1000000000000001</v>
      </c>
      <c r="J384" s="3">
        <v>2.7</v>
      </c>
      <c r="K384">
        <f>SUMPRODUCT({0.4,0.1,0.2,0.2,0.05,0.05},E384:J384)</f>
        <v>28.490000000000006</v>
      </c>
    </row>
    <row r="385" spans="1:11" x14ac:dyDescent="0.3">
      <c r="A385" s="3">
        <v>2020</v>
      </c>
      <c r="B385" s="4" t="s">
        <v>1689</v>
      </c>
      <c r="C385">
        <v>383</v>
      </c>
      <c r="D385" s="4">
        <v>28.7</v>
      </c>
      <c r="E385" s="3">
        <v>27.1</v>
      </c>
      <c r="F385" s="3">
        <v>57</v>
      </c>
      <c r="G385" s="3">
        <v>14.1</v>
      </c>
      <c r="H385" s="3">
        <v>13.1</v>
      </c>
      <c r="I385" s="3">
        <v>64.400000000000006</v>
      </c>
      <c r="J385" s="3">
        <v>65.900000000000006</v>
      </c>
      <c r="K385">
        <f>SUMPRODUCT({0.4,0.1,0.2,0.2,0.05,0.05},E385:J385)</f>
        <v>28.495000000000005</v>
      </c>
    </row>
    <row r="386" spans="1:11" x14ac:dyDescent="0.3">
      <c r="A386" s="3">
        <v>2020</v>
      </c>
      <c r="B386" s="4" t="s">
        <v>1690</v>
      </c>
      <c r="C386">
        <v>383</v>
      </c>
      <c r="D386" s="4">
        <v>28.7</v>
      </c>
      <c r="E386" s="3">
        <v>42.6</v>
      </c>
      <c r="F386" s="3">
        <v>18.100000000000001</v>
      </c>
      <c r="G386" s="3">
        <v>9.5</v>
      </c>
      <c r="H386" s="3">
        <v>36.200000000000003</v>
      </c>
      <c r="I386" s="3">
        <v>5.9</v>
      </c>
      <c r="J386" s="3">
        <v>4.9000000000000004</v>
      </c>
      <c r="K386">
        <f>SUMPRODUCT({0.4,0.1,0.2,0.2,0.05,0.05},E386:J386)</f>
        <v>28.530000000000005</v>
      </c>
    </row>
    <row r="387" spans="1:11" x14ac:dyDescent="0.3">
      <c r="A387" s="3">
        <v>2020</v>
      </c>
      <c r="B387" s="4" t="s">
        <v>1691</v>
      </c>
      <c r="C387">
        <v>383</v>
      </c>
      <c r="D387" s="4">
        <v>28.7</v>
      </c>
      <c r="E387" s="3">
        <v>15.9</v>
      </c>
      <c r="F387" s="3">
        <v>14.7</v>
      </c>
      <c r="G387" s="3">
        <v>76.5</v>
      </c>
      <c r="H387" s="3">
        <v>16</v>
      </c>
      <c r="I387" s="3">
        <v>32.700000000000003</v>
      </c>
      <c r="J387" s="3">
        <v>11.8</v>
      </c>
      <c r="K387">
        <f>SUMPRODUCT({0.4,0.1,0.2,0.2,0.05,0.05},E387:J387)</f>
        <v>28.555000000000003</v>
      </c>
    </row>
    <row r="388" spans="1:11" x14ac:dyDescent="0.3">
      <c r="A388" s="3">
        <v>2020</v>
      </c>
      <c r="B388" s="4" t="s">
        <v>1692</v>
      </c>
      <c r="C388">
        <v>387</v>
      </c>
      <c r="D388" s="4">
        <v>28.6</v>
      </c>
      <c r="E388" s="3">
        <v>8.6</v>
      </c>
      <c r="F388" s="3">
        <v>7.8</v>
      </c>
      <c r="G388" s="3">
        <v>43.3</v>
      </c>
      <c r="H388" s="3">
        <v>28.8</v>
      </c>
      <c r="I388" s="3">
        <v>96.8</v>
      </c>
      <c r="J388" s="3">
        <v>99.5</v>
      </c>
      <c r="K388">
        <f>SUMPRODUCT({0.4,0.1,0.2,0.2,0.05,0.05},E388:J388)</f>
        <v>28.455000000000002</v>
      </c>
    </row>
    <row r="389" spans="1:11" x14ac:dyDescent="0.3">
      <c r="A389" s="3">
        <v>2020</v>
      </c>
      <c r="B389" s="4" t="s">
        <v>1693</v>
      </c>
      <c r="C389">
        <v>387</v>
      </c>
      <c r="D389" s="4">
        <v>28.6</v>
      </c>
      <c r="E389" s="3">
        <v>24.5</v>
      </c>
      <c r="F389" s="3">
        <v>8.6999999999999993</v>
      </c>
      <c r="G389" s="3">
        <v>56.5</v>
      </c>
      <c r="H389" s="3">
        <v>19.3</v>
      </c>
      <c r="I389" s="3">
        <v>45.8</v>
      </c>
      <c r="J389" s="3">
        <v>6</v>
      </c>
      <c r="K389">
        <f>SUMPRODUCT({0.4,0.1,0.2,0.2,0.05,0.05},E389:J389)</f>
        <v>28.419999999999998</v>
      </c>
    </row>
    <row r="390" spans="1:11" x14ac:dyDescent="0.3">
      <c r="A390" s="3">
        <v>2020</v>
      </c>
      <c r="B390" s="4" t="s">
        <v>1694</v>
      </c>
      <c r="C390">
        <v>387</v>
      </c>
      <c r="D390" s="4">
        <v>28.6</v>
      </c>
      <c r="E390" s="3">
        <v>9.9</v>
      </c>
      <c r="F390" s="3">
        <v>12</v>
      </c>
      <c r="G390" s="3">
        <v>84.8</v>
      </c>
      <c r="H390" s="3">
        <v>22.4</v>
      </c>
      <c r="I390" s="3">
        <v>20</v>
      </c>
      <c r="J390" s="3">
        <v>17.100000000000001</v>
      </c>
      <c r="K390">
        <f>SUMPRODUCT({0.4,0.1,0.2,0.2,0.05,0.05},E390:J390)</f>
        <v>28.455000000000002</v>
      </c>
    </row>
    <row r="391" spans="1:11" x14ac:dyDescent="0.3">
      <c r="A391" s="3">
        <v>2020</v>
      </c>
      <c r="B391" s="4" t="s">
        <v>1695</v>
      </c>
      <c r="C391">
        <v>387</v>
      </c>
      <c r="D391" s="4">
        <v>28.6</v>
      </c>
      <c r="E391" s="3">
        <v>18.3</v>
      </c>
      <c r="F391" s="3">
        <v>3.9</v>
      </c>
      <c r="G391" s="3">
        <v>22.8</v>
      </c>
      <c r="H391" s="3">
        <v>77.5</v>
      </c>
      <c r="I391" s="3">
        <v>8.3000000000000007</v>
      </c>
      <c r="J391" s="3">
        <v>4.4000000000000004</v>
      </c>
      <c r="K391">
        <f>SUMPRODUCT({0.4,0.1,0.2,0.2,0.05,0.05},E391:J391)</f>
        <v>28.404999999999998</v>
      </c>
    </row>
    <row r="392" spans="1:11" x14ac:dyDescent="0.3">
      <c r="A392" s="3">
        <v>2020</v>
      </c>
      <c r="B392" s="4" t="s">
        <v>1696</v>
      </c>
      <c r="C392">
        <v>391</v>
      </c>
      <c r="D392" s="4">
        <v>28.5</v>
      </c>
      <c r="E392" s="3">
        <v>15.1</v>
      </c>
      <c r="F392" s="3">
        <v>44.7</v>
      </c>
      <c r="G392" s="3">
        <v>55.2</v>
      </c>
      <c r="H392" s="3">
        <v>4.4000000000000004</v>
      </c>
      <c r="I392" s="3">
        <v>37</v>
      </c>
      <c r="J392" s="3">
        <v>81.3</v>
      </c>
      <c r="K392">
        <f>SUMPRODUCT({0.4,0.1,0.2,0.2,0.05,0.05},E392:J392)</f>
        <v>28.345000000000006</v>
      </c>
    </row>
    <row r="393" spans="1:11" x14ac:dyDescent="0.3">
      <c r="A393" s="3">
        <v>2020</v>
      </c>
      <c r="B393" s="4" t="s">
        <v>1697</v>
      </c>
      <c r="C393">
        <v>392</v>
      </c>
      <c r="D393" s="4">
        <v>28.4</v>
      </c>
      <c r="E393" s="3">
        <v>20.7</v>
      </c>
      <c r="F393" s="3">
        <v>12.5</v>
      </c>
      <c r="G393" s="3">
        <v>40.6</v>
      </c>
      <c r="H393" s="3">
        <v>49.7</v>
      </c>
      <c r="I393" s="3">
        <v>5</v>
      </c>
      <c r="J393" s="3">
        <v>8.4</v>
      </c>
      <c r="K393">
        <f>SUMPRODUCT({0.4,0.1,0.2,0.2,0.05,0.05},E393:J393)</f>
        <v>28.26</v>
      </c>
    </row>
    <row r="394" spans="1:11" x14ac:dyDescent="0.3">
      <c r="A394" s="3">
        <v>2020</v>
      </c>
      <c r="B394" s="4" t="s">
        <v>1698</v>
      </c>
      <c r="C394">
        <v>392</v>
      </c>
      <c r="D394" s="4">
        <v>28.4</v>
      </c>
      <c r="E394" s="3">
        <v>12.2</v>
      </c>
      <c r="F394" s="3">
        <v>26.7</v>
      </c>
      <c r="G394" s="3">
        <v>81.599999999999994</v>
      </c>
      <c r="H394" s="3">
        <v>2.2000000000000002</v>
      </c>
      <c r="I394" s="3">
        <v>37.1</v>
      </c>
      <c r="J394" s="3">
        <v>41.9</v>
      </c>
      <c r="K394">
        <f>SUMPRODUCT({0.4,0.1,0.2,0.2,0.05,0.05},E394:J394)</f>
        <v>28.26</v>
      </c>
    </row>
    <row r="395" spans="1:11" x14ac:dyDescent="0.3">
      <c r="A395" s="3">
        <v>2020</v>
      </c>
      <c r="B395" s="4" t="s">
        <v>1699</v>
      </c>
      <c r="C395">
        <v>392</v>
      </c>
      <c r="D395" s="4">
        <v>28.4</v>
      </c>
      <c r="E395" s="3">
        <v>33.9</v>
      </c>
      <c r="F395" s="3">
        <v>13.9</v>
      </c>
      <c r="G395" s="3">
        <v>5.9</v>
      </c>
      <c r="H395" s="3">
        <v>59.7</v>
      </c>
      <c r="I395" s="3">
        <v>2.8</v>
      </c>
      <c r="J395" s="3">
        <v>1.1000000000000001</v>
      </c>
      <c r="K395">
        <f>SUMPRODUCT({0.4,0.1,0.2,0.2,0.05,0.05},E395:J395)</f>
        <v>28.265000000000004</v>
      </c>
    </row>
    <row r="396" spans="1:11" x14ac:dyDescent="0.3">
      <c r="A396" s="3">
        <v>2020</v>
      </c>
      <c r="B396" s="4" t="s">
        <v>1700</v>
      </c>
      <c r="C396">
        <v>392</v>
      </c>
      <c r="D396" s="4">
        <v>28.4</v>
      </c>
      <c r="E396" s="3">
        <v>3.9</v>
      </c>
      <c r="F396" s="3">
        <v>1.6</v>
      </c>
      <c r="G396" s="3">
        <v>99.6</v>
      </c>
      <c r="H396" s="3">
        <v>31.3</v>
      </c>
      <c r="I396" s="3">
        <v>2.6</v>
      </c>
      <c r="J396" s="3">
        <v>4</v>
      </c>
      <c r="K396">
        <f>SUMPRODUCT({0.4,0.1,0.2,0.2,0.05,0.05},E396:J396)</f>
        <v>28.23</v>
      </c>
    </row>
    <row r="397" spans="1:11" x14ac:dyDescent="0.3">
      <c r="A397" s="3">
        <v>2020</v>
      </c>
      <c r="B397" s="4" t="s">
        <v>1701</v>
      </c>
      <c r="C397">
        <v>396</v>
      </c>
      <c r="D397" s="4">
        <v>28.2</v>
      </c>
      <c r="E397" s="3">
        <v>20</v>
      </c>
      <c r="F397" s="3">
        <v>31.7</v>
      </c>
      <c r="G397" s="3">
        <v>16.2</v>
      </c>
      <c r="H397" s="3">
        <v>63.8</v>
      </c>
      <c r="I397" s="3">
        <v>12.6</v>
      </c>
      <c r="J397" s="3">
        <v>5.5</v>
      </c>
      <c r="K397">
        <f>SUMPRODUCT({0.4,0.1,0.2,0.2,0.05,0.05},E397:J397)</f>
        <v>28.074999999999999</v>
      </c>
    </row>
    <row r="398" spans="1:11" x14ac:dyDescent="0.3">
      <c r="A398" s="3">
        <v>2020</v>
      </c>
      <c r="B398" s="4" t="s">
        <v>1702</v>
      </c>
      <c r="C398">
        <v>396</v>
      </c>
      <c r="D398" s="4">
        <v>28.2</v>
      </c>
      <c r="E398" s="3">
        <v>34.1</v>
      </c>
      <c r="F398" s="3">
        <v>40.799999999999997</v>
      </c>
      <c r="G398" s="3">
        <v>48.4</v>
      </c>
      <c r="H398" s="3">
        <v>2.4</v>
      </c>
      <c r="I398" s="3">
        <v>1.4</v>
      </c>
      <c r="J398" s="3">
        <v>1.4</v>
      </c>
      <c r="K398">
        <f>SUMPRODUCT({0.4,0.1,0.2,0.2,0.05,0.05},E398:J398)</f>
        <v>28.02</v>
      </c>
    </row>
    <row r="399" spans="1:11" x14ac:dyDescent="0.3">
      <c r="A399" s="3">
        <v>2020</v>
      </c>
      <c r="B399" s="4" t="s">
        <v>1703</v>
      </c>
      <c r="C399">
        <v>398</v>
      </c>
      <c r="D399" s="4">
        <v>28.1</v>
      </c>
      <c r="E399" s="3">
        <v>20</v>
      </c>
      <c r="F399" s="3">
        <v>22.4</v>
      </c>
      <c r="G399" s="3">
        <v>7.8</v>
      </c>
      <c r="H399" s="3">
        <v>32.6</v>
      </c>
      <c r="I399" s="3">
        <v>96.4</v>
      </c>
      <c r="J399" s="3">
        <v>96.8</v>
      </c>
      <c r="K399">
        <f>SUMPRODUCT({0.4,0.1,0.2,0.2,0.05,0.05},E399:J399)</f>
        <v>27.98</v>
      </c>
    </row>
    <row r="400" spans="1:11" x14ac:dyDescent="0.3">
      <c r="A400" s="3">
        <v>2020</v>
      </c>
      <c r="B400" s="4" t="s">
        <v>1704</v>
      </c>
      <c r="C400">
        <v>398</v>
      </c>
      <c r="D400" s="4">
        <v>28.1</v>
      </c>
      <c r="E400" s="3">
        <v>42.8</v>
      </c>
      <c r="F400" s="3">
        <v>6.7</v>
      </c>
      <c r="G400" s="3">
        <v>6.8</v>
      </c>
      <c r="H400" s="3">
        <v>23.4</v>
      </c>
      <c r="I400" s="3">
        <v>40.5</v>
      </c>
      <c r="J400" s="3">
        <v>40.799999999999997</v>
      </c>
      <c r="K400">
        <f>SUMPRODUCT({0.4,0.1,0.2,0.2,0.05,0.05},E400:J400)</f>
        <v>27.895</v>
      </c>
    </row>
    <row r="401" spans="1:11" x14ac:dyDescent="0.3">
      <c r="A401" s="3">
        <v>2020</v>
      </c>
      <c r="B401" s="4" t="s">
        <v>1705</v>
      </c>
      <c r="C401">
        <v>398</v>
      </c>
      <c r="D401" s="4">
        <v>28.1</v>
      </c>
      <c r="E401" s="3">
        <v>8.6</v>
      </c>
      <c r="F401" s="3">
        <v>6.5</v>
      </c>
      <c r="G401" s="3">
        <v>100</v>
      </c>
      <c r="H401" s="3">
        <v>15.4</v>
      </c>
      <c r="I401" s="3">
        <v>4.3</v>
      </c>
      <c r="J401" s="3">
        <v>10.9</v>
      </c>
      <c r="K401">
        <f>SUMPRODUCT({0.4,0.1,0.2,0.2,0.05,0.05},E401:J401)</f>
        <v>27.930000000000003</v>
      </c>
    </row>
    <row r="402" spans="1:11" x14ac:dyDescent="0.3">
      <c r="A402" s="3">
        <v>2020</v>
      </c>
      <c r="B402" s="4" t="s">
        <v>1706</v>
      </c>
      <c r="C402">
        <v>401</v>
      </c>
      <c r="D402" s="4">
        <v>28</v>
      </c>
      <c r="E402" s="3">
        <v>11.4</v>
      </c>
      <c r="F402" s="3">
        <v>9.8000000000000007</v>
      </c>
      <c r="G402" s="3">
        <v>81.400000000000006</v>
      </c>
      <c r="H402" s="3">
        <v>4.3</v>
      </c>
      <c r="I402" s="3">
        <v>18</v>
      </c>
      <c r="J402" s="3">
        <v>84.9</v>
      </c>
      <c r="K402">
        <f>SUMPRODUCT({0.4,0.1,0.2,0.2,0.05,0.05},E402:J402)</f>
        <v>27.824999999999999</v>
      </c>
    </row>
    <row r="403" spans="1:11" x14ac:dyDescent="0.3">
      <c r="A403" s="3">
        <v>2020</v>
      </c>
      <c r="B403" s="4" t="s">
        <v>1707</v>
      </c>
      <c r="C403">
        <v>401</v>
      </c>
      <c r="D403" s="4">
        <v>28</v>
      </c>
      <c r="E403" s="3">
        <v>10.1</v>
      </c>
      <c r="F403" s="3">
        <v>11.9</v>
      </c>
      <c r="G403" s="3">
        <v>83.4</v>
      </c>
      <c r="H403" s="3">
        <v>6.9</v>
      </c>
      <c r="I403" s="3">
        <v>11</v>
      </c>
      <c r="J403" s="3">
        <v>80</v>
      </c>
      <c r="K403">
        <f>SUMPRODUCT({0.4,0.1,0.2,0.2,0.05,0.05},E403:J403)</f>
        <v>27.840000000000003</v>
      </c>
    </row>
    <row r="404" spans="1:11" x14ac:dyDescent="0.3">
      <c r="A404" s="3">
        <v>2020</v>
      </c>
      <c r="B404" s="4" t="s">
        <v>1708</v>
      </c>
      <c r="C404">
        <v>403</v>
      </c>
      <c r="D404" s="4">
        <v>27.9</v>
      </c>
      <c r="E404" s="3">
        <v>13.6</v>
      </c>
      <c r="F404" s="3">
        <v>28.4</v>
      </c>
      <c r="G404" s="3">
        <v>74.400000000000006</v>
      </c>
      <c r="H404" s="3">
        <v>11.9</v>
      </c>
      <c r="I404" s="3">
        <v>14.8</v>
      </c>
      <c r="J404" s="3">
        <v>28.4</v>
      </c>
      <c r="K404">
        <f>SUMPRODUCT({0.4,0.1,0.2,0.2,0.05,0.05},E404:J404)</f>
        <v>27.700000000000003</v>
      </c>
    </row>
    <row r="405" spans="1:11" x14ac:dyDescent="0.3">
      <c r="A405" s="3">
        <v>2020</v>
      </c>
      <c r="B405" s="4" t="s">
        <v>1709</v>
      </c>
      <c r="C405">
        <v>403</v>
      </c>
      <c r="D405" s="4">
        <v>27.9</v>
      </c>
      <c r="E405" s="3">
        <v>22</v>
      </c>
      <c r="F405" s="3">
        <v>14.2</v>
      </c>
      <c r="G405" s="3">
        <v>53.4</v>
      </c>
      <c r="H405" s="3">
        <v>20.8</v>
      </c>
      <c r="I405" s="3">
        <v>32.799999999999997</v>
      </c>
      <c r="J405" s="3">
        <v>20.100000000000001</v>
      </c>
      <c r="K405">
        <f>SUMPRODUCT({0.4,0.1,0.2,0.2,0.05,0.05},E405:J405)</f>
        <v>27.704999999999998</v>
      </c>
    </row>
    <row r="406" spans="1:11" x14ac:dyDescent="0.3">
      <c r="A406" s="3">
        <v>2020</v>
      </c>
      <c r="B406" s="4" t="s">
        <v>1710</v>
      </c>
      <c r="C406">
        <v>403</v>
      </c>
      <c r="D406" s="4">
        <v>27.9</v>
      </c>
      <c r="E406" s="3">
        <v>24.4</v>
      </c>
      <c r="F406" s="3">
        <v>34.799999999999997</v>
      </c>
      <c r="G406" s="3">
        <v>52.8</v>
      </c>
      <c r="H406" s="3">
        <v>15.5</v>
      </c>
      <c r="I406" s="3">
        <v>7.2</v>
      </c>
      <c r="J406" s="3">
        <v>9.6999999999999993</v>
      </c>
      <c r="K406">
        <f>SUMPRODUCT({0.4,0.1,0.2,0.2,0.05,0.05},E406:J406)</f>
        <v>27.745000000000001</v>
      </c>
    </row>
    <row r="407" spans="1:11" x14ac:dyDescent="0.3">
      <c r="A407" s="3">
        <v>2020</v>
      </c>
      <c r="B407" s="4" t="s">
        <v>1711</v>
      </c>
      <c r="C407">
        <v>403</v>
      </c>
      <c r="D407" s="4">
        <v>27.9</v>
      </c>
      <c r="E407" s="3">
        <v>27.5</v>
      </c>
      <c r="F407" s="3">
        <v>11.8</v>
      </c>
      <c r="G407" s="3">
        <v>15.7</v>
      </c>
      <c r="H407" s="3">
        <v>54.7</v>
      </c>
      <c r="I407" s="3">
        <v>24.4</v>
      </c>
      <c r="J407" s="3">
        <v>6</v>
      </c>
      <c r="K407">
        <f>SUMPRODUCT({0.4,0.1,0.2,0.2,0.05,0.05},E407:J407)</f>
        <v>27.78</v>
      </c>
    </row>
    <row r="408" spans="1:11" x14ac:dyDescent="0.3">
      <c r="A408" s="3">
        <v>2020</v>
      </c>
      <c r="B408" s="4" t="s">
        <v>1712</v>
      </c>
      <c r="C408">
        <v>403</v>
      </c>
      <c r="D408" s="4">
        <v>27.9</v>
      </c>
      <c r="E408" s="3">
        <v>25.2</v>
      </c>
      <c r="F408" s="3">
        <v>28.8</v>
      </c>
      <c r="G408" s="3">
        <v>12.6</v>
      </c>
      <c r="H408" s="3">
        <v>38.200000000000003</v>
      </c>
      <c r="I408" s="3">
        <v>82.6</v>
      </c>
      <c r="J408" s="3">
        <v>10.199999999999999</v>
      </c>
      <c r="K408">
        <f>SUMPRODUCT({0.4,0.1,0.2,0.2,0.05,0.05},E408:J408)</f>
        <v>27.76</v>
      </c>
    </row>
    <row r="409" spans="1:11" x14ac:dyDescent="0.3">
      <c r="A409" s="3">
        <v>2020</v>
      </c>
      <c r="B409" s="4" t="s">
        <v>1713</v>
      </c>
      <c r="C409">
        <v>408</v>
      </c>
      <c r="D409" s="4">
        <v>27.7</v>
      </c>
      <c r="E409" s="3">
        <v>16.5</v>
      </c>
      <c r="F409" s="3">
        <v>16.899999999999999</v>
      </c>
      <c r="G409" s="3">
        <v>31.8</v>
      </c>
      <c r="H409" s="3">
        <v>49.4</v>
      </c>
      <c r="I409" s="3">
        <v>52</v>
      </c>
      <c r="J409" s="3">
        <v>8.1</v>
      </c>
      <c r="K409">
        <f>SUMPRODUCT({0.4,0.1,0.2,0.2,0.05,0.05},E409:J409)</f>
        <v>27.535000000000004</v>
      </c>
    </row>
    <row r="410" spans="1:11" x14ac:dyDescent="0.3">
      <c r="A410" s="3">
        <v>2020</v>
      </c>
      <c r="B410" s="4" t="s">
        <v>1714</v>
      </c>
      <c r="C410">
        <v>409</v>
      </c>
      <c r="D410" s="4">
        <v>27.6</v>
      </c>
      <c r="E410" s="3">
        <v>11.9</v>
      </c>
      <c r="F410" s="3">
        <v>27.4</v>
      </c>
      <c r="G410" s="3">
        <v>9.8000000000000007</v>
      </c>
      <c r="H410" s="3">
        <v>87.9</v>
      </c>
      <c r="I410" s="3">
        <v>4.5</v>
      </c>
      <c r="J410" s="3">
        <v>2.7</v>
      </c>
      <c r="K410">
        <f>SUMPRODUCT({0.4,0.1,0.2,0.2,0.05,0.05},E410:J410)</f>
        <v>27.400000000000006</v>
      </c>
    </row>
    <row r="411" spans="1:11" x14ac:dyDescent="0.3">
      <c r="A411" s="3">
        <v>2020</v>
      </c>
      <c r="B411" s="4" t="s">
        <v>1715</v>
      </c>
      <c r="C411">
        <v>409</v>
      </c>
      <c r="D411" s="4">
        <v>27.6</v>
      </c>
      <c r="E411" s="3">
        <v>25.6</v>
      </c>
      <c r="F411" s="3">
        <v>23.4</v>
      </c>
      <c r="G411" s="3">
        <v>26</v>
      </c>
      <c r="H411" s="3">
        <v>38.700000000000003</v>
      </c>
      <c r="I411" s="3">
        <v>31.3</v>
      </c>
      <c r="J411" s="3">
        <v>7.1</v>
      </c>
      <c r="K411">
        <f>SUMPRODUCT({0.4,0.1,0.2,0.2,0.05,0.05},E411:J411)</f>
        <v>27.440000000000005</v>
      </c>
    </row>
    <row r="412" spans="1:11" x14ac:dyDescent="0.3">
      <c r="A412" s="3">
        <v>2020</v>
      </c>
      <c r="B412" s="4" t="s">
        <v>1716</v>
      </c>
      <c r="C412">
        <v>411</v>
      </c>
      <c r="D412" s="4">
        <v>27.5</v>
      </c>
      <c r="E412" s="3">
        <v>24.6</v>
      </c>
      <c r="F412" s="3">
        <v>28.4</v>
      </c>
      <c r="G412" s="3">
        <v>43.5</v>
      </c>
      <c r="H412" s="3">
        <v>5.8</v>
      </c>
      <c r="I412" s="3">
        <v>93.1</v>
      </c>
      <c r="J412" s="3">
        <v>3.1</v>
      </c>
      <c r="K412">
        <f>SUMPRODUCT({0.4,0.1,0.2,0.2,0.05,0.05},E412:J412)</f>
        <v>27.350000000000005</v>
      </c>
    </row>
    <row r="413" spans="1:11" x14ac:dyDescent="0.3">
      <c r="A413" s="3">
        <v>2020</v>
      </c>
      <c r="B413" s="4" t="s">
        <v>1717</v>
      </c>
      <c r="C413">
        <v>411</v>
      </c>
      <c r="D413" s="4">
        <v>27.5</v>
      </c>
      <c r="E413" s="3">
        <v>18.7</v>
      </c>
      <c r="F413" s="3">
        <v>9</v>
      </c>
      <c r="G413" s="3">
        <v>11.2</v>
      </c>
      <c r="H413" s="3">
        <v>33.9</v>
      </c>
      <c r="I413" s="3">
        <v>99.6</v>
      </c>
      <c r="J413" s="3">
        <v>99.2</v>
      </c>
      <c r="K413">
        <f>SUMPRODUCT({0.4,0.1,0.2,0.2,0.05,0.05},E413:J413)</f>
        <v>27.340000000000003</v>
      </c>
    </row>
    <row r="414" spans="1:11" x14ac:dyDescent="0.3">
      <c r="A414" s="3">
        <v>2020</v>
      </c>
      <c r="B414" s="4" t="s">
        <v>1718</v>
      </c>
      <c r="C414">
        <v>411</v>
      </c>
      <c r="D414" s="4">
        <v>27.5</v>
      </c>
      <c r="E414" s="3">
        <v>27.9</v>
      </c>
      <c r="F414" s="3">
        <v>19</v>
      </c>
      <c r="G414" s="3">
        <v>15.7</v>
      </c>
      <c r="H414" s="3">
        <v>38</v>
      </c>
      <c r="I414" s="3">
        <v>61.3</v>
      </c>
      <c r="J414" s="3">
        <v>9.1999999999999993</v>
      </c>
      <c r="K414">
        <f>SUMPRODUCT({0.4,0.1,0.2,0.2,0.05,0.05},E414:J414)</f>
        <v>27.325000000000003</v>
      </c>
    </row>
    <row r="415" spans="1:11" x14ac:dyDescent="0.3">
      <c r="A415" s="3">
        <v>2020</v>
      </c>
      <c r="B415" s="4" t="s">
        <v>1719</v>
      </c>
      <c r="C415">
        <v>414</v>
      </c>
      <c r="D415" s="4">
        <v>27.4</v>
      </c>
      <c r="E415" s="3">
        <v>4.4000000000000004</v>
      </c>
      <c r="F415" s="3">
        <v>8.1999999999999993</v>
      </c>
      <c r="G415" s="3">
        <v>52.7</v>
      </c>
      <c r="H415" s="3">
        <v>21.5</v>
      </c>
      <c r="I415" s="3">
        <v>98.3</v>
      </c>
      <c r="J415" s="3">
        <v>98.9</v>
      </c>
      <c r="K415">
        <f>SUMPRODUCT({0.4,0.1,0.2,0.2,0.05,0.05},E415:J415)</f>
        <v>27.28</v>
      </c>
    </row>
    <row r="416" spans="1:11" x14ac:dyDescent="0.3">
      <c r="A416" s="3">
        <v>2020</v>
      </c>
      <c r="B416" s="4" t="s">
        <v>1720</v>
      </c>
      <c r="C416">
        <v>414</v>
      </c>
      <c r="D416" s="4">
        <v>27.4</v>
      </c>
      <c r="E416" s="3">
        <v>10.7</v>
      </c>
      <c r="F416" s="3">
        <v>5.7</v>
      </c>
      <c r="G416" s="3">
        <v>86.6</v>
      </c>
      <c r="H416" s="3">
        <v>16.5</v>
      </c>
      <c r="I416" s="3">
        <v>14.7</v>
      </c>
      <c r="J416" s="3">
        <v>20</v>
      </c>
      <c r="K416">
        <f>SUMPRODUCT({0.4,0.1,0.2,0.2,0.05,0.05},E416:J416)</f>
        <v>27.205000000000002</v>
      </c>
    </row>
    <row r="417" spans="1:11" x14ac:dyDescent="0.3">
      <c r="A417" s="3">
        <v>2020</v>
      </c>
      <c r="B417" s="4" t="s">
        <v>1721</v>
      </c>
      <c r="C417">
        <v>416</v>
      </c>
      <c r="D417" s="4">
        <v>27.2</v>
      </c>
      <c r="E417" s="3">
        <v>20</v>
      </c>
      <c r="F417" s="3">
        <v>8.6999999999999993</v>
      </c>
      <c r="G417" s="3">
        <v>18.3</v>
      </c>
      <c r="H417" s="3">
        <v>26.7</v>
      </c>
      <c r="I417" s="3">
        <v>86.7</v>
      </c>
      <c r="J417" s="3">
        <v>96.4</v>
      </c>
      <c r="K417">
        <f>SUMPRODUCT({0.4,0.1,0.2,0.2,0.05,0.05},E417:J417)</f>
        <v>27.024999999999999</v>
      </c>
    </row>
    <row r="418" spans="1:11" x14ac:dyDescent="0.3">
      <c r="A418" s="3">
        <v>2020</v>
      </c>
      <c r="B418" s="4" t="s">
        <v>1722</v>
      </c>
      <c r="C418">
        <v>416</v>
      </c>
      <c r="D418" s="4">
        <v>27.2</v>
      </c>
      <c r="E418" s="3">
        <v>25</v>
      </c>
      <c r="F418" s="3">
        <v>18.2</v>
      </c>
      <c r="G418" s="3">
        <v>33.799999999999997</v>
      </c>
      <c r="H418" s="3">
        <v>36.1</v>
      </c>
      <c r="I418" s="3">
        <v>15.6</v>
      </c>
      <c r="J418" s="3">
        <v>10.199999999999999</v>
      </c>
      <c r="K418">
        <f>SUMPRODUCT({0.4,0.1,0.2,0.2,0.05,0.05},E418:J418)</f>
        <v>27.09</v>
      </c>
    </row>
    <row r="419" spans="1:11" x14ac:dyDescent="0.3">
      <c r="A419" s="3">
        <v>2020</v>
      </c>
      <c r="B419" s="4" t="s">
        <v>1723</v>
      </c>
      <c r="C419">
        <v>416</v>
      </c>
      <c r="D419" s="4">
        <v>27.2</v>
      </c>
      <c r="E419" s="3">
        <v>19.899999999999999</v>
      </c>
      <c r="F419" s="3">
        <v>4.5</v>
      </c>
      <c r="G419" s="3">
        <v>7.9</v>
      </c>
      <c r="H419" s="3">
        <v>67.8</v>
      </c>
      <c r="I419" s="3">
        <v>55.8</v>
      </c>
      <c r="J419" s="3">
        <v>14.8</v>
      </c>
      <c r="K419">
        <f>SUMPRODUCT({0.4,0.1,0.2,0.2,0.05,0.05},E419:J419)</f>
        <v>27.08</v>
      </c>
    </row>
    <row r="420" spans="1:11" x14ac:dyDescent="0.3">
      <c r="A420" s="3">
        <v>2020</v>
      </c>
      <c r="B420" s="4" t="s">
        <v>1724</v>
      </c>
      <c r="C420">
        <v>416</v>
      </c>
      <c r="D420" s="4">
        <v>27.2</v>
      </c>
      <c r="E420" s="3">
        <v>13.2</v>
      </c>
      <c r="F420" s="3">
        <v>2.2999999999999998</v>
      </c>
      <c r="G420" s="3">
        <v>75.3</v>
      </c>
      <c r="H420" s="3">
        <v>12.1</v>
      </c>
      <c r="I420" s="3">
        <v>72.5</v>
      </c>
      <c r="J420" s="3">
        <v>8.9</v>
      </c>
      <c r="K420">
        <f>SUMPRODUCT({0.4,0.1,0.2,0.2,0.05,0.05},E420:J420)</f>
        <v>27.060000000000002</v>
      </c>
    </row>
    <row r="421" spans="1:11" x14ac:dyDescent="0.3">
      <c r="A421" s="3">
        <v>2020</v>
      </c>
      <c r="B421" s="4" t="s">
        <v>1725</v>
      </c>
      <c r="C421">
        <v>420</v>
      </c>
      <c r="D421" s="4">
        <v>27.1</v>
      </c>
      <c r="E421" s="3">
        <v>20.100000000000001</v>
      </c>
      <c r="F421" s="3">
        <v>23.5</v>
      </c>
      <c r="G421" s="3">
        <v>29.1</v>
      </c>
      <c r="H421" s="3">
        <v>28.9</v>
      </c>
      <c r="I421" s="3">
        <v>69.099999999999994</v>
      </c>
      <c r="J421" s="3">
        <v>29.8</v>
      </c>
      <c r="K421">
        <f>SUMPRODUCT({0.4,0.1,0.2,0.2,0.05,0.05},E421:J421)</f>
        <v>26.935000000000002</v>
      </c>
    </row>
    <row r="422" spans="1:11" x14ac:dyDescent="0.3">
      <c r="A422" s="3">
        <v>2020</v>
      </c>
      <c r="B422" s="4" t="s">
        <v>1726</v>
      </c>
      <c r="C422">
        <v>420</v>
      </c>
      <c r="D422" s="4">
        <v>27.1</v>
      </c>
      <c r="E422" s="3">
        <v>11.4</v>
      </c>
      <c r="F422" s="3">
        <v>4.5999999999999996</v>
      </c>
      <c r="G422" s="3">
        <v>96.9</v>
      </c>
      <c r="H422" s="3">
        <v>10.8</v>
      </c>
      <c r="I422" s="3">
        <v>6.2</v>
      </c>
      <c r="J422" s="3">
        <v>1.7</v>
      </c>
      <c r="K422">
        <f>SUMPRODUCT({0.4,0.1,0.2,0.2,0.05,0.05},E422:J422)</f>
        <v>26.955000000000002</v>
      </c>
    </row>
    <row r="423" spans="1:11" x14ac:dyDescent="0.3">
      <c r="A423" s="3">
        <v>2020</v>
      </c>
      <c r="B423" s="4" t="s">
        <v>1727</v>
      </c>
      <c r="C423">
        <v>420</v>
      </c>
      <c r="D423" s="4">
        <v>27.1</v>
      </c>
      <c r="E423" s="3">
        <v>21.9</v>
      </c>
      <c r="F423" s="3">
        <v>11.6</v>
      </c>
      <c r="G423" s="3">
        <v>46.2</v>
      </c>
      <c r="H423" s="3">
        <v>31.3</v>
      </c>
      <c r="I423" s="3">
        <v>18.600000000000001</v>
      </c>
      <c r="J423" s="3">
        <v>12</v>
      </c>
      <c r="K423">
        <f>SUMPRODUCT({0.4,0.1,0.2,0.2,0.05,0.05},E423:J423)</f>
        <v>26.950000000000003</v>
      </c>
    </row>
    <row r="424" spans="1:11" x14ac:dyDescent="0.3">
      <c r="A424" s="3">
        <v>2020</v>
      </c>
      <c r="B424" s="4" t="s">
        <v>1728</v>
      </c>
      <c r="C424">
        <v>423</v>
      </c>
      <c r="D424" s="4">
        <v>27</v>
      </c>
      <c r="E424" s="3">
        <v>14.1</v>
      </c>
      <c r="F424" s="3">
        <v>8</v>
      </c>
      <c r="G424" s="3">
        <v>6</v>
      </c>
      <c r="H424" s="3">
        <v>47.8</v>
      </c>
      <c r="I424" s="3">
        <v>96.7</v>
      </c>
      <c r="J424" s="3">
        <v>95.6</v>
      </c>
      <c r="K424">
        <f>SUMPRODUCT({0.4,0.1,0.2,0.2,0.05,0.05},E424:J424)</f>
        <v>26.815000000000005</v>
      </c>
    </row>
    <row r="425" spans="1:11" x14ac:dyDescent="0.3">
      <c r="A425" s="3">
        <v>2020</v>
      </c>
      <c r="B425" s="4" t="s">
        <v>1729</v>
      </c>
      <c r="C425">
        <v>423</v>
      </c>
      <c r="D425" s="4">
        <v>27</v>
      </c>
      <c r="E425" s="3">
        <v>19.600000000000001</v>
      </c>
      <c r="F425" s="3">
        <v>21.6</v>
      </c>
      <c r="G425" s="3">
        <v>74.599999999999994</v>
      </c>
      <c r="H425" s="3">
        <v>5.9</v>
      </c>
      <c r="I425" s="3">
        <v>10.9</v>
      </c>
      <c r="J425" s="3">
        <v>4.9000000000000004</v>
      </c>
      <c r="K425">
        <f>SUMPRODUCT({0.4,0.1,0.2,0.2,0.05,0.05},E425:J425)</f>
        <v>26.890000000000004</v>
      </c>
    </row>
    <row r="426" spans="1:11" x14ac:dyDescent="0.3">
      <c r="A426" s="3">
        <v>2020</v>
      </c>
      <c r="B426" s="4" t="s">
        <v>1730</v>
      </c>
      <c r="C426">
        <v>425</v>
      </c>
      <c r="D426" s="4">
        <v>26.9</v>
      </c>
      <c r="E426" s="3">
        <v>32</v>
      </c>
      <c r="F426" s="3">
        <v>5.2</v>
      </c>
      <c r="G426" s="3">
        <v>34.5</v>
      </c>
      <c r="H426" s="3">
        <v>10.7</v>
      </c>
      <c r="I426" s="3">
        <v>49.6</v>
      </c>
      <c r="J426" s="3">
        <v>37.799999999999997</v>
      </c>
      <c r="K426">
        <f>SUMPRODUCT({0.4,0.1,0.2,0.2,0.05,0.05},E426:J426)</f>
        <v>26.73</v>
      </c>
    </row>
    <row r="427" spans="1:11" x14ac:dyDescent="0.3">
      <c r="A427" s="3">
        <v>2020</v>
      </c>
      <c r="B427" s="4" t="s">
        <v>1731</v>
      </c>
      <c r="C427">
        <v>426</v>
      </c>
      <c r="D427" s="4">
        <v>26.8</v>
      </c>
      <c r="E427" s="3">
        <v>16.2</v>
      </c>
      <c r="F427" s="3">
        <v>6.1</v>
      </c>
      <c r="G427" s="3">
        <v>15.5</v>
      </c>
      <c r="H427" s="3">
        <v>51.4</v>
      </c>
      <c r="I427" s="3">
        <v>23</v>
      </c>
      <c r="J427" s="3">
        <v>99.6</v>
      </c>
      <c r="K427">
        <f>SUMPRODUCT({0.4,0.1,0.2,0.2,0.05,0.05},E427:J427)</f>
        <v>26.6</v>
      </c>
    </row>
    <row r="428" spans="1:11" x14ac:dyDescent="0.3">
      <c r="A428" s="3">
        <v>2020</v>
      </c>
      <c r="B428" s="4" t="s">
        <v>1732</v>
      </c>
      <c r="C428">
        <v>426</v>
      </c>
      <c r="D428" s="4">
        <v>26.8</v>
      </c>
      <c r="E428" s="3">
        <v>34.5</v>
      </c>
      <c r="F428" s="3">
        <v>81</v>
      </c>
      <c r="G428" s="3">
        <v>19.399999999999999</v>
      </c>
      <c r="H428" s="3">
        <v>2.6</v>
      </c>
      <c r="I428" s="3">
        <v>5.0999999999999996</v>
      </c>
      <c r="J428" s="3">
        <v>1.9</v>
      </c>
      <c r="K428">
        <f>SUMPRODUCT({0.4,0.1,0.2,0.2,0.05,0.05},E428:J428)</f>
        <v>26.649999999999995</v>
      </c>
    </row>
    <row r="429" spans="1:11" x14ac:dyDescent="0.3">
      <c r="A429" s="3">
        <v>2020</v>
      </c>
      <c r="B429" s="4" t="s">
        <v>1733</v>
      </c>
      <c r="C429">
        <v>428</v>
      </c>
      <c r="D429" s="4">
        <v>26.6</v>
      </c>
      <c r="E429" s="3">
        <v>9.1</v>
      </c>
      <c r="F429" s="3">
        <v>14.4</v>
      </c>
      <c r="G429" s="3">
        <v>73.8</v>
      </c>
      <c r="H429" s="3">
        <v>10.1</v>
      </c>
      <c r="I429" s="3">
        <v>15.7</v>
      </c>
      <c r="J429" s="3">
        <v>75.900000000000006</v>
      </c>
      <c r="K429">
        <f>SUMPRODUCT({0.4,0.1,0.2,0.2,0.05,0.05},E429:J429)</f>
        <v>26.44</v>
      </c>
    </row>
    <row r="430" spans="1:11" x14ac:dyDescent="0.3">
      <c r="A430" s="3">
        <v>2020</v>
      </c>
      <c r="B430" s="4" t="s">
        <v>1734</v>
      </c>
      <c r="C430">
        <v>428</v>
      </c>
      <c r="D430" s="4">
        <v>26.6</v>
      </c>
      <c r="E430" s="3">
        <v>26.2</v>
      </c>
      <c r="F430" s="3">
        <v>25.9</v>
      </c>
      <c r="G430" s="3">
        <v>27.2</v>
      </c>
      <c r="H430" s="3">
        <v>21.6</v>
      </c>
      <c r="I430" s="3">
        <v>25.6</v>
      </c>
      <c r="J430" s="3">
        <v>47.1</v>
      </c>
      <c r="K430">
        <f>SUMPRODUCT({0.4,0.1,0.2,0.2,0.05,0.05},E430:J430)</f>
        <v>26.465000000000003</v>
      </c>
    </row>
    <row r="431" spans="1:11" x14ac:dyDescent="0.3">
      <c r="A431" s="3">
        <v>2020</v>
      </c>
      <c r="B431" s="4" t="s">
        <v>1735</v>
      </c>
      <c r="C431">
        <v>428</v>
      </c>
      <c r="D431" s="4">
        <v>26.6</v>
      </c>
      <c r="E431" s="3">
        <v>9.5</v>
      </c>
      <c r="F431" s="3">
        <v>59.8</v>
      </c>
      <c r="G431" s="3">
        <v>8.3000000000000007</v>
      </c>
      <c r="H431" s="3">
        <v>29.4</v>
      </c>
      <c r="I431" s="3">
        <v>100</v>
      </c>
      <c r="J431" s="3">
        <v>83</v>
      </c>
      <c r="K431">
        <f>SUMPRODUCT({0.4,0.1,0.2,0.2,0.05,0.05},E431:J431)</f>
        <v>26.47</v>
      </c>
    </row>
    <row r="432" spans="1:11" x14ac:dyDescent="0.3">
      <c r="A432" s="3">
        <v>2020</v>
      </c>
      <c r="B432" s="4" t="s">
        <v>1736</v>
      </c>
      <c r="C432">
        <v>431</v>
      </c>
      <c r="D432" s="4">
        <v>26.5</v>
      </c>
      <c r="E432" s="3">
        <v>28.6</v>
      </c>
      <c r="F432" s="3">
        <v>12.6</v>
      </c>
      <c r="G432" s="3">
        <v>16</v>
      </c>
      <c r="H432" s="3">
        <v>37.1</v>
      </c>
      <c r="I432" s="3">
        <v>10</v>
      </c>
      <c r="J432" s="3">
        <v>50.4</v>
      </c>
      <c r="K432">
        <f>SUMPRODUCT({0.4,0.1,0.2,0.2,0.05,0.05},E432:J432)</f>
        <v>26.340000000000003</v>
      </c>
    </row>
    <row r="433" spans="1:11" x14ac:dyDescent="0.3">
      <c r="A433" s="3">
        <v>2020</v>
      </c>
      <c r="B433" s="4" t="s">
        <v>1737</v>
      </c>
      <c r="C433">
        <v>432</v>
      </c>
      <c r="D433" s="4">
        <v>26.4</v>
      </c>
      <c r="E433" s="3">
        <v>18.399999999999999</v>
      </c>
      <c r="F433" s="3">
        <v>38.9</v>
      </c>
      <c r="G433" s="3">
        <v>49.5</v>
      </c>
      <c r="H433" s="3">
        <v>7.5</v>
      </c>
      <c r="I433" s="3">
        <v>24.4</v>
      </c>
      <c r="J433" s="3">
        <v>48.1</v>
      </c>
      <c r="K433">
        <f>SUMPRODUCT({0.4,0.1,0.2,0.2,0.05,0.05},E433:J433)</f>
        <v>26.274999999999999</v>
      </c>
    </row>
    <row r="434" spans="1:11" x14ac:dyDescent="0.3">
      <c r="A434" s="3">
        <v>2020</v>
      </c>
      <c r="B434" s="4" t="s">
        <v>1738</v>
      </c>
      <c r="C434">
        <v>432</v>
      </c>
      <c r="D434" s="4">
        <v>26.4</v>
      </c>
      <c r="E434" s="3">
        <v>36.6</v>
      </c>
      <c r="F434" s="3">
        <v>62.7</v>
      </c>
      <c r="G434" s="3">
        <v>23.4</v>
      </c>
      <c r="H434" s="3">
        <v>1.9</v>
      </c>
      <c r="I434" s="3">
        <v>4.5999999999999996</v>
      </c>
      <c r="J434" s="3">
        <v>1.7</v>
      </c>
      <c r="K434">
        <f>SUMPRODUCT({0.4,0.1,0.2,0.2,0.05,0.05},E434:J434)</f>
        <v>26.285</v>
      </c>
    </row>
    <row r="435" spans="1:11" x14ac:dyDescent="0.3">
      <c r="A435" s="3">
        <v>2020</v>
      </c>
      <c r="B435" s="4" t="s">
        <v>1739</v>
      </c>
      <c r="C435">
        <v>432</v>
      </c>
      <c r="D435" s="4">
        <v>26.4</v>
      </c>
      <c r="E435" s="3">
        <v>34.4</v>
      </c>
      <c r="F435" s="3">
        <v>6.5</v>
      </c>
      <c r="G435" s="3">
        <v>7.5</v>
      </c>
      <c r="H435" s="3">
        <v>44.4</v>
      </c>
      <c r="I435" s="3">
        <v>8.5</v>
      </c>
      <c r="J435" s="3">
        <v>21.2</v>
      </c>
      <c r="K435">
        <f>SUMPRODUCT({0.4,0.1,0.2,0.2,0.05,0.05},E435:J435)</f>
        <v>26.274999999999999</v>
      </c>
    </row>
    <row r="436" spans="1:11" x14ac:dyDescent="0.3">
      <c r="A436" s="3">
        <v>2020</v>
      </c>
      <c r="B436" s="4" t="s">
        <v>1740</v>
      </c>
      <c r="C436">
        <v>432</v>
      </c>
      <c r="D436" s="4">
        <v>26.4</v>
      </c>
      <c r="E436" s="3">
        <v>11.5</v>
      </c>
      <c r="F436" s="3">
        <v>30.5</v>
      </c>
      <c r="G436" s="3">
        <v>16.2</v>
      </c>
      <c r="H436" s="3">
        <v>74.400000000000006</v>
      </c>
      <c r="I436" s="3">
        <v>5.5</v>
      </c>
      <c r="J436" s="3">
        <v>3.5</v>
      </c>
      <c r="K436">
        <f>SUMPRODUCT({0.4,0.1,0.2,0.2,0.05,0.05},E436:J436)</f>
        <v>26.220000000000002</v>
      </c>
    </row>
    <row r="437" spans="1:11" x14ac:dyDescent="0.3">
      <c r="A437" s="3">
        <v>2020</v>
      </c>
      <c r="B437" s="4" t="s">
        <v>1741</v>
      </c>
      <c r="C437">
        <v>432</v>
      </c>
      <c r="D437" s="4">
        <v>26.4</v>
      </c>
      <c r="E437" s="3">
        <v>25.9</v>
      </c>
      <c r="F437" s="3">
        <v>7</v>
      </c>
      <c r="G437" s="3">
        <v>25.3</v>
      </c>
      <c r="H437" s="3">
        <v>48.1</v>
      </c>
      <c r="I437" s="3">
        <v>6.6</v>
      </c>
      <c r="J437" s="3">
        <v>4.0999999999999996</v>
      </c>
      <c r="K437">
        <f>SUMPRODUCT({0.4,0.1,0.2,0.2,0.05,0.05},E437:J437)</f>
        <v>26.274999999999995</v>
      </c>
    </row>
    <row r="438" spans="1:11" x14ac:dyDescent="0.3">
      <c r="A438" s="3">
        <v>2020</v>
      </c>
      <c r="B438" s="4" t="s">
        <v>1742</v>
      </c>
      <c r="C438">
        <v>437</v>
      </c>
      <c r="D438" s="4">
        <v>26.2</v>
      </c>
      <c r="E438" s="3">
        <v>20.399999999999999</v>
      </c>
      <c r="F438" s="3">
        <v>21.6</v>
      </c>
      <c r="G438" s="3">
        <v>13.5</v>
      </c>
      <c r="H438" s="3">
        <v>15.1</v>
      </c>
      <c r="I438" s="3">
        <v>100</v>
      </c>
      <c r="J438" s="3">
        <v>100</v>
      </c>
      <c r="K438">
        <f>SUMPRODUCT({0.4,0.1,0.2,0.2,0.05,0.05},E438:J438)</f>
        <v>26.04</v>
      </c>
    </row>
    <row r="439" spans="1:11" x14ac:dyDescent="0.3">
      <c r="A439" s="3">
        <v>2020</v>
      </c>
      <c r="B439" s="4" t="s">
        <v>1743</v>
      </c>
      <c r="C439">
        <v>437</v>
      </c>
      <c r="D439" s="4">
        <v>26.2</v>
      </c>
      <c r="E439" s="3">
        <v>15.8</v>
      </c>
      <c r="F439" s="3">
        <v>5.0999999999999996</v>
      </c>
      <c r="G439" s="3">
        <v>5.9</v>
      </c>
      <c r="H439" s="3">
        <v>75.400000000000006</v>
      </c>
      <c r="I439" s="3">
        <v>47.4</v>
      </c>
      <c r="J439" s="3">
        <v>11.1</v>
      </c>
      <c r="K439">
        <f>SUMPRODUCT({0.4,0.1,0.2,0.2,0.05,0.05},E439:J439)</f>
        <v>26.015000000000004</v>
      </c>
    </row>
    <row r="440" spans="1:11" x14ac:dyDescent="0.3">
      <c r="A440" s="3">
        <v>2020</v>
      </c>
      <c r="B440" s="4" t="s">
        <v>1744</v>
      </c>
      <c r="C440">
        <v>439</v>
      </c>
      <c r="D440" s="4">
        <v>26</v>
      </c>
      <c r="E440" s="3">
        <v>17.7</v>
      </c>
      <c r="F440" s="3">
        <v>28.4</v>
      </c>
      <c r="G440" s="3">
        <v>35.9</v>
      </c>
      <c r="H440" s="3">
        <v>15.5</v>
      </c>
      <c r="I440" s="3">
        <v>68.5</v>
      </c>
      <c r="J440" s="3">
        <v>45</v>
      </c>
      <c r="K440">
        <f>SUMPRODUCT({0.4,0.1,0.2,0.2,0.05,0.05},E440:J440)</f>
        <v>25.875000000000004</v>
      </c>
    </row>
    <row r="441" spans="1:11" x14ac:dyDescent="0.3">
      <c r="A441" s="3">
        <v>2020</v>
      </c>
      <c r="B441" s="4" t="s">
        <v>1745</v>
      </c>
      <c r="C441">
        <v>439</v>
      </c>
      <c r="D441" s="4">
        <v>26</v>
      </c>
      <c r="E441" s="3">
        <v>22.6</v>
      </c>
      <c r="F441" s="3">
        <v>14.7</v>
      </c>
      <c r="G441" s="3">
        <v>2.2000000000000002</v>
      </c>
      <c r="H441" s="3">
        <v>59.8</v>
      </c>
      <c r="I441" s="3">
        <v>27.4</v>
      </c>
      <c r="J441" s="3">
        <v>32.299999999999997</v>
      </c>
      <c r="K441">
        <f>SUMPRODUCT({0.4,0.1,0.2,0.2,0.05,0.05},E441:J441)</f>
        <v>25.895000000000003</v>
      </c>
    </row>
    <row r="442" spans="1:11" x14ac:dyDescent="0.3">
      <c r="A442" s="3">
        <v>2020</v>
      </c>
      <c r="B442" s="4" t="s">
        <v>1746</v>
      </c>
      <c r="C442">
        <v>439</v>
      </c>
      <c r="D442" s="4">
        <v>26</v>
      </c>
      <c r="E442" s="3">
        <v>15</v>
      </c>
      <c r="F442" s="3">
        <v>29.8</v>
      </c>
      <c r="G442" s="3">
        <v>32.5</v>
      </c>
      <c r="H442" s="3">
        <v>25.6</v>
      </c>
      <c r="I442" s="3">
        <v>83</v>
      </c>
      <c r="J442" s="3">
        <v>22.5</v>
      </c>
      <c r="K442">
        <f>SUMPRODUCT({0.4,0.1,0.2,0.2,0.05,0.05},E442:J442)</f>
        <v>25.875</v>
      </c>
    </row>
    <row r="443" spans="1:11" x14ac:dyDescent="0.3">
      <c r="A443" s="3">
        <v>2020</v>
      </c>
      <c r="B443" s="4" t="s">
        <v>1747</v>
      </c>
      <c r="C443">
        <v>439</v>
      </c>
      <c r="D443" s="4">
        <v>26</v>
      </c>
      <c r="E443" s="3">
        <v>12.9</v>
      </c>
      <c r="F443" s="3">
        <v>19.7</v>
      </c>
      <c r="G443" s="3">
        <v>43.2</v>
      </c>
      <c r="H443" s="3">
        <v>16.600000000000001</v>
      </c>
      <c r="I443" s="3">
        <v>86.8</v>
      </c>
      <c r="J443" s="3">
        <v>49</v>
      </c>
      <c r="K443">
        <f>SUMPRODUCT({0.4,0.1,0.2,0.2,0.05,0.05},E443:J443)</f>
        <v>25.88</v>
      </c>
    </row>
    <row r="444" spans="1:11" x14ac:dyDescent="0.3">
      <c r="A444" s="3">
        <v>2020</v>
      </c>
      <c r="B444" s="4" t="s">
        <v>1748</v>
      </c>
      <c r="C444">
        <v>443</v>
      </c>
      <c r="D444" s="4">
        <v>25.9</v>
      </c>
      <c r="E444" s="3">
        <v>18.3</v>
      </c>
      <c r="F444" s="3">
        <v>16.8</v>
      </c>
      <c r="G444" s="3">
        <v>54.3</v>
      </c>
      <c r="H444" s="3">
        <v>21.3</v>
      </c>
      <c r="I444" s="3">
        <v>24.8</v>
      </c>
      <c r="J444" s="3">
        <v>6.8</v>
      </c>
      <c r="K444">
        <f>SUMPRODUCT({0.4,0.1,0.2,0.2,0.05,0.05},E444:J444)</f>
        <v>25.7</v>
      </c>
    </row>
    <row r="445" spans="1:11" x14ac:dyDescent="0.3">
      <c r="A445" s="3">
        <v>2020</v>
      </c>
      <c r="B445" s="4" t="s">
        <v>1749</v>
      </c>
      <c r="C445">
        <v>443</v>
      </c>
      <c r="D445" s="4">
        <v>25.9</v>
      </c>
      <c r="E445" s="3">
        <v>13.4</v>
      </c>
      <c r="F445" s="3">
        <v>35.299999999999997</v>
      </c>
      <c r="G445" s="3">
        <v>79.5</v>
      </c>
      <c r="H445" s="3">
        <v>2.1</v>
      </c>
      <c r="I445" s="3">
        <v>6</v>
      </c>
      <c r="J445" s="3">
        <v>5.4</v>
      </c>
      <c r="K445">
        <f>SUMPRODUCT({0.4,0.1,0.2,0.2,0.05,0.05},E445:J445)</f>
        <v>25.78</v>
      </c>
    </row>
    <row r="446" spans="1:11" x14ac:dyDescent="0.3">
      <c r="A446" s="3">
        <v>2020</v>
      </c>
      <c r="B446" s="4" t="s">
        <v>1750</v>
      </c>
      <c r="C446">
        <v>443</v>
      </c>
      <c r="D446" s="4">
        <v>25.9</v>
      </c>
      <c r="E446" s="3">
        <v>23.5</v>
      </c>
      <c r="F446" s="3">
        <v>7.3</v>
      </c>
      <c r="G446" s="3">
        <v>33.9</v>
      </c>
      <c r="H446" s="3">
        <v>22.4</v>
      </c>
      <c r="I446" s="3">
        <v>63.9</v>
      </c>
      <c r="J446" s="3">
        <v>24.1</v>
      </c>
      <c r="K446">
        <f>SUMPRODUCT({0.4,0.1,0.2,0.2,0.05,0.05},E446:J446)</f>
        <v>25.79</v>
      </c>
    </row>
    <row r="447" spans="1:11" x14ac:dyDescent="0.3">
      <c r="A447" s="3">
        <v>2020</v>
      </c>
      <c r="B447" s="4" t="s">
        <v>1751</v>
      </c>
      <c r="C447">
        <v>446</v>
      </c>
      <c r="D447" s="4">
        <v>25.8</v>
      </c>
      <c r="E447" s="3">
        <v>15.5</v>
      </c>
      <c r="F447" s="3">
        <v>15.3</v>
      </c>
      <c r="G447" s="3">
        <v>15.5</v>
      </c>
      <c r="H447" s="3">
        <v>52.5</v>
      </c>
      <c r="I447" s="3">
        <v>67.599999999999994</v>
      </c>
      <c r="J447" s="3">
        <v>18.8</v>
      </c>
      <c r="K447">
        <f>SUMPRODUCT({0.4,0.1,0.2,0.2,0.05,0.05},E447:J447)</f>
        <v>25.65</v>
      </c>
    </row>
    <row r="448" spans="1:11" x14ac:dyDescent="0.3">
      <c r="A448" s="3">
        <v>2020</v>
      </c>
      <c r="B448" s="4" t="s">
        <v>1752</v>
      </c>
      <c r="C448">
        <v>446</v>
      </c>
      <c r="D448" s="4">
        <v>25.8</v>
      </c>
      <c r="E448" s="3">
        <v>11.6</v>
      </c>
      <c r="F448" s="3">
        <v>6.2</v>
      </c>
      <c r="G448" s="3">
        <v>47.5</v>
      </c>
      <c r="H448" s="3">
        <v>30.3</v>
      </c>
      <c r="I448" s="3">
        <v>16.8</v>
      </c>
      <c r="J448" s="3">
        <v>80.5</v>
      </c>
      <c r="K448">
        <f>SUMPRODUCT({0.4,0.1,0.2,0.2,0.05,0.05},E448:J448)</f>
        <v>25.685000000000002</v>
      </c>
    </row>
    <row r="449" spans="1:11" x14ac:dyDescent="0.3">
      <c r="A449" s="3">
        <v>2020</v>
      </c>
      <c r="B449" s="4" t="s">
        <v>1753</v>
      </c>
      <c r="C449">
        <v>446</v>
      </c>
      <c r="D449" s="4">
        <v>25.8</v>
      </c>
      <c r="E449" s="3">
        <v>18.100000000000001</v>
      </c>
      <c r="F449" s="3">
        <v>4.3</v>
      </c>
      <c r="G449" s="3">
        <v>14.3</v>
      </c>
      <c r="H449" s="3">
        <v>73.7</v>
      </c>
      <c r="I449" s="3">
        <v>4</v>
      </c>
      <c r="J449" s="3">
        <v>3.6</v>
      </c>
      <c r="K449">
        <f>SUMPRODUCT({0.4,0.1,0.2,0.2,0.05,0.05},E449:J449)</f>
        <v>25.650000000000002</v>
      </c>
    </row>
    <row r="450" spans="1:11" x14ac:dyDescent="0.3">
      <c r="A450" s="3">
        <v>2020</v>
      </c>
      <c r="B450" s="4" t="s">
        <v>1754</v>
      </c>
      <c r="C450">
        <v>449</v>
      </c>
      <c r="D450" s="4">
        <v>25.7</v>
      </c>
      <c r="E450" s="3">
        <v>15</v>
      </c>
      <c r="F450" s="3">
        <v>4.9000000000000004</v>
      </c>
      <c r="G450" s="3">
        <v>27.4</v>
      </c>
      <c r="H450" s="3">
        <v>64.3</v>
      </c>
      <c r="I450" s="3">
        <v>9</v>
      </c>
      <c r="J450" s="3">
        <v>5.9</v>
      </c>
      <c r="K450">
        <f>SUMPRODUCT({0.4,0.1,0.2,0.2,0.05,0.05},E450:J450)</f>
        <v>25.574999999999999</v>
      </c>
    </row>
    <row r="451" spans="1:11" x14ac:dyDescent="0.3">
      <c r="A451" s="3">
        <v>2020</v>
      </c>
      <c r="B451" s="4" t="s">
        <v>1755</v>
      </c>
      <c r="C451">
        <v>449</v>
      </c>
      <c r="D451" s="4">
        <v>25.7</v>
      </c>
      <c r="E451" s="3">
        <v>17.5</v>
      </c>
      <c r="F451" s="3">
        <v>7.1</v>
      </c>
      <c r="G451" s="3">
        <v>11.7</v>
      </c>
      <c r="H451" s="3">
        <v>57.6</v>
      </c>
      <c r="I451" s="3">
        <v>69.2</v>
      </c>
      <c r="J451" s="3">
        <v>10.4</v>
      </c>
      <c r="K451">
        <f>SUMPRODUCT({0.4,0.1,0.2,0.2,0.05,0.05},E451:J451)</f>
        <v>25.55</v>
      </c>
    </row>
    <row r="452" spans="1:11" x14ac:dyDescent="0.3">
      <c r="A452" s="3">
        <v>2020</v>
      </c>
      <c r="B452" s="4" t="s">
        <v>1756</v>
      </c>
      <c r="C452">
        <v>451</v>
      </c>
      <c r="D452" s="4">
        <v>25.6</v>
      </c>
      <c r="E452" s="3">
        <v>28.4</v>
      </c>
      <c r="F452" s="3">
        <v>53.5</v>
      </c>
      <c r="G452" s="3">
        <v>21.5</v>
      </c>
      <c r="H452" s="3">
        <v>12.5</v>
      </c>
      <c r="I452" s="3">
        <v>3.4</v>
      </c>
      <c r="J452" s="3">
        <v>34.5</v>
      </c>
      <c r="K452">
        <f>SUMPRODUCT({0.4,0.1,0.2,0.2,0.05,0.05},E452:J452)</f>
        <v>25.405000000000005</v>
      </c>
    </row>
    <row r="453" spans="1:11" x14ac:dyDescent="0.3">
      <c r="A453" s="3">
        <v>2020</v>
      </c>
      <c r="B453" s="4" t="s">
        <v>1757</v>
      </c>
      <c r="C453">
        <v>451</v>
      </c>
      <c r="D453" s="4">
        <v>25.6</v>
      </c>
      <c r="E453" s="3">
        <v>11.6</v>
      </c>
      <c r="F453" s="3">
        <v>5.3</v>
      </c>
      <c r="G453" s="3">
        <v>74.599999999999994</v>
      </c>
      <c r="H453" s="3">
        <v>12</v>
      </c>
      <c r="I453" s="3">
        <v>15.9</v>
      </c>
      <c r="J453" s="3">
        <v>42.9</v>
      </c>
      <c r="K453">
        <f>SUMPRODUCT({0.4,0.1,0.2,0.2,0.05,0.05},E453:J453)</f>
        <v>25.430000000000003</v>
      </c>
    </row>
    <row r="454" spans="1:11" x14ac:dyDescent="0.3">
      <c r="A454" s="3">
        <v>2020</v>
      </c>
      <c r="B454" s="4" t="s">
        <v>1758</v>
      </c>
      <c r="C454">
        <v>451</v>
      </c>
      <c r="D454" s="4">
        <v>25.6</v>
      </c>
      <c r="E454" s="3">
        <v>18.3</v>
      </c>
      <c r="F454" s="3">
        <v>19.899999999999999</v>
      </c>
      <c r="G454" s="3">
        <v>22.7</v>
      </c>
      <c r="H454" s="3">
        <v>32.799999999999997</v>
      </c>
      <c r="I454" s="3">
        <v>47.9</v>
      </c>
      <c r="J454" s="3">
        <v>53.8</v>
      </c>
      <c r="K454">
        <f>SUMPRODUCT({0.4,0.1,0.2,0.2,0.05,0.05},E454:J454)</f>
        <v>25.495000000000001</v>
      </c>
    </row>
    <row r="455" spans="1:11" x14ac:dyDescent="0.3">
      <c r="A455" s="3">
        <v>2020</v>
      </c>
      <c r="B455" s="4" t="s">
        <v>1759</v>
      </c>
      <c r="C455">
        <v>454</v>
      </c>
      <c r="D455" s="4">
        <v>25.5</v>
      </c>
      <c r="E455" s="3">
        <v>22.6</v>
      </c>
      <c r="F455" s="3">
        <v>19.7</v>
      </c>
      <c r="G455" s="3">
        <v>37</v>
      </c>
      <c r="H455" s="3">
        <v>24.1</v>
      </c>
      <c r="I455" s="3">
        <v>22.7</v>
      </c>
      <c r="J455" s="3">
        <v>19.5</v>
      </c>
      <c r="K455">
        <f>SUMPRODUCT({0.4,0.1,0.2,0.2,0.05,0.05},E455:J455)</f>
        <v>25.340000000000007</v>
      </c>
    </row>
    <row r="456" spans="1:11" x14ac:dyDescent="0.3">
      <c r="A456" s="3">
        <v>2020</v>
      </c>
      <c r="B456" s="4" t="s">
        <v>1760</v>
      </c>
      <c r="C456">
        <v>454</v>
      </c>
      <c r="D456" s="4">
        <v>25.5</v>
      </c>
      <c r="E456" s="3">
        <v>13.7</v>
      </c>
      <c r="F456" s="3">
        <v>22.7</v>
      </c>
      <c r="G456" s="3">
        <v>2.4</v>
      </c>
      <c r="H456" s="3">
        <v>84.5</v>
      </c>
      <c r="I456" s="3">
        <v>3.2</v>
      </c>
      <c r="J456" s="3">
        <v>1.5</v>
      </c>
      <c r="K456">
        <f>SUMPRODUCT({0.4,0.1,0.2,0.2,0.05,0.05},E456:J456)</f>
        <v>25.365000000000002</v>
      </c>
    </row>
    <row r="457" spans="1:11" x14ac:dyDescent="0.3">
      <c r="A457" s="3">
        <v>2020</v>
      </c>
      <c r="B457" s="4" t="s">
        <v>1761</v>
      </c>
      <c r="C457">
        <v>456</v>
      </c>
      <c r="D457" s="4">
        <v>25.4</v>
      </c>
      <c r="E457" s="3">
        <v>9.9</v>
      </c>
      <c r="F457" s="3">
        <v>8.6999999999999993</v>
      </c>
      <c r="G457" s="3">
        <v>81.099999999999994</v>
      </c>
      <c r="H457" s="3">
        <v>10.7</v>
      </c>
      <c r="I457" s="3">
        <v>11.5</v>
      </c>
      <c r="J457" s="3">
        <v>29.3</v>
      </c>
      <c r="K457">
        <f>SUMPRODUCT({0.4,0.1,0.2,0.2,0.05,0.05},E457:J457)</f>
        <v>25.229999999999997</v>
      </c>
    </row>
    <row r="458" spans="1:11" x14ac:dyDescent="0.3">
      <c r="A458" s="3">
        <v>2020</v>
      </c>
      <c r="B458" s="4" t="s">
        <v>1762</v>
      </c>
      <c r="C458">
        <v>456</v>
      </c>
      <c r="D458" s="4">
        <v>25.4</v>
      </c>
      <c r="E458" s="3">
        <v>26.8</v>
      </c>
      <c r="F458" s="3">
        <v>46.6</v>
      </c>
      <c r="G458" s="3">
        <v>12.9</v>
      </c>
      <c r="H458" s="3">
        <v>31.3</v>
      </c>
      <c r="I458" s="3">
        <v>15.7</v>
      </c>
      <c r="J458" s="3">
        <v>4.8</v>
      </c>
      <c r="K458">
        <f>SUMPRODUCT({0.4,0.1,0.2,0.2,0.05,0.05},E458:J458)</f>
        <v>25.245000000000001</v>
      </c>
    </row>
    <row r="459" spans="1:11" x14ac:dyDescent="0.3">
      <c r="A459" s="3">
        <v>2020</v>
      </c>
      <c r="B459" s="4" t="s">
        <v>1763</v>
      </c>
      <c r="C459">
        <v>456</v>
      </c>
      <c r="D459" s="4">
        <v>25.4</v>
      </c>
      <c r="E459" s="3">
        <v>3.8</v>
      </c>
      <c r="F459" s="3">
        <v>3.4</v>
      </c>
      <c r="G459" s="3">
        <v>74</v>
      </c>
      <c r="H459" s="3">
        <v>21.5</v>
      </c>
      <c r="I459" s="3">
        <v>60.2</v>
      </c>
      <c r="J459" s="3">
        <v>25.3</v>
      </c>
      <c r="K459">
        <f>SUMPRODUCT({0.4,0.1,0.2,0.2,0.05,0.05},E459:J459)</f>
        <v>25.235000000000003</v>
      </c>
    </row>
    <row r="460" spans="1:11" x14ac:dyDescent="0.3">
      <c r="A460" s="3">
        <v>2020</v>
      </c>
      <c r="B460" s="4" t="s">
        <v>1764</v>
      </c>
      <c r="C460">
        <v>456</v>
      </c>
      <c r="D460" s="4">
        <v>25.4</v>
      </c>
      <c r="E460" s="3">
        <v>25.3</v>
      </c>
      <c r="F460" s="3">
        <v>26.9</v>
      </c>
      <c r="G460" s="3">
        <v>3.9</v>
      </c>
      <c r="H460" s="3">
        <v>49.6</v>
      </c>
      <c r="I460" s="3">
        <v>25.1</v>
      </c>
      <c r="J460" s="3">
        <v>10</v>
      </c>
      <c r="K460">
        <f>SUMPRODUCT({0.4,0.1,0.2,0.2,0.05,0.05},E460:J460)</f>
        <v>25.265000000000001</v>
      </c>
    </row>
    <row r="461" spans="1:11" x14ac:dyDescent="0.3">
      <c r="A461" s="3">
        <v>2020</v>
      </c>
      <c r="B461" s="4" t="s">
        <v>1765</v>
      </c>
      <c r="C461">
        <v>456</v>
      </c>
      <c r="D461" s="4">
        <v>25.4</v>
      </c>
      <c r="E461" s="3">
        <v>5</v>
      </c>
      <c r="F461" s="3">
        <v>2.4</v>
      </c>
      <c r="G461" s="3">
        <v>96.2</v>
      </c>
      <c r="H461" s="3">
        <v>16.899999999999999</v>
      </c>
      <c r="I461" s="3">
        <v>2.6</v>
      </c>
      <c r="J461" s="3">
        <v>4.7</v>
      </c>
      <c r="K461">
        <f>SUMPRODUCT({0.4,0.1,0.2,0.2,0.05,0.05},E461:J461)</f>
        <v>25.225000000000001</v>
      </c>
    </row>
    <row r="462" spans="1:11" x14ac:dyDescent="0.3">
      <c r="A462" s="3">
        <v>2020</v>
      </c>
      <c r="B462" s="4" t="s">
        <v>1766</v>
      </c>
      <c r="C462">
        <v>456</v>
      </c>
      <c r="D462" s="4">
        <v>25.4</v>
      </c>
      <c r="E462" s="3">
        <v>15</v>
      </c>
      <c r="F462" s="3">
        <v>12</v>
      </c>
      <c r="G462" s="3">
        <v>4</v>
      </c>
      <c r="H462" s="3">
        <v>41.9</v>
      </c>
      <c r="I462" s="3">
        <v>98.2</v>
      </c>
      <c r="J462" s="3">
        <v>78.400000000000006</v>
      </c>
      <c r="K462">
        <f>SUMPRODUCT({0.4,0.1,0.2,0.2,0.05,0.05},E462:J462)</f>
        <v>25.210000000000004</v>
      </c>
    </row>
    <row r="463" spans="1:11" x14ac:dyDescent="0.3">
      <c r="A463" s="3">
        <v>2020</v>
      </c>
      <c r="B463" s="4" t="s">
        <v>1767</v>
      </c>
      <c r="C463">
        <v>462</v>
      </c>
      <c r="D463" s="4">
        <v>25.3</v>
      </c>
      <c r="E463" s="3">
        <v>14.2</v>
      </c>
      <c r="F463" s="3">
        <v>11</v>
      </c>
      <c r="G463" s="3">
        <v>8.1</v>
      </c>
      <c r="H463" s="3">
        <v>48.5</v>
      </c>
      <c r="I463" s="3">
        <v>90</v>
      </c>
      <c r="J463" s="3">
        <v>51.6</v>
      </c>
      <c r="K463">
        <f>SUMPRODUCT({0.4,0.1,0.2,0.2,0.05,0.05},E463:J463)</f>
        <v>25.18</v>
      </c>
    </row>
    <row r="464" spans="1:11" x14ac:dyDescent="0.3">
      <c r="A464" s="3">
        <v>2020</v>
      </c>
      <c r="B464" s="4" t="s">
        <v>1768</v>
      </c>
      <c r="C464">
        <v>462</v>
      </c>
      <c r="D464" s="4">
        <v>25.3</v>
      </c>
      <c r="E464" s="3">
        <v>12.6</v>
      </c>
      <c r="F464" s="3">
        <v>3.3</v>
      </c>
      <c r="G464" s="3">
        <v>18.8</v>
      </c>
      <c r="H464" s="3">
        <v>75.599999999999994</v>
      </c>
      <c r="I464" s="3">
        <v>13.6</v>
      </c>
      <c r="J464" s="3">
        <v>5.2</v>
      </c>
      <c r="K464">
        <f>SUMPRODUCT({0.4,0.1,0.2,0.2,0.05,0.05},E464:J464)</f>
        <v>25.19</v>
      </c>
    </row>
    <row r="465" spans="1:11" x14ac:dyDescent="0.3">
      <c r="A465" s="3">
        <v>2020</v>
      </c>
      <c r="B465" s="4" t="s">
        <v>1769</v>
      </c>
      <c r="C465">
        <v>462</v>
      </c>
      <c r="D465" s="4">
        <v>25.3</v>
      </c>
      <c r="E465" s="3">
        <v>9.8000000000000007</v>
      </c>
      <c r="F465" s="3">
        <v>16.8</v>
      </c>
      <c r="G465" s="3">
        <v>89.9</v>
      </c>
      <c r="H465" s="3">
        <v>1.4</v>
      </c>
      <c r="I465" s="3">
        <v>24.3</v>
      </c>
      <c r="J465" s="3">
        <v>2</v>
      </c>
      <c r="K465">
        <f>SUMPRODUCT({0.4,0.1,0.2,0.2,0.05,0.05},E465:J465)</f>
        <v>25.175000000000004</v>
      </c>
    </row>
    <row r="466" spans="1:11" x14ac:dyDescent="0.3">
      <c r="A466" s="3">
        <v>2020</v>
      </c>
      <c r="B466" s="4" t="s">
        <v>1770</v>
      </c>
      <c r="C466">
        <v>465</v>
      </c>
      <c r="D466" s="4">
        <v>25.2</v>
      </c>
      <c r="E466" s="3">
        <v>16.600000000000001</v>
      </c>
      <c r="F466" s="3">
        <v>30.7</v>
      </c>
      <c r="G466" s="3">
        <v>47.5</v>
      </c>
      <c r="H466" s="3">
        <v>19.5</v>
      </c>
      <c r="I466" s="3">
        <v>32.799999999999997</v>
      </c>
      <c r="J466" s="3">
        <v>6.8</v>
      </c>
      <c r="K466">
        <f>SUMPRODUCT({0.4,0.1,0.2,0.2,0.05,0.05},E466:J466)</f>
        <v>25.09</v>
      </c>
    </row>
    <row r="467" spans="1:11" x14ac:dyDescent="0.3">
      <c r="A467" s="3">
        <v>2020</v>
      </c>
      <c r="B467" s="4" t="s">
        <v>1771</v>
      </c>
      <c r="C467">
        <v>465</v>
      </c>
      <c r="D467" s="4">
        <v>25.2</v>
      </c>
      <c r="E467" s="3">
        <v>21.3</v>
      </c>
      <c r="F467" s="3">
        <v>18.2</v>
      </c>
      <c r="G467" s="3">
        <v>32.799999999999997</v>
      </c>
      <c r="H467" s="3">
        <v>31.4</v>
      </c>
      <c r="I467" s="3">
        <v>15.4</v>
      </c>
      <c r="J467" s="3">
        <v>22.1</v>
      </c>
      <c r="K467">
        <f>SUMPRODUCT({0.4,0.1,0.2,0.2,0.05,0.05},E467:J467)</f>
        <v>25.055000000000003</v>
      </c>
    </row>
    <row r="468" spans="1:11" x14ac:dyDescent="0.3">
      <c r="A468" s="3">
        <v>2020</v>
      </c>
      <c r="B468" s="4" t="s">
        <v>1772</v>
      </c>
      <c r="C468">
        <v>465</v>
      </c>
      <c r="D468" s="4">
        <v>25.2</v>
      </c>
      <c r="E468" s="3">
        <v>6.5</v>
      </c>
      <c r="F468" s="3">
        <v>18.2</v>
      </c>
      <c r="G468" s="3">
        <v>91</v>
      </c>
      <c r="H468" s="3">
        <v>1.1000000000000001</v>
      </c>
      <c r="I468" s="3">
        <v>7</v>
      </c>
      <c r="J468" s="3">
        <v>36.5</v>
      </c>
      <c r="K468">
        <f>SUMPRODUCT({0.4,0.1,0.2,0.2,0.05,0.05},E468:J468)</f>
        <v>25.014999999999997</v>
      </c>
    </row>
    <row r="469" spans="1:11" x14ac:dyDescent="0.3">
      <c r="A469" s="3">
        <v>2020</v>
      </c>
      <c r="B469" s="4" t="s">
        <v>1773</v>
      </c>
      <c r="C469">
        <v>465</v>
      </c>
      <c r="D469" s="4">
        <v>25.2</v>
      </c>
      <c r="E469" s="3">
        <v>11.7</v>
      </c>
      <c r="F469" s="3">
        <v>8.9</v>
      </c>
      <c r="G469" s="3">
        <v>26.5</v>
      </c>
      <c r="H469" s="3">
        <v>38.700000000000003</v>
      </c>
      <c r="I469" s="3">
        <v>76.599999999999994</v>
      </c>
      <c r="J469" s="3">
        <v>51.3</v>
      </c>
      <c r="K469">
        <f>SUMPRODUCT({0.4,0.1,0.2,0.2,0.05,0.05},E469:J469)</f>
        <v>25.005000000000006</v>
      </c>
    </row>
    <row r="470" spans="1:11" x14ac:dyDescent="0.3">
      <c r="A470" s="3">
        <v>2020</v>
      </c>
      <c r="B470" s="4" t="s">
        <v>1774</v>
      </c>
      <c r="C470">
        <v>465</v>
      </c>
      <c r="D470" s="4">
        <v>25.2</v>
      </c>
      <c r="E470" s="3">
        <v>6</v>
      </c>
      <c r="F470" s="3">
        <v>2.4</v>
      </c>
      <c r="G470" s="3">
        <v>99.9</v>
      </c>
      <c r="H470" s="3">
        <v>10.199999999999999</v>
      </c>
      <c r="I470" s="3">
        <v>4.5</v>
      </c>
      <c r="J470" s="3">
        <v>2.5</v>
      </c>
      <c r="K470">
        <f>SUMPRODUCT({0.4,0.1,0.2,0.2,0.05,0.05},E470:J470)</f>
        <v>25.010000000000005</v>
      </c>
    </row>
    <row r="471" spans="1:11" x14ac:dyDescent="0.3">
      <c r="A471" s="3">
        <v>2020</v>
      </c>
      <c r="B471" s="4" t="s">
        <v>1775</v>
      </c>
      <c r="C471">
        <v>470</v>
      </c>
      <c r="D471" s="4">
        <v>25.1</v>
      </c>
      <c r="E471" s="3">
        <v>11.9</v>
      </c>
      <c r="F471" s="3">
        <v>15</v>
      </c>
      <c r="G471" s="3">
        <v>15.9</v>
      </c>
      <c r="H471" s="3">
        <v>77.2</v>
      </c>
      <c r="I471" s="3"/>
      <c r="J471" s="3">
        <v>1.4</v>
      </c>
      <c r="K471">
        <f>SUMPRODUCT({0.4,0.1,0.2,0.2,0.05,0.05},E471:J471)</f>
        <v>24.950000000000003</v>
      </c>
    </row>
    <row r="472" spans="1:11" x14ac:dyDescent="0.3">
      <c r="A472" s="3">
        <v>2020</v>
      </c>
      <c r="B472" s="4" t="s">
        <v>1776</v>
      </c>
      <c r="C472">
        <v>470</v>
      </c>
      <c r="D472" s="4">
        <v>25.1</v>
      </c>
      <c r="E472" s="3">
        <v>7</v>
      </c>
      <c r="F472" s="3">
        <v>15.4</v>
      </c>
      <c r="G472" s="3">
        <v>20.399999999999999</v>
      </c>
      <c r="H472" s="3">
        <v>64.3</v>
      </c>
      <c r="I472" s="3">
        <v>47.6</v>
      </c>
      <c r="J472" s="3">
        <v>25.5</v>
      </c>
      <c r="K472">
        <f>SUMPRODUCT({0.4,0.1,0.2,0.2,0.05,0.05},E472:J472)</f>
        <v>24.934999999999999</v>
      </c>
    </row>
    <row r="473" spans="1:11" x14ac:dyDescent="0.3">
      <c r="A473" s="3">
        <v>2020</v>
      </c>
      <c r="B473" s="4" t="s">
        <v>1777</v>
      </c>
      <c r="C473">
        <v>470</v>
      </c>
      <c r="D473" s="4">
        <v>25.1</v>
      </c>
      <c r="E473" s="3">
        <v>13.5</v>
      </c>
      <c r="F473" s="3">
        <v>5</v>
      </c>
      <c r="G473" s="3">
        <v>84.1</v>
      </c>
      <c r="H473" s="3">
        <v>8.1</v>
      </c>
      <c r="I473" s="3"/>
      <c r="J473" s="3">
        <v>11.5</v>
      </c>
      <c r="K473">
        <f>SUMPRODUCT({0.4,0.1,0.2,0.2,0.05,0.05},E473:J473)</f>
        <v>24.914999999999999</v>
      </c>
    </row>
    <row r="474" spans="1:11" x14ac:dyDescent="0.3">
      <c r="A474" s="3">
        <v>2020</v>
      </c>
      <c r="B474" s="4" t="s">
        <v>1778</v>
      </c>
      <c r="C474">
        <v>470</v>
      </c>
      <c r="D474" s="4">
        <v>25.1</v>
      </c>
      <c r="E474" s="3">
        <v>9.6</v>
      </c>
      <c r="F474" s="3">
        <v>7.6</v>
      </c>
      <c r="G474" s="3">
        <v>24.9</v>
      </c>
      <c r="H474" s="3">
        <v>60.3</v>
      </c>
      <c r="I474" s="3">
        <v>14.7</v>
      </c>
      <c r="J474" s="3">
        <v>52.4</v>
      </c>
      <c r="K474">
        <f>SUMPRODUCT({0.4,0.1,0.2,0.2,0.05,0.05},E474:J474)</f>
        <v>24.995000000000001</v>
      </c>
    </row>
    <row r="475" spans="1:11" x14ac:dyDescent="0.3">
      <c r="A475" s="3">
        <v>2020</v>
      </c>
      <c r="B475" s="4" t="s">
        <v>1779</v>
      </c>
      <c r="C475">
        <v>474</v>
      </c>
      <c r="D475" s="4">
        <v>25</v>
      </c>
      <c r="E475" s="3">
        <v>13.5</v>
      </c>
      <c r="F475" s="3">
        <v>14</v>
      </c>
      <c r="G475" s="3">
        <v>35.1</v>
      </c>
      <c r="H475" s="3">
        <v>23.5</v>
      </c>
      <c r="I475" s="3">
        <v>72.8</v>
      </c>
      <c r="J475" s="3">
        <v>53.8</v>
      </c>
      <c r="K475">
        <f>SUMPRODUCT({0.4,0.1,0.2,0.2,0.05,0.05},E475:J475)</f>
        <v>24.85</v>
      </c>
    </row>
    <row r="476" spans="1:11" x14ac:dyDescent="0.3">
      <c r="A476" s="3">
        <v>2020</v>
      </c>
      <c r="B476" s="4" t="s">
        <v>1780</v>
      </c>
      <c r="C476">
        <v>474</v>
      </c>
      <c r="D476" s="4">
        <v>25</v>
      </c>
      <c r="E476" s="3">
        <v>12.8</v>
      </c>
      <c r="F476" s="3">
        <v>7.7</v>
      </c>
      <c r="G476" s="3">
        <v>62.4</v>
      </c>
      <c r="H476" s="3">
        <v>2.2999999999999998</v>
      </c>
      <c r="I476" s="3">
        <v>100</v>
      </c>
      <c r="J476" s="3">
        <v>20.5</v>
      </c>
      <c r="K476">
        <f>SUMPRODUCT({0.4,0.1,0.2,0.2,0.05,0.05},E476:J476)</f>
        <v>24.855</v>
      </c>
    </row>
    <row r="477" spans="1:11" x14ac:dyDescent="0.3">
      <c r="A477" s="3">
        <v>2020</v>
      </c>
      <c r="B477" s="4" t="s">
        <v>1781</v>
      </c>
      <c r="C477">
        <v>474</v>
      </c>
      <c r="D477" s="4">
        <v>25</v>
      </c>
      <c r="E477" s="3">
        <v>19</v>
      </c>
      <c r="F477" s="3">
        <v>24.4</v>
      </c>
      <c r="G477" s="3">
        <v>7.7</v>
      </c>
      <c r="H477" s="3">
        <v>26.4</v>
      </c>
      <c r="I477" s="3">
        <v>100</v>
      </c>
      <c r="J477" s="3">
        <v>59.1</v>
      </c>
      <c r="K477">
        <f>SUMPRODUCT({0.4,0.1,0.2,0.2,0.05,0.05},E477:J477)</f>
        <v>24.815000000000005</v>
      </c>
    </row>
    <row r="478" spans="1:11" x14ac:dyDescent="0.3">
      <c r="A478" s="3">
        <v>2020</v>
      </c>
      <c r="B478" s="4" t="s">
        <v>1782</v>
      </c>
      <c r="C478">
        <v>477</v>
      </c>
      <c r="D478" s="4">
        <v>24.8</v>
      </c>
      <c r="E478" s="3">
        <v>5</v>
      </c>
      <c r="F478" s="3">
        <v>18.3</v>
      </c>
      <c r="G478" s="3">
        <v>5.6</v>
      </c>
      <c r="H478" s="3">
        <v>96</v>
      </c>
      <c r="I478" s="3">
        <v>8.1999999999999993</v>
      </c>
      <c r="J478" s="3">
        <v>2.4</v>
      </c>
      <c r="K478">
        <f>SUMPRODUCT({0.4,0.1,0.2,0.2,0.05,0.05},E478:J478)</f>
        <v>24.680000000000003</v>
      </c>
    </row>
    <row r="479" spans="1:11" x14ac:dyDescent="0.3">
      <c r="A479" s="3">
        <v>2020</v>
      </c>
      <c r="B479" s="4" t="s">
        <v>1783</v>
      </c>
      <c r="C479">
        <v>477</v>
      </c>
      <c r="D479" s="4">
        <v>24.8</v>
      </c>
      <c r="E479" s="3">
        <v>14.7</v>
      </c>
      <c r="F479" s="3">
        <v>33.799999999999997</v>
      </c>
      <c r="G479" s="3">
        <v>4.2</v>
      </c>
      <c r="H479" s="3">
        <v>30.3</v>
      </c>
      <c r="I479" s="3">
        <v>79.599999999999994</v>
      </c>
      <c r="J479" s="3">
        <v>91.2</v>
      </c>
      <c r="K479">
        <f>SUMPRODUCT({0.4,0.1,0.2,0.2,0.05,0.05},E479:J479)</f>
        <v>24.700000000000003</v>
      </c>
    </row>
    <row r="480" spans="1:11" x14ac:dyDescent="0.3">
      <c r="A480" s="3">
        <v>2020</v>
      </c>
      <c r="B480" s="4" t="s">
        <v>1784</v>
      </c>
      <c r="C480">
        <v>477</v>
      </c>
      <c r="D480" s="4">
        <v>24.8</v>
      </c>
      <c r="E480" s="3">
        <v>18.5</v>
      </c>
      <c r="F480" s="3">
        <v>37.200000000000003</v>
      </c>
      <c r="G480" s="3">
        <v>7.2</v>
      </c>
      <c r="H480" s="3">
        <v>58.3</v>
      </c>
      <c r="I480" s="3">
        <v>1.5</v>
      </c>
      <c r="J480" s="3">
        <v>6.8</v>
      </c>
      <c r="K480">
        <f>SUMPRODUCT({0.4,0.1,0.2,0.2,0.05,0.05},E480:J480)</f>
        <v>24.634999999999998</v>
      </c>
    </row>
    <row r="481" spans="1:11" x14ac:dyDescent="0.3">
      <c r="A481" s="3">
        <v>2020</v>
      </c>
      <c r="B481" s="4" t="s">
        <v>1785</v>
      </c>
      <c r="C481">
        <v>477</v>
      </c>
      <c r="D481" s="4">
        <v>24.8</v>
      </c>
      <c r="E481" s="3">
        <v>9.3000000000000007</v>
      </c>
      <c r="F481" s="3">
        <v>3.2</v>
      </c>
      <c r="G481" s="3">
        <v>6.5</v>
      </c>
      <c r="H481" s="3">
        <v>70.7</v>
      </c>
      <c r="I481" s="3">
        <v>78.7</v>
      </c>
      <c r="J481" s="3">
        <v>25.5</v>
      </c>
      <c r="K481">
        <f>SUMPRODUCT({0.4,0.1,0.2,0.2,0.05,0.05},E481:J481)</f>
        <v>24.689999999999998</v>
      </c>
    </row>
    <row r="482" spans="1:11" x14ac:dyDescent="0.3">
      <c r="A482" s="3">
        <v>2020</v>
      </c>
      <c r="B482" s="4" t="s">
        <v>1786</v>
      </c>
      <c r="C482">
        <v>477</v>
      </c>
      <c r="D482" s="4">
        <v>24.8</v>
      </c>
      <c r="E482" s="3">
        <v>11.2</v>
      </c>
      <c r="F482" s="3">
        <v>15.9</v>
      </c>
      <c r="G482" s="3">
        <v>72.900000000000006</v>
      </c>
      <c r="H482" s="3">
        <v>1.9</v>
      </c>
      <c r="I482" s="3">
        <v>1.4</v>
      </c>
      <c r="J482" s="3">
        <v>70.900000000000006</v>
      </c>
      <c r="K482">
        <f>SUMPRODUCT({0.4,0.1,0.2,0.2,0.05,0.05},E482:J482)</f>
        <v>24.645000000000003</v>
      </c>
    </row>
    <row r="483" spans="1:11" x14ac:dyDescent="0.3">
      <c r="A483" s="3">
        <v>2020</v>
      </c>
      <c r="B483" s="4" t="s">
        <v>1787</v>
      </c>
      <c r="C483">
        <v>477</v>
      </c>
      <c r="D483" s="4">
        <v>24.8</v>
      </c>
      <c r="E483" s="3">
        <v>10.199999999999999</v>
      </c>
      <c r="F483" s="3">
        <v>5.3</v>
      </c>
      <c r="G483" s="3">
        <v>73.5</v>
      </c>
      <c r="H483" s="3">
        <v>20.399999999999999</v>
      </c>
      <c r="I483" s="3">
        <v>16.2</v>
      </c>
      <c r="J483" s="3">
        <v>9</v>
      </c>
      <c r="K483">
        <f>SUMPRODUCT({0.4,0.1,0.2,0.2,0.05,0.05},E483:J483)</f>
        <v>24.65</v>
      </c>
    </row>
    <row r="484" spans="1:11" x14ac:dyDescent="0.3">
      <c r="A484" s="3">
        <v>2020</v>
      </c>
      <c r="B484" s="4" t="s">
        <v>1788</v>
      </c>
      <c r="C484">
        <v>483</v>
      </c>
      <c r="D484" s="4">
        <v>24.7</v>
      </c>
      <c r="E484" s="3">
        <v>25</v>
      </c>
      <c r="F484" s="3">
        <v>7.2</v>
      </c>
      <c r="G484" s="3">
        <v>53.3</v>
      </c>
      <c r="H484" s="3">
        <v>11.2</v>
      </c>
      <c r="I484" s="3"/>
      <c r="J484" s="3">
        <v>18.2</v>
      </c>
      <c r="K484">
        <f>SUMPRODUCT({0.4,0.1,0.2,0.2,0.05,0.05},E484:J484)</f>
        <v>24.53</v>
      </c>
    </row>
    <row r="485" spans="1:11" x14ac:dyDescent="0.3">
      <c r="A485" s="3">
        <v>2020</v>
      </c>
      <c r="B485" s="4" t="s">
        <v>1789</v>
      </c>
      <c r="C485">
        <v>483</v>
      </c>
      <c r="D485" s="4">
        <v>24.7</v>
      </c>
      <c r="E485" s="3">
        <v>17</v>
      </c>
      <c r="F485" s="3">
        <v>14.5</v>
      </c>
      <c r="G485" s="3">
        <v>46</v>
      </c>
      <c r="H485" s="3">
        <v>22.5</v>
      </c>
      <c r="I485" s="3">
        <v>46.2</v>
      </c>
      <c r="J485" s="3">
        <v>5.5</v>
      </c>
      <c r="K485">
        <f>SUMPRODUCT({0.4,0.1,0.2,0.2,0.05,0.05},E485:J485)</f>
        <v>24.535</v>
      </c>
    </row>
    <row r="486" spans="1:11" x14ac:dyDescent="0.3">
      <c r="A486" s="3">
        <v>2020</v>
      </c>
      <c r="B486" s="4" t="s">
        <v>1790</v>
      </c>
      <c r="C486">
        <v>485</v>
      </c>
      <c r="D486" s="4">
        <v>24.6</v>
      </c>
      <c r="E486" s="3">
        <v>9.6</v>
      </c>
      <c r="F486" s="3">
        <v>5.7</v>
      </c>
      <c r="G486" s="3">
        <v>25.6</v>
      </c>
      <c r="H486" s="3">
        <v>46.1</v>
      </c>
      <c r="I486" s="3">
        <v>57.1</v>
      </c>
      <c r="J486" s="3">
        <v>57.6</v>
      </c>
      <c r="K486">
        <f>SUMPRODUCT({0.4,0.1,0.2,0.2,0.05,0.05},E486:J486)</f>
        <v>24.484999999999999</v>
      </c>
    </row>
    <row r="487" spans="1:11" x14ac:dyDescent="0.3">
      <c r="A487" s="3">
        <v>2020</v>
      </c>
      <c r="B487" s="4" t="s">
        <v>1791</v>
      </c>
      <c r="C487">
        <v>485</v>
      </c>
      <c r="D487" s="4">
        <v>24.6</v>
      </c>
      <c r="E487" s="3">
        <v>15.5</v>
      </c>
      <c r="F487" s="3">
        <v>18.600000000000001</v>
      </c>
      <c r="G487" s="3">
        <v>20.9</v>
      </c>
      <c r="H487" s="3">
        <v>57.4</v>
      </c>
      <c r="I487" s="3">
        <v>10</v>
      </c>
      <c r="J487" s="3">
        <v>4.5999999999999996</v>
      </c>
      <c r="K487">
        <f>SUMPRODUCT({0.4,0.1,0.2,0.2,0.05,0.05},E487:J487)</f>
        <v>24.45</v>
      </c>
    </row>
    <row r="488" spans="1:11" x14ac:dyDescent="0.3">
      <c r="A488" s="3">
        <v>2020</v>
      </c>
      <c r="B488" s="4" t="s">
        <v>1792</v>
      </c>
      <c r="C488">
        <v>485</v>
      </c>
      <c r="D488" s="4">
        <v>24.6</v>
      </c>
      <c r="E488" s="3">
        <v>11.1</v>
      </c>
      <c r="F488" s="3">
        <v>13.7</v>
      </c>
      <c r="G488" s="3">
        <v>19.2</v>
      </c>
      <c r="H488" s="3">
        <v>38.6</v>
      </c>
      <c r="I488" s="3">
        <v>71.400000000000006</v>
      </c>
      <c r="J488" s="3">
        <v>69.7</v>
      </c>
      <c r="K488">
        <f>SUMPRODUCT({0.4,0.1,0.2,0.2,0.05,0.05},E488:J488)</f>
        <v>24.425000000000001</v>
      </c>
    </row>
    <row r="489" spans="1:11" x14ac:dyDescent="0.3">
      <c r="A489" s="3">
        <v>2020</v>
      </c>
      <c r="B489" s="4" t="s">
        <v>1793</v>
      </c>
      <c r="C489">
        <v>488</v>
      </c>
      <c r="D489" s="4">
        <v>24.5</v>
      </c>
      <c r="E489" s="3">
        <v>15</v>
      </c>
      <c r="F489" s="3">
        <v>6.1</v>
      </c>
      <c r="G489" s="3">
        <v>70</v>
      </c>
      <c r="H489" s="3">
        <v>15.7</v>
      </c>
      <c r="I489" s="3">
        <v>6.9</v>
      </c>
      <c r="J489" s="3">
        <v>5.9</v>
      </c>
      <c r="K489">
        <f>SUMPRODUCT({0.4,0.1,0.2,0.2,0.05,0.05},E489:J489)</f>
        <v>24.39</v>
      </c>
    </row>
    <row r="490" spans="1:11" x14ac:dyDescent="0.3">
      <c r="A490" s="3">
        <v>2020</v>
      </c>
      <c r="B490" s="4" t="s">
        <v>1794</v>
      </c>
      <c r="C490">
        <v>488</v>
      </c>
      <c r="D490" s="4">
        <v>24.5</v>
      </c>
      <c r="E490" s="3">
        <v>12.7</v>
      </c>
      <c r="F490" s="3">
        <v>33.1</v>
      </c>
      <c r="G490" s="3">
        <v>34.6</v>
      </c>
      <c r="H490" s="3">
        <v>33.5</v>
      </c>
      <c r="I490" s="3">
        <v>24.9</v>
      </c>
      <c r="J490" s="3">
        <v>21.1</v>
      </c>
      <c r="K490">
        <f>SUMPRODUCT({0.4,0.1,0.2,0.2,0.05,0.05},E490:J490)</f>
        <v>24.310000000000002</v>
      </c>
    </row>
    <row r="491" spans="1:11" x14ac:dyDescent="0.3">
      <c r="A491" s="3">
        <v>2020</v>
      </c>
      <c r="B491" s="4" t="s">
        <v>1795</v>
      </c>
      <c r="C491">
        <v>490</v>
      </c>
      <c r="D491" s="4">
        <v>24.4</v>
      </c>
      <c r="E491" s="3">
        <v>8.1</v>
      </c>
      <c r="F491" s="3">
        <v>7.5</v>
      </c>
      <c r="G491" s="3">
        <v>88.9</v>
      </c>
      <c r="H491" s="3">
        <v>1</v>
      </c>
      <c r="I491" s="3">
        <v>21.4</v>
      </c>
      <c r="J491" s="3">
        <v>23.8</v>
      </c>
      <c r="K491">
        <f>SUMPRODUCT({0.4,0.1,0.2,0.2,0.05,0.05},E491:J491)</f>
        <v>24.230000000000004</v>
      </c>
    </row>
    <row r="492" spans="1:11" x14ac:dyDescent="0.3">
      <c r="A492" s="3">
        <v>2020</v>
      </c>
      <c r="B492" s="4" t="s">
        <v>1796</v>
      </c>
      <c r="C492">
        <v>490</v>
      </c>
      <c r="D492" s="4">
        <v>24.4</v>
      </c>
      <c r="E492" s="3">
        <v>17.8</v>
      </c>
      <c r="F492" s="3">
        <v>40.6</v>
      </c>
      <c r="G492" s="3">
        <v>43.3</v>
      </c>
      <c r="H492" s="3">
        <v>12.9</v>
      </c>
      <c r="I492" s="3">
        <v>10.1</v>
      </c>
      <c r="J492" s="3">
        <v>27.5</v>
      </c>
      <c r="K492">
        <f>SUMPRODUCT({0.4,0.1,0.2,0.2,0.05,0.05},E492:J492)</f>
        <v>24.3</v>
      </c>
    </row>
    <row r="493" spans="1:11" x14ac:dyDescent="0.3">
      <c r="A493" s="3">
        <v>2020</v>
      </c>
      <c r="B493" s="4" t="s">
        <v>1797</v>
      </c>
      <c r="C493">
        <v>492</v>
      </c>
      <c r="D493" s="4">
        <v>24.3</v>
      </c>
      <c r="E493" s="3">
        <v>12.7</v>
      </c>
      <c r="F493" s="3">
        <v>16.5</v>
      </c>
      <c r="G493" s="3">
        <v>79.900000000000006</v>
      </c>
      <c r="H493" s="3">
        <v>1.2</v>
      </c>
      <c r="I493" s="3">
        <v>20.6</v>
      </c>
      <c r="J493" s="3">
        <v>3.6</v>
      </c>
      <c r="K493">
        <f>SUMPRODUCT({0.4,0.1,0.2,0.2,0.05,0.05},E493:J493)</f>
        <v>24.16</v>
      </c>
    </row>
    <row r="494" spans="1:11" x14ac:dyDescent="0.3">
      <c r="A494" s="3">
        <v>2020</v>
      </c>
      <c r="B494" s="4" t="s">
        <v>1798</v>
      </c>
      <c r="C494">
        <v>493</v>
      </c>
      <c r="D494" s="4">
        <v>24.2</v>
      </c>
      <c r="E494" s="3">
        <v>4.7</v>
      </c>
      <c r="F494" s="3">
        <v>4.2</v>
      </c>
      <c r="G494" s="3">
        <v>59.6</v>
      </c>
      <c r="H494" s="3">
        <v>46.6</v>
      </c>
      <c r="I494" s="3">
        <v>3.1</v>
      </c>
      <c r="J494" s="3">
        <v>7</v>
      </c>
      <c r="K494">
        <f>SUMPRODUCT({0.4,0.1,0.2,0.2,0.05,0.05},E494:J494)</f>
        <v>24.045000000000005</v>
      </c>
    </row>
    <row r="495" spans="1:11" x14ac:dyDescent="0.3">
      <c r="A495" s="3">
        <v>2020</v>
      </c>
      <c r="B495" s="4" t="s">
        <v>1799</v>
      </c>
      <c r="C495">
        <v>493</v>
      </c>
      <c r="D495" s="4">
        <v>24.2</v>
      </c>
      <c r="E495" s="3">
        <v>6.3</v>
      </c>
      <c r="F495" s="3">
        <v>3.1</v>
      </c>
      <c r="G495" s="3">
        <v>85.4</v>
      </c>
      <c r="H495" s="3">
        <v>2.2999999999999998</v>
      </c>
      <c r="I495" s="3">
        <v>18.7</v>
      </c>
      <c r="J495" s="3">
        <v>56</v>
      </c>
      <c r="K495">
        <f>SUMPRODUCT({0.4,0.1,0.2,0.2,0.05,0.05},E495:J495)</f>
        <v>24.105000000000004</v>
      </c>
    </row>
    <row r="496" spans="1:11" x14ac:dyDescent="0.3">
      <c r="A496" s="3">
        <v>2020</v>
      </c>
      <c r="B496" s="4" t="s">
        <v>1800</v>
      </c>
      <c r="C496">
        <v>493</v>
      </c>
      <c r="D496" s="4">
        <v>24.2</v>
      </c>
      <c r="E496" s="3">
        <v>14.9</v>
      </c>
      <c r="F496" s="3">
        <v>23.1</v>
      </c>
      <c r="G496" s="3">
        <v>49.9</v>
      </c>
      <c r="H496" s="3">
        <v>25.2</v>
      </c>
      <c r="I496" s="3">
        <v>12.4</v>
      </c>
      <c r="J496" s="3">
        <v>3.2</v>
      </c>
      <c r="K496">
        <f>SUMPRODUCT({0.4,0.1,0.2,0.2,0.05,0.05},E496:J496)</f>
        <v>24.07</v>
      </c>
    </row>
    <row r="497" spans="1:11" x14ac:dyDescent="0.3">
      <c r="A497" s="3">
        <v>2020</v>
      </c>
      <c r="B497" s="4" t="s">
        <v>1801</v>
      </c>
      <c r="C497">
        <v>493</v>
      </c>
      <c r="D497" s="4">
        <v>24.2</v>
      </c>
      <c r="E497" s="3">
        <v>12.2</v>
      </c>
      <c r="F497" s="3">
        <v>3.9</v>
      </c>
      <c r="G497" s="3">
        <v>35.799999999999997</v>
      </c>
      <c r="H497" s="3">
        <v>54.3</v>
      </c>
      <c r="I497" s="3">
        <v>9.9</v>
      </c>
      <c r="J497" s="3">
        <v>4.8</v>
      </c>
      <c r="K497">
        <f>SUMPRODUCT({0.4,0.1,0.2,0.2,0.05,0.05},E497:J497)</f>
        <v>24.024999999999999</v>
      </c>
    </row>
    <row r="498" spans="1:11" x14ac:dyDescent="0.3">
      <c r="A498" s="3">
        <v>2020</v>
      </c>
      <c r="B498" s="4" t="s">
        <v>1802</v>
      </c>
      <c r="C498">
        <v>493</v>
      </c>
      <c r="D498" s="4">
        <v>24.2</v>
      </c>
      <c r="E498" s="3">
        <v>30.8</v>
      </c>
      <c r="F498" s="3">
        <v>16.899999999999999</v>
      </c>
      <c r="G498" s="3">
        <v>32</v>
      </c>
      <c r="H498" s="3">
        <v>16.2</v>
      </c>
      <c r="I498" s="3">
        <v>5.3</v>
      </c>
      <c r="J498" s="3">
        <v>2.1</v>
      </c>
      <c r="K498">
        <f>SUMPRODUCT({0.4,0.1,0.2,0.2,0.05,0.05},E498:J498)</f>
        <v>24.02</v>
      </c>
    </row>
    <row r="499" spans="1:11" x14ac:dyDescent="0.3">
      <c r="A499" s="3">
        <v>2020</v>
      </c>
      <c r="B499" s="4" t="s">
        <v>1803</v>
      </c>
      <c r="C499">
        <v>498</v>
      </c>
      <c r="D499" s="4">
        <v>24.1</v>
      </c>
      <c r="E499" s="3">
        <v>16</v>
      </c>
      <c r="F499" s="3">
        <v>25.8</v>
      </c>
      <c r="G499" s="3">
        <v>70.5</v>
      </c>
      <c r="H499" s="3">
        <v>2.4</v>
      </c>
      <c r="I499" s="3">
        <v>2.4</v>
      </c>
      <c r="J499" s="3">
        <v>5.5</v>
      </c>
      <c r="K499">
        <f>SUMPRODUCT({0.4,0.1,0.2,0.2,0.05,0.05},E499:J499)</f>
        <v>23.955000000000002</v>
      </c>
    </row>
    <row r="500" spans="1:11" x14ac:dyDescent="0.3">
      <c r="A500" s="3">
        <v>2020</v>
      </c>
      <c r="B500" s="4" t="s">
        <v>1804</v>
      </c>
      <c r="C500">
        <v>499</v>
      </c>
      <c r="D500" s="4">
        <v>23.9</v>
      </c>
      <c r="E500" s="3">
        <v>17.8</v>
      </c>
      <c r="F500" s="3">
        <v>7.3</v>
      </c>
      <c r="G500" s="3">
        <v>31.5</v>
      </c>
      <c r="H500" s="3">
        <v>35</v>
      </c>
      <c r="I500" s="3">
        <v>32.6</v>
      </c>
      <c r="J500" s="3">
        <v>18.7</v>
      </c>
      <c r="K500">
        <f>SUMPRODUCT({0.4,0.1,0.2,0.2,0.05,0.05},E500:J500)</f>
        <v>23.715</v>
      </c>
    </row>
    <row r="501" spans="1:11" x14ac:dyDescent="0.3">
      <c r="A501" s="3">
        <v>2020</v>
      </c>
      <c r="B501" s="4" t="s">
        <v>1805</v>
      </c>
      <c r="C501">
        <v>499</v>
      </c>
      <c r="D501" s="4">
        <v>23.9</v>
      </c>
      <c r="E501" s="3">
        <v>9.8000000000000007</v>
      </c>
      <c r="F501" s="3">
        <v>13.2</v>
      </c>
      <c r="G501" s="3">
        <v>58.6</v>
      </c>
      <c r="H501" s="3">
        <v>10.6</v>
      </c>
      <c r="I501" s="3">
        <v>22.4</v>
      </c>
      <c r="J501" s="3">
        <v>70.599999999999994</v>
      </c>
      <c r="K501">
        <f>SUMPRODUCT({0.4,0.1,0.2,0.2,0.05,0.05},E501:J501)</f>
        <v>23.730000000000004</v>
      </c>
    </row>
    <row r="502" spans="1:11" x14ac:dyDescent="0.3">
      <c r="A502" s="3">
        <v>2020</v>
      </c>
      <c r="B502" s="4" t="s">
        <v>1806</v>
      </c>
      <c r="C502">
        <v>499</v>
      </c>
      <c r="D502" s="4">
        <v>23.9</v>
      </c>
      <c r="E502" s="3">
        <v>14.7</v>
      </c>
      <c r="F502" s="3">
        <v>9</v>
      </c>
      <c r="G502" s="3">
        <v>42.9</v>
      </c>
      <c r="H502" s="3">
        <v>33.5</v>
      </c>
      <c r="I502" s="3">
        <v>25.8</v>
      </c>
      <c r="J502" s="3">
        <v>7.3</v>
      </c>
      <c r="K502">
        <f>SUMPRODUCT({0.4,0.1,0.2,0.2,0.05,0.05},E502:J502)</f>
        <v>23.714999999999996</v>
      </c>
    </row>
    <row r="503" spans="1:11" x14ac:dyDescent="0.3">
      <c r="A503" s="3">
        <v>2020</v>
      </c>
      <c r="B503" s="4" t="s">
        <v>1807</v>
      </c>
      <c r="C503" t="s">
        <v>483</v>
      </c>
      <c r="D503" s="4"/>
      <c r="E503" s="3">
        <v>18.600000000000001</v>
      </c>
      <c r="F503" s="3"/>
      <c r="G503" s="3">
        <v>51.6</v>
      </c>
      <c r="H503" s="3">
        <v>19</v>
      </c>
      <c r="I503" s="3"/>
      <c r="J503" s="3"/>
      <c r="K503">
        <f>SUMPRODUCT({0.4,0.1,0.2,0.2,0.05,0.05},E503:J503)</f>
        <v>21.560000000000002</v>
      </c>
    </row>
    <row r="504" spans="1:11" x14ac:dyDescent="0.3">
      <c r="A504" s="3">
        <v>2020</v>
      </c>
      <c r="B504" s="4" t="s">
        <v>1808</v>
      </c>
      <c r="C504" t="s">
        <v>483</v>
      </c>
      <c r="D504" s="4"/>
      <c r="E504" s="3"/>
      <c r="F504" s="3"/>
      <c r="G504" s="3">
        <v>31.9</v>
      </c>
      <c r="H504" s="3">
        <v>31.6</v>
      </c>
      <c r="I504" s="3">
        <v>72.8</v>
      </c>
      <c r="J504" s="3">
        <v>26.3</v>
      </c>
      <c r="K504">
        <f>SUMPRODUCT({0.4,0.1,0.2,0.2,0.05,0.05},E504:J504)</f>
        <v>17.655000000000001</v>
      </c>
    </row>
    <row r="505" spans="1:11" x14ac:dyDescent="0.3">
      <c r="A505" s="3">
        <v>2020</v>
      </c>
      <c r="B505" s="4" t="s">
        <v>1809</v>
      </c>
      <c r="C505" t="s">
        <v>483</v>
      </c>
      <c r="D505" s="4"/>
      <c r="E505" s="3">
        <v>18</v>
      </c>
      <c r="F505" s="3">
        <v>77.8</v>
      </c>
      <c r="G505" s="3">
        <v>26.5</v>
      </c>
      <c r="H505" s="3"/>
      <c r="I505" s="3">
        <v>22</v>
      </c>
      <c r="J505" s="3">
        <v>20.7</v>
      </c>
      <c r="K505">
        <f>SUMPRODUCT({0.4,0.1,0.2,0.2,0.05,0.05},E505:J505)</f>
        <v>22.415000000000003</v>
      </c>
    </row>
    <row r="506" spans="1:11" x14ac:dyDescent="0.3">
      <c r="A506" s="3">
        <v>2020</v>
      </c>
      <c r="B506" s="4" t="s">
        <v>1810</v>
      </c>
      <c r="C506" t="s">
        <v>483</v>
      </c>
      <c r="D506" s="4"/>
      <c r="E506" s="3">
        <v>23.8</v>
      </c>
      <c r="F506" s="3">
        <v>28.4</v>
      </c>
      <c r="G506" s="3"/>
      <c r="H506" s="3">
        <v>36.700000000000003</v>
      </c>
      <c r="I506" s="3"/>
      <c r="J506" s="3"/>
      <c r="K506">
        <f>SUMPRODUCT({0.4,0.1,0.2,0.2,0.05,0.05},E506:J506)</f>
        <v>19.700000000000003</v>
      </c>
    </row>
    <row r="507" spans="1:11" x14ac:dyDescent="0.3">
      <c r="A507" s="3">
        <v>2020</v>
      </c>
      <c r="B507" s="4" t="s">
        <v>1811</v>
      </c>
      <c r="C507" t="s">
        <v>483</v>
      </c>
      <c r="D507" s="4"/>
      <c r="E507" s="3">
        <v>37.299999999999997</v>
      </c>
      <c r="F507" s="3"/>
      <c r="G507" s="3"/>
      <c r="H507" s="3">
        <v>22.6</v>
      </c>
      <c r="I507" s="3"/>
      <c r="J507" s="3">
        <v>18.899999999999999</v>
      </c>
      <c r="K507">
        <f>SUMPRODUCT({0.4,0.1,0.2,0.2,0.05,0.05},E507:J507)</f>
        <v>20.385000000000002</v>
      </c>
    </row>
    <row r="508" spans="1:11" x14ac:dyDescent="0.3">
      <c r="A508" s="3">
        <v>2020</v>
      </c>
      <c r="B508" s="4" t="s">
        <v>1812</v>
      </c>
      <c r="C508" t="s">
        <v>483</v>
      </c>
      <c r="D508" s="4"/>
      <c r="E508" s="3">
        <v>34.6</v>
      </c>
      <c r="F508" s="3">
        <v>60.8</v>
      </c>
      <c r="G508" s="3"/>
      <c r="H508" s="3"/>
      <c r="I508" s="3"/>
      <c r="J508" s="3"/>
      <c r="K508">
        <f>SUMPRODUCT({0.4,0.1,0.2,0.2,0.05,0.05},E508:J508)</f>
        <v>19.920000000000002</v>
      </c>
    </row>
    <row r="509" spans="1:11" x14ac:dyDescent="0.3">
      <c r="A509" s="3">
        <v>2020</v>
      </c>
      <c r="B509" s="4" t="s">
        <v>1813</v>
      </c>
      <c r="C509" t="s">
        <v>483</v>
      </c>
      <c r="D509" s="4"/>
      <c r="E509" s="3">
        <v>19.899999999999999</v>
      </c>
      <c r="F509" s="3"/>
      <c r="G509" s="3">
        <v>57.4</v>
      </c>
      <c r="H509" s="3"/>
      <c r="I509" s="3"/>
      <c r="J509" s="3"/>
      <c r="K509">
        <f>SUMPRODUCT({0.4,0.1,0.2,0.2,0.05,0.05},E509:J509)</f>
        <v>19.440000000000001</v>
      </c>
    </row>
    <row r="510" spans="1:11" x14ac:dyDescent="0.3">
      <c r="A510" s="3">
        <v>2020</v>
      </c>
      <c r="B510" s="4" t="s">
        <v>1814</v>
      </c>
      <c r="C510" t="s">
        <v>483</v>
      </c>
      <c r="D510" s="4"/>
      <c r="E510" s="3"/>
      <c r="F510" s="3"/>
      <c r="G510" s="3">
        <v>90.5</v>
      </c>
      <c r="H510" s="3"/>
      <c r="I510" s="3"/>
      <c r="J510" s="3">
        <v>20.3</v>
      </c>
      <c r="K510">
        <f>SUMPRODUCT({0.4,0.1,0.2,0.2,0.05,0.05},E510:J510)</f>
        <v>19.115000000000002</v>
      </c>
    </row>
    <row r="511" spans="1:11" x14ac:dyDescent="0.3">
      <c r="A511" s="3">
        <v>2020</v>
      </c>
      <c r="B511" s="4" t="s">
        <v>1815</v>
      </c>
      <c r="C511" t="s">
        <v>483</v>
      </c>
      <c r="D511" s="4"/>
      <c r="E511" s="3"/>
      <c r="F511" s="3"/>
      <c r="G511" s="3"/>
      <c r="H511" s="3">
        <v>39</v>
      </c>
      <c r="I511" s="3">
        <v>41.7</v>
      </c>
      <c r="J511" s="3">
        <v>29</v>
      </c>
      <c r="K511">
        <f>SUMPRODUCT({0.4,0.1,0.2,0.2,0.05,0.05},E511:J511)</f>
        <v>11.335000000000001</v>
      </c>
    </row>
    <row r="512" spans="1:11" x14ac:dyDescent="0.3">
      <c r="A512" s="3">
        <v>2020</v>
      </c>
      <c r="B512" s="4" t="s">
        <v>1816</v>
      </c>
      <c r="C512" t="s">
        <v>483</v>
      </c>
      <c r="D512" s="4"/>
      <c r="E512" s="3">
        <v>34.700000000000003</v>
      </c>
      <c r="F512" s="3">
        <v>37.799999999999997</v>
      </c>
      <c r="G512" s="3"/>
      <c r="H512" s="3">
        <v>19.3</v>
      </c>
      <c r="I512" s="3"/>
      <c r="J512" s="3"/>
      <c r="K512">
        <f>SUMPRODUCT({0.4,0.1,0.2,0.2,0.05,0.05},E512:J512)</f>
        <v>21.520000000000003</v>
      </c>
    </row>
    <row r="513" spans="1:11" x14ac:dyDescent="0.3">
      <c r="A513" s="3">
        <v>2020</v>
      </c>
      <c r="B513" s="4" t="s">
        <v>1817</v>
      </c>
      <c r="C513" t="s">
        <v>483</v>
      </c>
      <c r="D513" s="4"/>
      <c r="E513" s="3">
        <v>17.8</v>
      </c>
      <c r="F513" s="3"/>
      <c r="G513" s="3">
        <v>52.7</v>
      </c>
      <c r="H513" s="3"/>
      <c r="I513" s="3"/>
      <c r="J513" s="3">
        <v>60.1</v>
      </c>
      <c r="K513">
        <f>SUMPRODUCT({0.4,0.1,0.2,0.2,0.05,0.05},E513:J513)</f>
        <v>20.665000000000003</v>
      </c>
    </row>
    <row r="514" spans="1:11" x14ac:dyDescent="0.3">
      <c r="A514" s="3">
        <v>2020</v>
      </c>
      <c r="B514" s="4" t="s">
        <v>1818</v>
      </c>
      <c r="C514" t="s">
        <v>494</v>
      </c>
      <c r="D514" s="4"/>
      <c r="E514" s="3"/>
      <c r="F514" s="3">
        <v>37.5</v>
      </c>
      <c r="G514" s="3"/>
      <c r="H514" s="3">
        <v>27.5</v>
      </c>
      <c r="I514" s="3">
        <v>95.8</v>
      </c>
      <c r="J514" s="3">
        <v>35.6</v>
      </c>
      <c r="K514">
        <f>SUMPRODUCT({0.4,0.1,0.2,0.2,0.05,0.05},E514:J514)</f>
        <v>15.82</v>
      </c>
    </row>
    <row r="515" spans="1:11" x14ac:dyDescent="0.3">
      <c r="A515" s="3">
        <v>2020</v>
      </c>
      <c r="B515" s="4" t="s">
        <v>1819</v>
      </c>
      <c r="C515" t="s">
        <v>494</v>
      </c>
      <c r="D515" s="4"/>
      <c r="E515" s="3"/>
      <c r="F515" s="3">
        <v>20.3</v>
      </c>
      <c r="G515" s="3"/>
      <c r="H515" s="3">
        <v>27.8</v>
      </c>
      <c r="I515" s="3">
        <v>100</v>
      </c>
      <c r="J515" s="3">
        <v>55.7</v>
      </c>
      <c r="K515">
        <f>SUMPRODUCT({0.4,0.1,0.2,0.2,0.05,0.05},E515:J515)</f>
        <v>15.375</v>
      </c>
    </row>
    <row r="516" spans="1:11" x14ac:dyDescent="0.3">
      <c r="A516" s="3">
        <v>2020</v>
      </c>
      <c r="B516" s="4" t="s">
        <v>1820</v>
      </c>
      <c r="C516" t="s">
        <v>494</v>
      </c>
      <c r="D516" s="4"/>
      <c r="E516" s="3">
        <v>25.1</v>
      </c>
      <c r="F516" s="3">
        <v>35.1</v>
      </c>
      <c r="G516" s="3">
        <v>30.9</v>
      </c>
      <c r="H516" s="3"/>
      <c r="I516" s="3"/>
      <c r="J516" s="3"/>
      <c r="K516">
        <f>SUMPRODUCT({0.4,0.1,0.2,0.2,0.05,0.05},E516:J516)</f>
        <v>19.73</v>
      </c>
    </row>
    <row r="517" spans="1:11" x14ac:dyDescent="0.3">
      <c r="A517" s="3">
        <v>2020</v>
      </c>
      <c r="B517" s="4" t="s">
        <v>1821</v>
      </c>
      <c r="C517" t="s">
        <v>494</v>
      </c>
      <c r="D517" s="4"/>
      <c r="E517" s="3">
        <v>32.9</v>
      </c>
      <c r="F517" s="3"/>
      <c r="G517" s="3"/>
      <c r="H517" s="3">
        <v>30</v>
      </c>
      <c r="I517" s="3"/>
      <c r="J517" s="3">
        <v>19.399999999999999</v>
      </c>
      <c r="K517">
        <f>SUMPRODUCT({0.4,0.1,0.2,0.2,0.05,0.05},E517:J517)</f>
        <v>20.13</v>
      </c>
    </row>
    <row r="518" spans="1:11" x14ac:dyDescent="0.3">
      <c r="A518" s="3">
        <v>2020</v>
      </c>
      <c r="B518" s="4" t="s">
        <v>1822</v>
      </c>
      <c r="C518" t="s">
        <v>494</v>
      </c>
      <c r="D518" s="4"/>
      <c r="E518" s="3">
        <v>34.799999999999997</v>
      </c>
      <c r="F518" s="3"/>
      <c r="G518" s="3"/>
      <c r="H518" s="3">
        <v>19.8</v>
      </c>
      <c r="I518" s="3">
        <v>21.4</v>
      </c>
      <c r="J518" s="3">
        <v>23.6</v>
      </c>
      <c r="K518">
        <f>SUMPRODUCT({0.4,0.1,0.2,0.2,0.05,0.05},E518:J518)</f>
        <v>20.13</v>
      </c>
    </row>
    <row r="519" spans="1:11" x14ac:dyDescent="0.3">
      <c r="A519" s="3">
        <v>2020</v>
      </c>
      <c r="B519" s="4" t="s">
        <v>1823</v>
      </c>
      <c r="C519" t="s">
        <v>494</v>
      </c>
      <c r="D519" s="4"/>
      <c r="E519" s="3">
        <v>20.100000000000001</v>
      </c>
      <c r="F519" s="3"/>
      <c r="G519" s="3"/>
      <c r="H519" s="3">
        <v>39.799999999999997</v>
      </c>
      <c r="I519" s="3">
        <v>22.3</v>
      </c>
      <c r="J519" s="3">
        <v>35</v>
      </c>
      <c r="K519">
        <f>SUMPRODUCT({0.4,0.1,0.2,0.2,0.05,0.05},E519:J519)</f>
        <v>18.864999999999998</v>
      </c>
    </row>
    <row r="520" spans="1:11" x14ac:dyDescent="0.3">
      <c r="A520" s="3">
        <v>2020</v>
      </c>
      <c r="B520" s="4" t="s">
        <v>1824</v>
      </c>
      <c r="C520" t="s">
        <v>494</v>
      </c>
      <c r="D520" s="4"/>
      <c r="E520" s="3"/>
      <c r="F520" s="3"/>
      <c r="G520" s="3">
        <v>47.1</v>
      </c>
      <c r="H520" s="3"/>
      <c r="I520" s="3">
        <v>92.4</v>
      </c>
      <c r="J520" s="3">
        <v>73</v>
      </c>
      <c r="K520">
        <f>SUMPRODUCT({0.4,0.1,0.2,0.2,0.05,0.05},E520:J520)</f>
        <v>17.689999999999998</v>
      </c>
    </row>
    <row r="521" spans="1:11" x14ac:dyDescent="0.3">
      <c r="A521" s="3">
        <v>2020</v>
      </c>
      <c r="B521" s="4" t="s">
        <v>1825</v>
      </c>
      <c r="C521" t="s">
        <v>494</v>
      </c>
      <c r="D521" s="4"/>
      <c r="E521" s="3"/>
      <c r="F521" s="3">
        <v>24.9</v>
      </c>
      <c r="G521" s="3"/>
      <c r="H521" s="3">
        <v>28.7</v>
      </c>
      <c r="I521" s="3">
        <v>84.7</v>
      </c>
      <c r="J521" s="3">
        <v>22.4</v>
      </c>
      <c r="K521">
        <f>SUMPRODUCT({0.4,0.1,0.2,0.2,0.05,0.05},E521:J521)</f>
        <v>13.584999999999999</v>
      </c>
    </row>
    <row r="522" spans="1:11" x14ac:dyDescent="0.3">
      <c r="A522" s="3">
        <v>2020</v>
      </c>
      <c r="B522" s="4" t="s">
        <v>1826</v>
      </c>
      <c r="C522" t="s">
        <v>494</v>
      </c>
      <c r="D522" s="4"/>
      <c r="E522" s="3">
        <v>24.7</v>
      </c>
      <c r="F522" s="3">
        <v>53</v>
      </c>
      <c r="G522" s="3">
        <v>27.4</v>
      </c>
      <c r="H522" s="3"/>
      <c r="I522" s="3"/>
      <c r="J522" s="3"/>
      <c r="K522">
        <f>SUMPRODUCT({0.4,0.1,0.2,0.2,0.05,0.05},E522:J522)</f>
        <v>20.660000000000004</v>
      </c>
    </row>
    <row r="523" spans="1:11" x14ac:dyDescent="0.3">
      <c r="A523" s="3">
        <v>2020</v>
      </c>
      <c r="B523" s="4" t="s">
        <v>1827</v>
      </c>
      <c r="C523" t="s">
        <v>507</v>
      </c>
      <c r="D523" s="4"/>
      <c r="E523" s="3">
        <v>24.3</v>
      </c>
      <c r="F523" s="3">
        <v>35.299999999999997</v>
      </c>
      <c r="G523" s="3">
        <v>39.4</v>
      </c>
      <c r="H523" s="3"/>
      <c r="I523" s="3">
        <v>20.7</v>
      </c>
      <c r="J523" s="3"/>
      <c r="K523">
        <f>SUMPRODUCT({0.4,0.1,0.2,0.2,0.05,0.05},E523:J523)</f>
        <v>22.164999999999999</v>
      </c>
    </row>
    <row r="524" spans="1:11" x14ac:dyDescent="0.3">
      <c r="A524" s="3">
        <v>2020</v>
      </c>
      <c r="B524" s="4" t="s">
        <v>1828</v>
      </c>
      <c r="C524" t="s">
        <v>507</v>
      </c>
      <c r="D524" s="4"/>
      <c r="E524" s="3"/>
      <c r="F524" s="3"/>
      <c r="G524" s="3">
        <v>74.7</v>
      </c>
      <c r="H524" s="3"/>
      <c r="I524" s="3">
        <v>96</v>
      </c>
      <c r="J524" s="3"/>
      <c r="K524">
        <f>SUMPRODUCT({0.4,0.1,0.2,0.2,0.05,0.05},E524:J524)</f>
        <v>19.740000000000002</v>
      </c>
    </row>
    <row r="525" spans="1:11" x14ac:dyDescent="0.3">
      <c r="A525" s="3">
        <v>2020</v>
      </c>
      <c r="B525" s="4" t="s">
        <v>1829</v>
      </c>
      <c r="C525" t="s">
        <v>507</v>
      </c>
      <c r="D525" s="4"/>
      <c r="E525" s="3"/>
      <c r="F525" s="3"/>
      <c r="G525" s="3">
        <v>95.9</v>
      </c>
      <c r="H525" s="3"/>
      <c r="I525" s="3"/>
      <c r="J525" s="3"/>
      <c r="K525">
        <f>SUMPRODUCT({0.4,0.1,0.2,0.2,0.05,0.05},E525:J525)</f>
        <v>19.180000000000003</v>
      </c>
    </row>
    <row r="526" spans="1:11" x14ac:dyDescent="0.3">
      <c r="A526" s="3">
        <v>2020</v>
      </c>
      <c r="B526" s="4" t="s">
        <v>1830</v>
      </c>
      <c r="C526" t="s">
        <v>507</v>
      </c>
      <c r="D526" s="4"/>
      <c r="E526" s="3"/>
      <c r="F526" s="3">
        <v>21.4</v>
      </c>
      <c r="G526" s="3">
        <v>36.799999999999997</v>
      </c>
      <c r="H526" s="3">
        <v>19.899999999999999</v>
      </c>
      <c r="I526" s="3">
        <v>48.3</v>
      </c>
      <c r="J526" s="3"/>
      <c r="K526">
        <f>SUMPRODUCT({0.4,0.1,0.2,0.2,0.05,0.05},E526:J526)</f>
        <v>15.895</v>
      </c>
    </row>
    <row r="527" spans="1:11" x14ac:dyDescent="0.3">
      <c r="A527" s="3">
        <v>2020</v>
      </c>
      <c r="B527" s="4" t="s">
        <v>1831</v>
      </c>
      <c r="C527" t="s">
        <v>507</v>
      </c>
      <c r="D527" s="4"/>
      <c r="E527" s="3">
        <v>31.2</v>
      </c>
      <c r="F527" s="3"/>
      <c r="G527" s="3"/>
      <c r="H527" s="3">
        <v>36.799999999999997</v>
      </c>
      <c r="I527" s="3"/>
      <c r="J527" s="3"/>
      <c r="K527">
        <f>SUMPRODUCT({0.4,0.1,0.2,0.2,0.05,0.05},E527:J527)</f>
        <v>19.84</v>
      </c>
    </row>
    <row r="528" spans="1:11" x14ac:dyDescent="0.3">
      <c r="A528" s="3">
        <v>2020</v>
      </c>
      <c r="B528" s="4" t="s">
        <v>1832</v>
      </c>
      <c r="C528" t="s">
        <v>507</v>
      </c>
      <c r="D528" s="4"/>
      <c r="E528" s="3"/>
      <c r="F528" s="3"/>
      <c r="G528" s="3">
        <v>34.299999999999997</v>
      </c>
      <c r="H528" s="3">
        <v>32.299999999999997</v>
      </c>
      <c r="I528" s="3">
        <v>45.5</v>
      </c>
      <c r="J528" s="3">
        <v>25.9</v>
      </c>
      <c r="K528">
        <f>SUMPRODUCT({0.4,0.1,0.2,0.2,0.05,0.05},E528:J528)</f>
        <v>16.89</v>
      </c>
    </row>
    <row r="529" spans="1:11" x14ac:dyDescent="0.3">
      <c r="A529" s="3">
        <v>2020</v>
      </c>
      <c r="B529" s="4" t="s">
        <v>1833</v>
      </c>
      <c r="C529" t="s">
        <v>507</v>
      </c>
      <c r="D529" s="4"/>
      <c r="E529" s="3">
        <v>17.2</v>
      </c>
      <c r="F529" s="3"/>
      <c r="G529" s="3">
        <v>41.9</v>
      </c>
      <c r="H529" s="3"/>
      <c r="I529" s="3"/>
      <c r="J529" s="3">
        <v>88.5</v>
      </c>
      <c r="K529">
        <f>SUMPRODUCT({0.4,0.1,0.2,0.2,0.05,0.05},E529:J529)</f>
        <v>19.685000000000002</v>
      </c>
    </row>
    <row r="530" spans="1:11" x14ac:dyDescent="0.3">
      <c r="A530" s="3">
        <v>2020</v>
      </c>
      <c r="B530" s="4" t="s">
        <v>1834</v>
      </c>
      <c r="C530" t="s">
        <v>507</v>
      </c>
      <c r="D530" s="4"/>
      <c r="E530" s="3">
        <v>19.600000000000001</v>
      </c>
      <c r="F530" s="3"/>
      <c r="G530" s="3"/>
      <c r="H530" s="3">
        <v>63</v>
      </c>
      <c r="I530" s="3"/>
      <c r="J530" s="3"/>
      <c r="K530">
        <f>SUMPRODUCT({0.4,0.1,0.2,0.2,0.05,0.05},E530:J530)</f>
        <v>20.440000000000001</v>
      </c>
    </row>
    <row r="531" spans="1:11" x14ac:dyDescent="0.3">
      <c r="A531" s="3">
        <v>2020</v>
      </c>
      <c r="B531" s="4" t="s">
        <v>1835</v>
      </c>
      <c r="C531" t="s">
        <v>507</v>
      </c>
      <c r="D531" s="4"/>
      <c r="E531" s="3"/>
      <c r="F531" s="3"/>
      <c r="G531" s="3">
        <v>64.8</v>
      </c>
      <c r="H531" s="3">
        <v>32.6</v>
      </c>
      <c r="I531" s="3"/>
      <c r="J531" s="3"/>
      <c r="K531">
        <f>SUMPRODUCT({0.4,0.1,0.2,0.2,0.05,0.05},E531:J531)</f>
        <v>19.48</v>
      </c>
    </row>
    <row r="532" spans="1:11" x14ac:dyDescent="0.3">
      <c r="A532" s="3">
        <v>2020</v>
      </c>
      <c r="B532" s="4" t="s">
        <v>1836</v>
      </c>
      <c r="C532" t="s">
        <v>519</v>
      </c>
      <c r="D532" s="4"/>
      <c r="E532" s="3">
        <v>17.600000000000001</v>
      </c>
      <c r="F532" s="3">
        <v>21.7</v>
      </c>
      <c r="G532" s="3">
        <v>47.2</v>
      </c>
      <c r="H532" s="3"/>
      <c r="I532" s="3">
        <v>57.4</v>
      </c>
      <c r="J532" s="3"/>
      <c r="K532">
        <f>SUMPRODUCT({0.4,0.1,0.2,0.2,0.05,0.05},E532:J532)</f>
        <v>21.520000000000003</v>
      </c>
    </row>
    <row r="533" spans="1:11" x14ac:dyDescent="0.3">
      <c r="A533" s="3">
        <v>2020</v>
      </c>
      <c r="B533" s="4" t="s">
        <v>1837</v>
      </c>
      <c r="C533" t="s">
        <v>519</v>
      </c>
      <c r="D533" s="4"/>
      <c r="E533" s="3"/>
      <c r="F533" s="3"/>
      <c r="G533" s="3">
        <v>75.900000000000006</v>
      </c>
      <c r="H533" s="3"/>
      <c r="I533" s="3"/>
      <c r="J533" s="3"/>
      <c r="K533">
        <f>SUMPRODUCT({0.4,0.1,0.2,0.2,0.05,0.05},E533:J533)</f>
        <v>15.180000000000001</v>
      </c>
    </row>
    <row r="534" spans="1:11" x14ac:dyDescent="0.3">
      <c r="A534" s="3">
        <v>2020</v>
      </c>
      <c r="B534" s="4" t="s">
        <v>1838</v>
      </c>
      <c r="C534" t="s">
        <v>519</v>
      </c>
      <c r="D534" s="4"/>
      <c r="E534" s="3"/>
      <c r="F534" s="3"/>
      <c r="G534" s="3"/>
      <c r="H534" s="3">
        <v>74.8</v>
      </c>
      <c r="I534" s="3"/>
      <c r="J534" s="3"/>
      <c r="K534">
        <f>SUMPRODUCT({0.4,0.1,0.2,0.2,0.05,0.05},E534:J534)</f>
        <v>14.96</v>
      </c>
    </row>
    <row r="535" spans="1:11" x14ac:dyDescent="0.3">
      <c r="A535" s="3">
        <v>2020</v>
      </c>
      <c r="B535" s="4" t="s">
        <v>1839</v>
      </c>
      <c r="C535" t="s">
        <v>519</v>
      </c>
      <c r="D535" s="4"/>
      <c r="E535" s="3">
        <v>22.8</v>
      </c>
      <c r="F535" s="3">
        <v>22.4</v>
      </c>
      <c r="G535" s="3"/>
      <c r="H535" s="3"/>
      <c r="I535" s="3">
        <v>30.6</v>
      </c>
      <c r="J535" s="3">
        <v>68.5</v>
      </c>
      <c r="K535">
        <f>SUMPRODUCT({0.4,0.1,0.2,0.2,0.05,0.05},E535:J535)</f>
        <v>16.315000000000001</v>
      </c>
    </row>
    <row r="536" spans="1:11" x14ac:dyDescent="0.3">
      <c r="A536" s="3">
        <v>2020</v>
      </c>
      <c r="B536" s="4" t="s">
        <v>1840</v>
      </c>
      <c r="C536" t="s">
        <v>519</v>
      </c>
      <c r="D536" s="4"/>
      <c r="E536" s="3"/>
      <c r="F536" s="3"/>
      <c r="G536" s="3">
        <v>83.2</v>
      </c>
      <c r="H536" s="3"/>
      <c r="I536" s="3"/>
      <c r="J536" s="3"/>
      <c r="K536">
        <f>SUMPRODUCT({0.4,0.1,0.2,0.2,0.05,0.05},E536:J536)</f>
        <v>16.64</v>
      </c>
    </row>
    <row r="537" spans="1:11" x14ac:dyDescent="0.3">
      <c r="A537" s="3">
        <v>2020</v>
      </c>
      <c r="B537" s="4" t="s">
        <v>1841</v>
      </c>
      <c r="C537" t="s">
        <v>519</v>
      </c>
      <c r="D537" s="4"/>
      <c r="E537" s="3"/>
      <c r="F537" s="3"/>
      <c r="G537" s="3">
        <v>59.1</v>
      </c>
      <c r="H537" s="3">
        <v>33.200000000000003</v>
      </c>
      <c r="I537" s="3">
        <v>26.9</v>
      </c>
      <c r="J537" s="3"/>
      <c r="K537">
        <f>SUMPRODUCT({0.4,0.1,0.2,0.2,0.05,0.05},E537:J537)</f>
        <v>19.805</v>
      </c>
    </row>
    <row r="538" spans="1:11" x14ac:dyDescent="0.3">
      <c r="A538" s="3">
        <v>2020</v>
      </c>
      <c r="B538" s="4" t="s">
        <v>1842</v>
      </c>
      <c r="C538" t="s">
        <v>519</v>
      </c>
      <c r="D538" s="4"/>
      <c r="E538" s="3">
        <v>17.7</v>
      </c>
      <c r="F538" s="3"/>
      <c r="G538" s="3">
        <v>24.7</v>
      </c>
      <c r="H538" s="3">
        <v>42.8</v>
      </c>
      <c r="I538" s="3">
        <v>20.7</v>
      </c>
      <c r="J538" s="3"/>
      <c r="K538">
        <f>SUMPRODUCT({0.4,0.1,0.2,0.2,0.05,0.05},E538:J538)</f>
        <v>21.614999999999998</v>
      </c>
    </row>
    <row r="539" spans="1:11" x14ac:dyDescent="0.3">
      <c r="A539" s="3">
        <v>2020</v>
      </c>
      <c r="B539" s="4" t="s">
        <v>1843</v>
      </c>
      <c r="C539" t="s">
        <v>519</v>
      </c>
      <c r="D539" s="4"/>
      <c r="E539" s="3"/>
      <c r="F539" s="3"/>
      <c r="G539" s="3">
        <v>99.6</v>
      </c>
      <c r="H539" s="3"/>
      <c r="I539" s="3"/>
      <c r="J539" s="3"/>
      <c r="K539">
        <f>SUMPRODUCT({0.4,0.1,0.2,0.2,0.05,0.05},E539:J539)</f>
        <v>19.920000000000002</v>
      </c>
    </row>
    <row r="540" spans="1:11" x14ac:dyDescent="0.3">
      <c r="A540" s="3">
        <v>2020</v>
      </c>
      <c r="B540" s="4" t="s">
        <v>1844</v>
      </c>
      <c r="C540" t="s">
        <v>519</v>
      </c>
      <c r="D540" s="4"/>
      <c r="E540" s="3"/>
      <c r="F540" s="3"/>
      <c r="G540" s="3">
        <v>41.5</v>
      </c>
      <c r="H540" s="3"/>
      <c r="I540" s="3">
        <v>22.6</v>
      </c>
      <c r="J540" s="3">
        <v>74.900000000000006</v>
      </c>
      <c r="K540">
        <f>SUMPRODUCT({0.4,0.1,0.2,0.2,0.05,0.05},E540:J540)</f>
        <v>13.175000000000002</v>
      </c>
    </row>
    <row r="541" spans="1:11" x14ac:dyDescent="0.3">
      <c r="A541" s="3">
        <v>2020</v>
      </c>
      <c r="B541" s="4" t="s">
        <v>1845</v>
      </c>
      <c r="C541" t="s">
        <v>519</v>
      </c>
      <c r="D541" s="4"/>
      <c r="E541" s="3"/>
      <c r="F541" s="3"/>
      <c r="G541" s="3"/>
      <c r="H541" s="3">
        <v>45.8</v>
      </c>
      <c r="I541" s="3">
        <v>17.899999999999999</v>
      </c>
      <c r="J541" s="3">
        <v>49.2</v>
      </c>
      <c r="K541">
        <f>SUMPRODUCT({0.4,0.1,0.2,0.2,0.05,0.05},E541:J541)</f>
        <v>12.515000000000001</v>
      </c>
    </row>
    <row r="542" spans="1:11" x14ac:dyDescent="0.3">
      <c r="A542" s="3">
        <v>2020</v>
      </c>
      <c r="B542" s="4" t="s">
        <v>1846</v>
      </c>
      <c r="C542" t="s">
        <v>519</v>
      </c>
      <c r="D542" s="4"/>
      <c r="E542" s="3">
        <v>21.4</v>
      </c>
      <c r="F542" s="3">
        <v>30.4</v>
      </c>
      <c r="G542" s="3"/>
      <c r="H542" s="3"/>
      <c r="I542" s="3">
        <v>24.6</v>
      </c>
      <c r="J542" s="3">
        <v>74.599999999999994</v>
      </c>
      <c r="K542">
        <f>SUMPRODUCT({0.4,0.1,0.2,0.2,0.05,0.05},E542:J542)</f>
        <v>16.560000000000002</v>
      </c>
    </row>
    <row r="543" spans="1:11" x14ac:dyDescent="0.3">
      <c r="A543" s="3">
        <v>2020</v>
      </c>
      <c r="B543" s="4" t="s">
        <v>1847</v>
      </c>
      <c r="C543" t="s">
        <v>529</v>
      </c>
      <c r="D543" s="4"/>
      <c r="E543" s="3"/>
      <c r="F543" s="3">
        <v>42.9</v>
      </c>
      <c r="G543" s="3"/>
      <c r="H543" s="3"/>
      <c r="I543" s="3">
        <v>72.2</v>
      </c>
      <c r="J543" s="3">
        <v>99.6</v>
      </c>
      <c r="K543">
        <f>SUMPRODUCT({0.4,0.1,0.2,0.2,0.05,0.05},E543:J543)</f>
        <v>12.88</v>
      </c>
    </row>
    <row r="544" spans="1:11" x14ac:dyDescent="0.3">
      <c r="A544" s="3">
        <v>2020</v>
      </c>
      <c r="B544" s="4" t="s">
        <v>1848</v>
      </c>
      <c r="C544" t="s">
        <v>529</v>
      </c>
      <c r="D544" s="4"/>
      <c r="E544" s="3"/>
      <c r="F544" s="3">
        <v>25.3</v>
      </c>
      <c r="G544" s="3">
        <v>41</v>
      </c>
      <c r="H544" s="3"/>
      <c r="I544" s="3">
        <v>32.1</v>
      </c>
      <c r="J544" s="3">
        <v>81.8</v>
      </c>
      <c r="K544">
        <f>SUMPRODUCT({0.4,0.1,0.2,0.2,0.05,0.05},E544:J544)</f>
        <v>16.425000000000001</v>
      </c>
    </row>
    <row r="545" spans="1:11" x14ac:dyDescent="0.3">
      <c r="A545" s="3">
        <v>2020</v>
      </c>
      <c r="B545" s="4" t="s">
        <v>1849</v>
      </c>
      <c r="C545" t="s">
        <v>529</v>
      </c>
      <c r="D545" s="4"/>
      <c r="E545" s="3">
        <v>19.100000000000001</v>
      </c>
      <c r="F545" s="3"/>
      <c r="G545" s="3"/>
      <c r="H545" s="3">
        <v>44.8</v>
      </c>
      <c r="I545" s="3"/>
      <c r="J545" s="3"/>
      <c r="K545">
        <f>SUMPRODUCT({0.4,0.1,0.2,0.2,0.05,0.05},E545:J545)</f>
        <v>16.600000000000001</v>
      </c>
    </row>
    <row r="546" spans="1:11" x14ac:dyDescent="0.3">
      <c r="A546" s="3">
        <v>2020</v>
      </c>
      <c r="B546" s="4" t="s">
        <v>1850</v>
      </c>
      <c r="C546" t="s">
        <v>529</v>
      </c>
      <c r="D546" s="4"/>
      <c r="E546" s="3"/>
      <c r="F546" s="3"/>
      <c r="G546" s="3">
        <v>87.1</v>
      </c>
      <c r="H546" s="3"/>
      <c r="I546" s="3"/>
      <c r="J546" s="3"/>
      <c r="K546">
        <f>SUMPRODUCT({0.4,0.1,0.2,0.2,0.05,0.05},E546:J546)</f>
        <v>17.419999999999998</v>
      </c>
    </row>
    <row r="547" spans="1:11" x14ac:dyDescent="0.3">
      <c r="A547" s="3">
        <v>2020</v>
      </c>
      <c r="B547" s="4" t="s">
        <v>1851</v>
      </c>
      <c r="C547" t="s">
        <v>529</v>
      </c>
      <c r="D547" s="4"/>
      <c r="E547" s="3"/>
      <c r="F547" s="3"/>
      <c r="G547" s="3">
        <v>71.900000000000006</v>
      </c>
      <c r="H547" s="3"/>
      <c r="I547" s="3"/>
      <c r="J547" s="3"/>
      <c r="K547">
        <f>SUMPRODUCT({0.4,0.1,0.2,0.2,0.05,0.05},E547:J547)</f>
        <v>14.380000000000003</v>
      </c>
    </row>
    <row r="548" spans="1:11" x14ac:dyDescent="0.3">
      <c r="A548" s="3">
        <v>2020</v>
      </c>
      <c r="B548" s="4" t="s">
        <v>1852</v>
      </c>
      <c r="C548" t="s">
        <v>529</v>
      </c>
      <c r="D548" s="4"/>
      <c r="E548" s="3"/>
      <c r="F548" s="3">
        <v>19.5</v>
      </c>
      <c r="G548" s="3">
        <v>69.599999999999994</v>
      </c>
      <c r="H548" s="3"/>
      <c r="I548" s="3"/>
      <c r="J548" s="3"/>
      <c r="K548">
        <f>SUMPRODUCT({0.4,0.1,0.2,0.2,0.05,0.05},E548:J548)</f>
        <v>15.870000000000001</v>
      </c>
    </row>
    <row r="549" spans="1:11" x14ac:dyDescent="0.3">
      <c r="A549" s="3">
        <v>2020</v>
      </c>
      <c r="B549" s="4" t="s">
        <v>1853</v>
      </c>
      <c r="C549" t="s">
        <v>529</v>
      </c>
      <c r="D549" s="4"/>
      <c r="E549" s="3">
        <v>20.100000000000001</v>
      </c>
      <c r="F549" s="3"/>
      <c r="G549" s="3"/>
      <c r="H549" s="3">
        <v>27.5</v>
      </c>
      <c r="I549" s="3">
        <v>39.9</v>
      </c>
      <c r="J549" s="3">
        <v>20.5</v>
      </c>
      <c r="K549">
        <f>SUMPRODUCT({0.4,0.1,0.2,0.2,0.05,0.05},E549:J549)</f>
        <v>16.559999999999999</v>
      </c>
    </row>
    <row r="550" spans="1:11" x14ac:dyDescent="0.3">
      <c r="A550" s="3">
        <v>2020</v>
      </c>
      <c r="B550" s="4" t="s">
        <v>1854</v>
      </c>
      <c r="C550" t="s">
        <v>529</v>
      </c>
      <c r="D550" s="4"/>
      <c r="E550" s="3"/>
      <c r="F550" s="3"/>
      <c r="G550" s="3">
        <v>83.8</v>
      </c>
      <c r="H550" s="3"/>
      <c r="I550" s="3"/>
      <c r="J550" s="3">
        <v>24</v>
      </c>
      <c r="K550">
        <f>SUMPRODUCT({0.4,0.1,0.2,0.2,0.05,0.05},E550:J550)</f>
        <v>17.96</v>
      </c>
    </row>
    <row r="551" spans="1:11" x14ac:dyDescent="0.3">
      <c r="A551" s="3">
        <v>2020</v>
      </c>
      <c r="B551" s="4" t="s">
        <v>1855</v>
      </c>
      <c r="C551" t="s">
        <v>529</v>
      </c>
      <c r="D551" s="4"/>
      <c r="E551" s="3"/>
      <c r="F551" s="3">
        <v>39.5</v>
      </c>
      <c r="G551" s="3">
        <v>44.1</v>
      </c>
      <c r="H551" s="3"/>
      <c r="I551" s="3">
        <v>84</v>
      </c>
      <c r="J551" s="3">
        <v>17</v>
      </c>
      <c r="K551">
        <f>SUMPRODUCT({0.4,0.1,0.2,0.2,0.05,0.05},E551:J551)</f>
        <v>17.82</v>
      </c>
    </row>
    <row r="552" spans="1:11" x14ac:dyDescent="0.3">
      <c r="A552" s="3">
        <v>2020</v>
      </c>
      <c r="B552" s="4" t="s">
        <v>1856</v>
      </c>
      <c r="C552" t="s">
        <v>529</v>
      </c>
      <c r="D552" s="4"/>
      <c r="E552" s="3"/>
      <c r="F552" s="3"/>
      <c r="G552" s="3"/>
      <c r="H552" s="3">
        <v>57.3</v>
      </c>
      <c r="I552" s="3">
        <v>35.9</v>
      </c>
      <c r="J552" s="3">
        <v>20.5</v>
      </c>
      <c r="K552">
        <f>SUMPRODUCT({0.4,0.1,0.2,0.2,0.05,0.05},E552:J552)</f>
        <v>14.280000000000001</v>
      </c>
    </row>
    <row r="553" spans="1:11" x14ac:dyDescent="0.3">
      <c r="A553" s="3">
        <v>2020</v>
      </c>
      <c r="B553" s="4" t="s">
        <v>1857</v>
      </c>
      <c r="C553" t="s">
        <v>538</v>
      </c>
      <c r="D553" s="4"/>
      <c r="E553" s="3"/>
      <c r="F553" s="3"/>
      <c r="G553" s="3">
        <v>56.8</v>
      </c>
      <c r="H553" s="3">
        <v>22.5</v>
      </c>
      <c r="I553" s="3"/>
      <c r="J553" s="3"/>
      <c r="K553">
        <f>SUMPRODUCT({0.4,0.1,0.2,0.2,0.05,0.05},E553:J553)</f>
        <v>15.86</v>
      </c>
    </row>
    <row r="554" spans="1:11" x14ac:dyDescent="0.3">
      <c r="A554" s="3">
        <v>2020</v>
      </c>
      <c r="B554" s="4" t="s">
        <v>1858</v>
      </c>
      <c r="C554" t="s">
        <v>538</v>
      </c>
      <c r="D554" s="4"/>
      <c r="E554" s="3"/>
      <c r="F554" s="3"/>
      <c r="G554" s="3"/>
      <c r="H554" s="3">
        <v>57.4</v>
      </c>
      <c r="I554" s="3">
        <v>59.9</v>
      </c>
      <c r="J554" s="3"/>
      <c r="K554">
        <f>SUMPRODUCT({0.4,0.1,0.2,0.2,0.05,0.05},E554:J554)</f>
        <v>14.475000000000001</v>
      </c>
    </row>
    <row r="555" spans="1:11" x14ac:dyDescent="0.3">
      <c r="A555" s="3">
        <v>2020</v>
      </c>
      <c r="B555" s="4" t="s">
        <v>1859</v>
      </c>
      <c r="C555" t="s">
        <v>538</v>
      </c>
      <c r="D555" s="4"/>
      <c r="E555" s="3">
        <v>18.5</v>
      </c>
      <c r="F555" s="3">
        <v>23</v>
      </c>
      <c r="G555" s="3"/>
      <c r="H555" s="3">
        <v>24.8</v>
      </c>
      <c r="I555" s="3">
        <v>58.8</v>
      </c>
      <c r="J555" s="3"/>
      <c r="K555">
        <f>SUMPRODUCT({0.4,0.1,0.2,0.2,0.05,0.05},E555:J555)</f>
        <v>17.600000000000001</v>
      </c>
    </row>
    <row r="556" spans="1:11" x14ac:dyDescent="0.3">
      <c r="A556" s="3">
        <v>2020</v>
      </c>
      <c r="B556" s="4" t="s">
        <v>1860</v>
      </c>
      <c r="C556" t="s">
        <v>538</v>
      </c>
      <c r="D556" s="4"/>
      <c r="E556" s="3"/>
      <c r="F556" s="3"/>
      <c r="G556" s="3">
        <v>87.4</v>
      </c>
      <c r="H556" s="3"/>
      <c r="I556" s="3"/>
      <c r="J556" s="3"/>
      <c r="K556">
        <f>SUMPRODUCT({0.4,0.1,0.2,0.2,0.05,0.05},E556:J556)</f>
        <v>17.48</v>
      </c>
    </row>
    <row r="557" spans="1:11" x14ac:dyDescent="0.3">
      <c r="A557" s="3">
        <v>2020</v>
      </c>
      <c r="B557" s="4" t="s">
        <v>1861</v>
      </c>
      <c r="C557" t="s">
        <v>538</v>
      </c>
      <c r="D557" s="4"/>
      <c r="E557" s="3"/>
      <c r="F557" s="3"/>
      <c r="G557" s="3">
        <v>65.2</v>
      </c>
      <c r="H557" s="3"/>
      <c r="I557" s="3"/>
      <c r="J557" s="3"/>
      <c r="K557">
        <f>SUMPRODUCT({0.4,0.1,0.2,0.2,0.05,0.05},E557:J557)</f>
        <v>13.040000000000001</v>
      </c>
    </row>
    <row r="558" spans="1:11" x14ac:dyDescent="0.3">
      <c r="A558" s="3">
        <v>2020</v>
      </c>
      <c r="B558" s="4" t="s">
        <v>1862</v>
      </c>
      <c r="C558" t="s">
        <v>538</v>
      </c>
      <c r="D558" s="4"/>
      <c r="E558" s="3"/>
      <c r="F558" s="3">
        <v>36.5</v>
      </c>
      <c r="G558" s="3">
        <v>29.9</v>
      </c>
      <c r="H558" s="3"/>
      <c r="I558" s="3">
        <v>96.6</v>
      </c>
      <c r="J558" s="3">
        <v>45.6</v>
      </c>
      <c r="K558">
        <f>SUMPRODUCT({0.4,0.1,0.2,0.2,0.05,0.05},E558:J558)</f>
        <v>16.740000000000002</v>
      </c>
    </row>
    <row r="559" spans="1:11" x14ac:dyDescent="0.3">
      <c r="A559" s="3">
        <v>2020</v>
      </c>
      <c r="B559" s="4" t="s">
        <v>1863</v>
      </c>
      <c r="C559" t="s">
        <v>538</v>
      </c>
      <c r="D559" s="4"/>
      <c r="E559" s="3"/>
      <c r="F559" s="3"/>
      <c r="G559" s="3">
        <v>37.1</v>
      </c>
      <c r="H559" s="3">
        <v>40.6</v>
      </c>
      <c r="I559" s="3"/>
      <c r="J559" s="3">
        <v>39.299999999999997</v>
      </c>
      <c r="K559">
        <f>SUMPRODUCT({0.4,0.1,0.2,0.2,0.05,0.05},E559:J559)</f>
        <v>17.505000000000003</v>
      </c>
    </row>
    <row r="560" spans="1:11" x14ac:dyDescent="0.3">
      <c r="A560" s="3">
        <v>2020</v>
      </c>
      <c r="B560" s="4" t="s">
        <v>1864</v>
      </c>
      <c r="C560" t="s">
        <v>538</v>
      </c>
      <c r="D560" s="4"/>
      <c r="E560" s="3"/>
      <c r="F560" s="3">
        <v>28.1</v>
      </c>
      <c r="G560" s="3">
        <v>41.5</v>
      </c>
      <c r="H560" s="3"/>
      <c r="I560" s="3">
        <v>58.1</v>
      </c>
      <c r="J560" s="3">
        <v>41.8</v>
      </c>
      <c r="K560">
        <f>SUMPRODUCT({0.4,0.1,0.2,0.2,0.05,0.05},E560:J560)</f>
        <v>16.105</v>
      </c>
    </row>
    <row r="561" spans="1:11" x14ac:dyDescent="0.3">
      <c r="A561" s="3">
        <v>2020</v>
      </c>
      <c r="B561" s="4" t="s">
        <v>1865</v>
      </c>
      <c r="C561" t="s">
        <v>538</v>
      </c>
      <c r="D561" s="4"/>
      <c r="E561" s="3"/>
      <c r="F561" s="3"/>
      <c r="G561" s="3">
        <v>62.1</v>
      </c>
      <c r="H561" s="3"/>
      <c r="I561" s="3"/>
      <c r="J561" s="3">
        <v>30</v>
      </c>
      <c r="K561">
        <f>SUMPRODUCT({0.4,0.1,0.2,0.2,0.05,0.05},E561:J561)</f>
        <v>13.920000000000002</v>
      </c>
    </row>
    <row r="562" spans="1:11" x14ac:dyDescent="0.3">
      <c r="A562" s="3">
        <v>2020</v>
      </c>
      <c r="B562" s="4" t="s">
        <v>1866</v>
      </c>
      <c r="C562" t="s">
        <v>538</v>
      </c>
      <c r="D562" s="4"/>
      <c r="E562" s="3">
        <v>19.8</v>
      </c>
      <c r="F562" s="3"/>
      <c r="G562" s="3">
        <v>46.9</v>
      </c>
      <c r="H562" s="3"/>
      <c r="I562" s="3"/>
      <c r="J562" s="3">
        <v>27.6</v>
      </c>
      <c r="K562">
        <f>SUMPRODUCT({0.4,0.1,0.2,0.2,0.05,0.05},E562:J562)</f>
        <v>18.68</v>
      </c>
    </row>
    <row r="563" spans="1:11" x14ac:dyDescent="0.3">
      <c r="A563" s="3">
        <v>2020</v>
      </c>
      <c r="B563" s="4" t="s">
        <v>1867</v>
      </c>
      <c r="C563" t="s">
        <v>538</v>
      </c>
      <c r="D563" s="4"/>
      <c r="E563" s="3"/>
      <c r="F563" s="3"/>
      <c r="G563" s="3"/>
      <c r="H563" s="3">
        <v>50</v>
      </c>
      <c r="I563" s="3">
        <v>45.8</v>
      </c>
      <c r="J563" s="3">
        <v>86</v>
      </c>
      <c r="K563">
        <f>SUMPRODUCT({0.4,0.1,0.2,0.2,0.05,0.05},E563:J563)</f>
        <v>16.59</v>
      </c>
    </row>
    <row r="564" spans="1:11" x14ac:dyDescent="0.3">
      <c r="A564" s="3">
        <v>2020</v>
      </c>
      <c r="B564" s="4" t="s">
        <v>1868</v>
      </c>
      <c r="C564" t="s">
        <v>550</v>
      </c>
      <c r="D564" s="4"/>
      <c r="E564" s="3">
        <v>35.9</v>
      </c>
      <c r="F564" s="3">
        <v>34.6</v>
      </c>
      <c r="G564" s="3"/>
      <c r="H564" s="3"/>
      <c r="I564" s="3"/>
      <c r="J564" s="3"/>
      <c r="K564">
        <f>SUMPRODUCT({0.4,0.1,0.2,0.2,0.05,0.05},E564:J564)</f>
        <v>17.82</v>
      </c>
    </row>
    <row r="565" spans="1:11" x14ac:dyDescent="0.3">
      <c r="A565" s="3">
        <v>2020</v>
      </c>
      <c r="B565" s="4" t="s">
        <v>1869</v>
      </c>
      <c r="C565" t="s">
        <v>550</v>
      </c>
      <c r="D565" s="4"/>
      <c r="E565" s="3"/>
      <c r="F565" s="3"/>
      <c r="G565" s="3">
        <v>76.099999999999994</v>
      </c>
      <c r="H565" s="3"/>
      <c r="I565" s="3"/>
      <c r="J565" s="3"/>
      <c r="K565">
        <f>SUMPRODUCT({0.4,0.1,0.2,0.2,0.05,0.05},E565:J565)</f>
        <v>15.219999999999999</v>
      </c>
    </row>
    <row r="566" spans="1:11" x14ac:dyDescent="0.3">
      <c r="A566" s="3">
        <v>2020</v>
      </c>
      <c r="B566" s="4" t="s">
        <v>1870</v>
      </c>
      <c r="C566" t="s">
        <v>550</v>
      </c>
      <c r="D566" s="4"/>
      <c r="E566" s="3"/>
      <c r="F566" s="3"/>
      <c r="G566" s="3">
        <v>49.3</v>
      </c>
      <c r="H566" s="3">
        <v>18.600000000000001</v>
      </c>
      <c r="I566" s="3"/>
      <c r="J566" s="3"/>
      <c r="K566">
        <f>SUMPRODUCT({0.4,0.1,0.2,0.2,0.05,0.05},E566:J566)</f>
        <v>13.58</v>
      </c>
    </row>
    <row r="567" spans="1:11" x14ac:dyDescent="0.3">
      <c r="A567" s="3">
        <v>2020</v>
      </c>
      <c r="B567" s="4" t="s">
        <v>1871</v>
      </c>
      <c r="C567" t="s">
        <v>550</v>
      </c>
      <c r="D567" s="4"/>
      <c r="E567" s="3"/>
      <c r="F567" s="3"/>
      <c r="G567" s="3">
        <v>49.1</v>
      </c>
      <c r="H567" s="3"/>
      <c r="I567" s="3"/>
      <c r="J567" s="3">
        <v>93.3</v>
      </c>
      <c r="K567">
        <f>SUMPRODUCT({0.4,0.1,0.2,0.2,0.05,0.05},E567:J567)</f>
        <v>14.484999999999999</v>
      </c>
    </row>
    <row r="568" spans="1:11" x14ac:dyDescent="0.3">
      <c r="A568" s="3">
        <v>2020</v>
      </c>
      <c r="B568" s="4" t="s">
        <v>1872</v>
      </c>
      <c r="C568" t="s">
        <v>550</v>
      </c>
      <c r="D568" s="4"/>
      <c r="E568" s="3">
        <v>22.4</v>
      </c>
      <c r="F568" s="3">
        <v>38.4</v>
      </c>
      <c r="G568" s="3">
        <v>33.700000000000003</v>
      </c>
      <c r="H568" s="3"/>
      <c r="I568" s="3"/>
      <c r="J568" s="3"/>
      <c r="K568">
        <f>SUMPRODUCT({0.4,0.1,0.2,0.2,0.05,0.05},E568:J568)</f>
        <v>19.54</v>
      </c>
    </row>
    <row r="569" spans="1:11" x14ac:dyDescent="0.3">
      <c r="A569" s="3">
        <v>2020</v>
      </c>
      <c r="B569" s="4" t="s">
        <v>1873</v>
      </c>
      <c r="C569" t="s">
        <v>550</v>
      </c>
      <c r="D569" s="4"/>
      <c r="E569" s="3"/>
      <c r="F569" s="3">
        <v>46.4</v>
      </c>
      <c r="G569" s="3">
        <v>57.7</v>
      </c>
      <c r="H569" s="3"/>
      <c r="I569" s="3"/>
      <c r="J569" s="3"/>
      <c r="K569">
        <f>SUMPRODUCT({0.4,0.1,0.2,0.2,0.05,0.05},E569:J569)</f>
        <v>16.18</v>
      </c>
    </row>
    <row r="570" spans="1:11" x14ac:dyDescent="0.3">
      <c r="A570" s="3">
        <v>2020</v>
      </c>
      <c r="B570" s="4" t="s">
        <v>1874</v>
      </c>
      <c r="C570" t="s">
        <v>550</v>
      </c>
      <c r="D570" s="4"/>
      <c r="E570" s="3"/>
      <c r="F570" s="3"/>
      <c r="G570" s="3"/>
      <c r="H570" s="3">
        <v>33.200000000000003</v>
      </c>
      <c r="I570" s="3">
        <v>73.8</v>
      </c>
      <c r="J570" s="3">
        <v>31.4</v>
      </c>
      <c r="K570">
        <f>SUMPRODUCT({0.4,0.1,0.2,0.2,0.05,0.05},E570:J570)</f>
        <v>11.9</v>
      </c>
    </row>
    <row r="571" spans="1:11" x14ac:dyDescent="0.3">
      <c r="A571" s="3">
        <v>2020</v>
      </c>
      <c r="B571" s="4" t="s">
        <v>1875</v>
      </c>
      <c r="C571" t="s">
        <v>550</v>
      </c>
      <c r="D571" s="4"/>
      <c r="E571" s="3">
        <v>22.7</v>
      </c>
      <c r="F571" s="3">
        <v>34.799999999999997</v>
      </c>
      <c r="G571" s="3"/>
      <c r="H571" s="3">
        <v>25.4</v>
      </c>
      <c r="I571" s="3">
        <v>46</v>
      </c>
      <c r="J571" s="3"/>
      <c r="K571">
        <f>SUMPRODUCT({0.4,0.1,0.2,0.2,0.05,0.05},E571:J571)</f>
        <v>19.940000000000001</v>
      </c>
    </row>
    <row r="572" spans="1:11" x14ac:dyDescent="0.3">
      <c r="A572" s="3">
        <v>2020</v>
      </c>
      <c r="B572" s="4" t="s">
        <v>1876</v>
      </c>
      <c r="C572" t="s">
        <v>560</v>
      </c>
      <c r="D572" s="4"/>
      <c r="E572" s="3"/>
      <c r="F572" s="3"/>
      <c r="G572" s="3">
        <v>39.4</v>
      </c>
      <c r="H572" s="3">
        <v>27.9</v>
      </c>
      <c r="I572" s="3">
        <v>41.5</v>
      </c>
      <c r="J572" s="3">
        <v>17.600000000000001</v>
      </c>
      <c r="K572">
        <f>SUMPRODUCT({0.4,0.1,0.2,0.2,0.05,0.05},E572:J572)</f>
        <v>16.414999999999999</v>
      </c>
    </row>
    <row r="573" spans="1:11" x14ac:dyDescent="0.3">
      <c r="A573" s="3">
        <v>2020</v>
      </c>
      <c r="B573" s="4" t="s">
        <v>1877</v>
      </c>
      <c r="C573" t="s">
        <v>560</v>
      </c>
      <c r="D573" s="4"/>
      <c r="E573" s="3"/>
      <c r="F573" s="3"/>
      <c r="G573" s="3">
        <v>79.400000000000006</v>
      </c>
      <c r="H573" s="3"/>
      <c r="I573" s="3"/>
      <c r="J573" s="3">
        <v>37.9</v>
      </c>
      <c r="K573">
        <f>SUMPRODUCT({0.4,0.1,0.2,0.2,0.05,0.05},E573:J573)</f>
        <v>17.775000000000002</v>
      </c>
    </row>
    <row r="574" spans="1:11" x14ac:dyDescent="0.3">
      <c r="A574" s="3">
        <v>2020</v>
      </c>
      <c r="B574" s="4" t="s">
        <v>1878</v>
      </c>
      <c r="C574" t="s">
        <v>560</v>
      </c>
      <c r="D574" s="4"/>
      <c r="E574" s="3">
        <v>25.3</v>
      </c>
      <c r="F574" s="3">
        <v>22.1</v>
      </c>
      <c r="G574" s="3"/>
      <c r="H574" s="3">
        <v>34.799999999999997</v>
      </c>
      <c r="I574" s="3"/>
      <c r="J574" s="3"/>
      <c r="K574">
        <f>SUMPRODUCT({0.4,0.1,0.2,0.2,0.05,0.05},E574:J574)</f>
        <v>19.290000000000003</v>
      </c>
    </row>
    <row r="575" spans="1:11" x14ac:dyDescent="0.3">
      <c r="A575" s="3">
        <v>2020</v>
      </c>
      <c r="B575" s="4" t="s">
        <v>1879</v>
      </c>
      <c r="C575" t="s">
        <v>560</v>
      </c>
      <c r="D575" s="4"/>
      <c r="E575" s="3"/>
      <c r="F575" s="3"/>
      <c r="G575" s="3">
        <v>61.9</v>
      </c>
      <c r="H575" s="3">
        <v>31.5</v>
      </c>
      <c r="I575" s="3"/>
      <c r="J575" s="3"/>
      <c r="K575">
        <f>SUMPRODUCT({0.4,0.1,0.2,0.2,0.05,0.05},E575:J575)</f>
        <v>18.68</v>
      </c>
    </row>
    <row r="576" spans="1:11" x14ac:dyDescent="0.3">
      <c r="A576" s="3">
        <v>2020</v>
      </c>
      <c r="B576" s="4" t="s">
        <v>1880</v>
      </c>
      <c r="C576" t="s">
        <v>560</v>
      </c>
      <c r="D576" s="4"/>
      <c r="E576" s="3"/>
      <c r="F576" s="3"/>
      <c r="G576" s="3">
        <v>24.8</v>
      </c>
      <c r="H576" s="3">
        <v>20.8</v>
      </c>
      <c r="I576" s="3">
        <v>100</v>
      </c>
      <c r="J576" s="3">
        <v>65.8</v>
      </c>
      <c r="K576">
        <f>SUMPRODUCT({0.4,0.1,0.2,0.2,0.05,0.05},E576:J576)</f>
        <v>17.41</v>
      </c>
    </row>
    <row r="577" spans="1:11" x14ac:dyDescent="0.3">
      <c r="A577" s="3">
        <v>2020</v>
      </c>
      <c r="B577" s="4" t="s">
        <v>1881</v>
      </c>
      <c r="C577" t="s">
        <v>560</v>
      </c>
      <c r="D577" s="4"/>
      <c r="E577" s="3"/>
      <c r="F577" s="3"/>
      <c r="G577" s="3"/>
      <c r="H577" s="3">
        <v>38.799999999999997</v>
      </c>
      <c r="I577" s="3">
        <v>80.5</v>
      </c>
      <c r="J577" s="3">
        <v>58.4</v>
      </c>
      <c r="K577">
        <f>SUMPRODUCT({0.4,0.1,0.2,0.2,0.05,0.05},E577:J577)</f>
        <v>14.705</v>
      </c>
    </row>
    <row r="578" spans="1:11" x14ac:dyDescent="0.3">
      <c r="A578" s="3">
        <v>2020</v>
      </c>
      <c r="B578" s="4" t="s">
        <v>1882</v>
      </c>
      <c r="C578" t="s">
        <v>560</v>
      </c>
      <c r="D578" s="4"/>
      <c r="E578" s="3"/>
      <c r="F578" s="3"/>
      <c r="G578" s="3">
        <v>67.3</v>
      </c>
      <c r="H578" s="3"/>
      <c r="I578" s="3"/>
      <c r="J578" s="3"/>
      <c r="K578">
        <f>SUMPRODUCT({0.4,0.1,0.2,0.2,0.05,0.05},E578:J578)</f>
        <v>13.46</v>
      </c>
    </row>
    <row r="579" spans="1:11" x14ac:dyDescent="0.3">
      <c r="A579" s="3">
        <v>2020</v>
      </c>
      <c r="B579" s="4" t="s">
        <v>1883</v>
      </c>
      <c r="C579" t="s">
        <v>560</v>
      </c>
      <c r="D579" s="4"/>
      <c r="E579" s="3">
        <v>25.5</v>
      </c>
      <c r="F579" s="3">
        <v>42.3</v>
      </c>
      <c r="G579" s="3">
        <v>29.2</v>
      </c>
      <c r="H579" s="3"/>
      <c r="I579" s="3"/>
      <c r="J579" s="3"/>
      <c r="K579">
        <f>SUMPRODUCT({0.4,0.1,0.2,0.2,0.05,0.05},E579:J579)</f>
        <v>20.27</v>
      </c>
    </row>
    <row r="580" spans="1:11" x14ac:dyDescent="0.3">
      <c r="A580" s="3">
        <v>2020</v>
      </c>
      <c r="B580" s="4" t="s">
        <v>1884</v>
      </c>
      <c r="C580" t="s">
        <v>560</v>
      </c>
      <c r="D580" s="4"/>
      <c r="E580" s="3"/>
      <c r="F580" s="3">
        <v>30.2</v>
      </c>
      <c r="G580" s="3">
        <v>68.400000000000006</v>
      </c>
      <c r="H580" s="3"/>
      <c r="I580" s="3"/>
      <c r="J580" s="3"/>
      <c r="K580">
        <f>SUMPRODUCT({0.4,0.1,0.2,0.2,0.05,0.05},E580:J580)</f>
        <v>16.700000000000003</v>
      </c>
    </row>
    <row r="581" spans="1:11" x14ac:dyDescent="0.3">
      <c r="A581" s="3">
        <v>2020</v>
      </c>
      <c r="B581" s="4" t="s">
        <v>1885</v>
      </c>
      <c r="C581" t="s">
        <v>560</v>
      </c>
      <c r="D581" s="4"/>
      <c r="E581" s="3"/>
      <c r="F581" s="3">
        <v>28.3</v>
      </c>
      <c r="G581" s="3"/>
      <c r="H581" s="3">
        <v>38.4</v>
      </c>
      <c r="I581" s="3">
        <v>49.8</v>
      </c>
      <c r="J581" s="3"/>
      <c r="K581">
        <f>SUMPRODUCT({0.4,0.1,0.2,0.2,0.05,0.05},E581:J581)</f>
        <v>13</v>
      </c>
    </row>
    <row r="582" spans="1:11" x14ac:dyDescent="0.3">
      <c r="A582" s="3">
        <v>2020</v>
      </c>
      <c r="B582" s="4" t="s">
        <v>1886</v>
      </c>
      <c r="C582" t="s">
        <v>560</v>
      </c>
      <c r="D582" s="4"/>
      <c r="E582" s="3">
        <v>17.100000000000001</v>
      </c>
      <c r="F582" s="3">
        <v>19.2</v>
      </c>
      <c r="G582" s="3"/>
      <c r="H582" s="3">
        <v>35.5</v>
      </c>
      <c r="I582" s="3">
        <v>47.5</v>
      </c>
      <c r="J582" s="3"/>
      <c r="K582">
        <f>SUMPRODUCT({0.4,0.1,0.2,0.2,0.05,0.05},E582:J582)</f>
        <v>18.235000000000003</v>
      </c>
    </row>
    <row r="583" spans="1:11" x14ac:dyDescent="0.3">
      <c r="A583" s="3">
        <v>2020</v>
      </c>
      <c r="B583" s="4" t="s">
        <v>1887</v>
      </c>
      <c r="C583" t="s">
        <v>568</v>
      </c>
      <c r="D583" s="4"/>
      <c r="E583" s="3"/>
      <c r="F583" s="3"/>
      <c r="G583" s="3">
        <v>33.4</v>
      </c>
      <c r="H583" s="3">
        <v>42.3</v>
      </c>
      <c r="I583" s="3"/>
      <c r="J583" s="3">
        <v>57.1</v>
      </c>
      <c r="K583">
        <f>SUMPRODUCT({0.4,0.1,0.2,0.2,0.05,0.05},E583:J583)</f>
        <v>17.994999999999997</v>
      </c>
    </row>
    <row r="584" spans="1:11" x14ac:dyDescent="0.3">
      <c r="A584" s="3">
        <v>2020</v>
      </c>
      <c r="B584" s="4" t="s">
        <v>1888</v>
      </c>
      <c r="C584" t="s">
        <v>568</v>
      </c>
      <c r="D584" s="4"/>
      <c r="E584" s="3">
        <v>19.8</v>
      </c>
      <c r="F584" s="3"/>
      <c r="G584" s="3"/>
      <c r="H584" s="3">
        <v>18.7</v>
      </c>
      <c r="I584" s="3">
        <v>50.2</v>
      </c>
      <c r="J584" s="3">
        <v>33</v>
      </c>
      <c r="K584">
        <f>SUMPRODUCT({0.4,0.1,0.2,0.2,0.05,0.05},E584:J584)</f>
        <v>15.82</v>
      </c>
    </row>
    <row r="585" spans="1:11" x14ac:dyDescent="0.3">
      <c r="A585" s="3">
        <v>2020</v>
      </c>
      <c r="B585" s="4" t="s">
        <v>1889</v>
      </c>
      <c r="C585" t="s">
        <v>568</v>
      </c>
      <c r="D585" s="4"/>
      <c r="E585" s="3"/>
      <c r="F585" s="3"/>
      <c r="G585" s="3"/>
      <c r="H585" s="3"/>
      <c r="I585" s="3">
        <v>74.099999999999994</v>
      </c>
      <c r="J585" s="3">
        <v>97.1</v>
      </c>
      <c r="K585">
        <f>SUMPRODUCT({0.4,0.1,0.2,0.2,0.05,0.05},E585:J585)</f>
        <v>8.56</v>
      </c>
    </row>
    <row r="586" spans="1:11" x14ac:dyDescent="0.3">
      <c r="A586" s="3">
        <v>2020</v>
      </c>
      <c r="B586" s="4" t="s">
        <v>1890</v>
      </c>
      <c r="C586" t="s">
        <v>568</v>
      </c>
      <c r="D586" s="4"/>
      <c r="E586" s="3">
        <v>18.600000000000001</v>
      </c>
      <c r="F586" s="3">
        <v>30.1</v>
      </c>
      <c r="G586" s="3">
        <v>28.9</v>
      </c>
      <c r="H586" s="3"/>
      <c r="I586" s="3"/>
      <c r="J586" s="3">
        <v>53.8</v>
      </c>
      <c r="K586">
        <f>SUMPRODUCT({0.4,0.1,0.2,0.2,0.05,0.05},E586:J586)</f>
        <v>18.920000000000002</v>
      </c>
    </row>
    <row r="587" spans="1:11" x14ac:dyDescent="0.3">
      <c r="A587" s="3">
        <v>2020</v>
      </c>
      <c r="B587" s="4" t="s">
        <v>1891</v>
      </c>
      <c r="C587" t="s">
        <v>568</v>
      </c>
      <c r="D587" s="4"/>
      <c r="E587" s="3">
        <v>18.7</v>
      </c>
      <c r="F587" s="3"/>
      <c r="G587" s="3">
        <v>27.2</v>
      </c>
      <c r="H587" s="3">
        <v>25</v>
      </c>
      <c r="I587" s="3"/>
      <c r="J587" s="3"/>
      <c r="K587">
        <f>SUMPRODUCT({0.4,0.1,0.2,0.2,0.05,0.05},E587:J587)</f>
        <v>17.920000000000002</v>
      </c>
    </row>
    <row r="588" spans="1:11" x14ac:dyDescent="0.3">
      <c r="A588" s="3">
        <v>2020</v>
      </c>
      <c r="B588" s="4" t="s">
        <v>1892</v>
      </c>
      <c r="C588" t="s">
        <v>568</v>
      </c>
      <c r="D588" s="4"/>
      <c r="E588" s="3">
        <v>23.7</v>
      </c>
      <c r="F588" s="3">
        <v>39.200000000000003</v>
      </c>
      <c r="G588" s="3"/>
      <c r="H588" s="3"/>
      <c r="I588" s="3"/>
      <c r="J588" s="3"/>
      <c r="K588">
        <f>SUMPRODUCT({0.4,0.1,0.2,0.2,0.05,0.05},E588:J588)</f>
        <v>13.4</v>
      </c>
    </row>
    <row r="589" spans="1:11" x14ac:dyDescent="0.3">
      <c r="A589" s="3">
        <v>2020</v>
      </c>
      <c r="B589" s="4" t="s">
        <v>1893</v>
      </c>
      <c r="C589" t="s">
        <v>568</v>
      </c>
      <c r="D589" s="4"/>
      <c r="E589" s="3">
        <v>32.700000000000003</v>
      </c>
      <c r="F589" s="3"/>
      <c r="G589" s="3"/>
      <c r="H589" s="3"/>
      <c r="I589" s="3"/>
      <c r="J589" s="3"/>
      <c r="K589">
        <f>SUMPRODUCT({0.4,0.1,0.2,0.2,0.05,0.05},E589:J589)</f>
        <v>13.080000000000002</v>
      </c>
    </row>
    <row r="590" spans="1:11" x14ac:dyDescent="0.3">
      <c r="A590" s="3">
        <v>2020</v>
      </c>
      <c r="B590" s="4" t="s">
        <v>1894</v>
      </c>
      <c r="C590" t="s">
        <v>568</v>
      </c>
      <c r="D590" s="4"/>
      <c r="E590" s="3"/>
      <c r="F590" s="3"/>
      <c r="G590" s="3"/>
      <c r="H590" s="3">
        <v>56.7</v>
      </c>
      <c r="I590" s="3"/>
      <c r="J590" s="3"/>
      <c r="K590">
        <f>SUMPRODUCT({0.4,0.1,0.2,0.2,0.05,0.05},E590:J590)</f>
        <v>11.340000000000002</v>
      </c>
    </row>
    <row r="591" spans="1:11" x14ac:dyDescent="0.3">
      <c r="A591" s="3">
        <v>2020</v>
      </c>
      <c r="B591" s="4" t="s">
        <v>1895</v>
      </c>
      <c r="C591" t="s">
        <v>568</v>
      </c>
      <c r="D591" s="4"/>
      <c r="E591" s="3"/>
      <c r="F591" s="3"/>
      <c r="G591" s="3"/>
      <c r="H591" s="3">
        <v>38.9</v>
      </c>
      <c r="I591" s="3">
        <v>37.799999999999997</v>
      </c>
      <c r="J591" s="3">
        <v>29.3</v>
      </c>
      <c r="K591">
        <f>SUMPRODUCT({0.4,0.1,0.2,0.2,0.05,0.05},E591:J591)</f>
        <v>11.135</v>
      </c>
    </row>
    <row r="592" spans="1:11" x14ac:dyDescent="0.3">
      <c r="A592" s="3">
        <v>2020</v>
      </c>
      <c r="B592" s="4" t="s">
        <v>1896</v>
      </c>
      <c r="C592" t="s">
        <v>577</v>
      </c>
      <c r="D592" s="4"/>
      <c r="E592" s="3"/>
      <c r="F592" s="3"/>
      <c r="G592" s="3"/>
      <c r="H592" s="3"/>
      <c r="I592" s="3">
        <v>94.8</v>
      </c>
      <c r="J592" s="3">
        <v>98.5</v>
      </c>
      <c r="K592">
        <f>SUMPRODUCT({0.4,0.1,0.2,0.2,0.05,0.05},E592:J592)</f>
        <v>9.6650000000000009</v>
      </c>
    </row>
    <row r="593" spans="1:11" x14ac:dyDescent="0.3">
      <c r="A593" s="3">
        <v>2020</v>
      </c>
      <c r="B593" s="4" t="s">
        <v>1897</v>
      </c>
      <c r="C593" t="s">
        <v>577</v>
      </c>
      <c r="D593" s="4"/>
      <c r="E593" s="3"/>
      <c r="F593" s="3"/>
      <c r="G593" s="3"/>
      <c r="H593" s="3">
        <v>62.5</v>
      </c>
      <c r="I593" s="3"/>
      <c r="J593" s="3"/>
      <c r="K593">
        <f>SUMPRODUCT({0.4,0.1,0.2,0.2,0.05,0.05},E593:J593)</f>
        <v>12.5</v>
      </c>
    </row>
    <row r="594" spans="1:11" x14ac:dyDescent="0.3">
      <c r="A594" s="3">
        <v>2020</v>
      </c>
      <c r="B594" s="4" t="s">
        <v>1898</v>
      </c>
      <c r="C594" t="s">
        <v>577</v>
      </c>
      <c r="D594" s="4"/>
      <c r="E594" s="3"/>
      <c r="F594" s="3"/>
      <c r="G594" s="3">
        <v>53.5</v>
      </c>
      <c r="H594" s="3"/>
      <c r="I594" s="3"/>
      <c r="J594" s="3"/>
      <c r="K594">
        <f>SUMPRODUCT({0.4,0.1,0.2,0.2,0.05,0.05},E594:J594)</f>
        <v>10.700000000000001</v>
      </c>
    </row>
    <row r="595" spans="1:11" x14ac:dyDescent="0.3">
      <c r="A595" s="3">
        <v>2020</v>
      </c>
      <c r="B595" s="4" t="s">
        <v>1899</v>
      </c>
      <c r="C595" t="s">
        <v>577</v>
      </c>
      <c r="D595" s="4"/>
      <c r="E595" s="3"/>
      <c r="F595" s="3"/>
      <c r="G595" s="3">
        <v>63</v>
      </c>
      <c r="H595" s="3"/>
      <c r="I595" s="3"/>
      <c r="J595" s="3"/>
      <c r="K595">
        <f>SUMPRODUCT({0.4,0.1,0.2,0.2,0.05,0.05},E595:J595)</f>
        <v>12.600000000000001</v>
      </c>
    </row>
    <row r="596" spans="1:11" x14ac:dyDescent="0.3">
      <c r="A596" s="3">
        <v>2020</v>
      </c>
      <c r="B596" s="4" t="s">
        <v>1900</v>
      </c>
      <c r="C596" t="s">
        <v>577</v>
      </c>
      <c r="D596" s="4"/>
      <c r="E596" s="3"/>
      <c r="F596" s="3"/>
      <c r="G596" s="3">
        <v>62</v>
      </c>
      <c r="H596" s="3"/>
      <c r="I596" s="3">
        <v>29.5</v>
      </c>
      <c r="J596" s="3">
        <v>18.399999999999999</v>
      </c>
      <c r="K596">
        <f>SUMPRODUCT({0.4,0.1,0.2,0.2,0.05,0.05},E596:J596)</f>
        <v>14.795</v>
      </c>
    </row>
    <row r="597" spans="1:11" x14ac:dyDescent="0.3">
      <c r="A597" s="3">
        <v>2020</v>
      </c>
      <c r="B597" s="4" t="s">
        <v>1901</v>
      </c>
      <c r="C597" t="s">
        <v>577</v>
      </c>
      <c r="D597" s="4"/>
      <c r="E597" s="3"/>
      <c r="F597" s="3"/>
      <c r="G597" s="3">
        <v>42.7</v>
      </c>
      <c r="H597" s="3"/>
      <c r="I597" s="3">
        <v>35.4</v>
      </c>
      <c r="J597" s="3">
        <v>18.8</v>
      </c>
      <c r="K597">
        <f>SUMPRODUCT({0.4,0.1,0.2,0.2,0.05,0.05},E597:J597)</f>
        <v>11.25</v>
      </c>
    </row>
    <row r="598" spans="1:11" x14ac:dyDescent="0.3">
      <c r="A598" s="3">
        <v>2020</v>
      </c>
      <c r="B598" s="4" t="s">
        <v>1902</v>
      </c>
      <c r="C598" t="s">
        <v>577</v>
      </c>
      <c r="D598" s="4"/>
      <c r="E598" s="3"/>
      <c r="F598" s="3"/>
      <c r="G598" s="3">
        <v>80.8</v>
      </c>
      <c r="H598" s="3"/>
      <c r="I598" s="3"/>
      <c r="J598" s="3">
        <v>18</v>
      </c>
      <c r="K598">
        <f>SUMPRODUCT({0.4,0.1,0.2,0.2,0.05,0.05},E598:J598)</f>
        <v>17.059999999999999</v>
      </c>
    </row>
    <row r="599" spans="1:11" x14ac:dyDescent="0.3">
      <c r="A599" s="3">
        <v>2020</v>
      </c>
      <c r="B599" s="4" t="s">
        <v>1903</v>
      </c>
      <c r="C599" t="s">
        <v>577</v>
      </c>
      <c r="D599" s="4"/>
      <c r="E599" s="3"/>
      <c r="F599" s="3"/>
      <c r="G599" s="3">
        <v>75.5</v>
      </c>
      <c r="H599" s="3"/>
      <c r="I599" s="3"/>
      <c r="J599" s="3">
        <v>24.5</v>
      </c>
      <c r="K599">
        <f>SUMPRODUCT({0.4,0.1,0.2,0.2,0.05,0.05},E599:J599)</f>
        <v>16.325000000000003</v>
      </c>
    </row>
    <row r="600" spans="1:11" x14ac:dyDescent="0.3">
      <c r="A600" s="3">
        <v>2020</v>
      </c>
      <c r="B600" s="4" t="s">
        <v>1904</v>
      </c>
      <c r="C600" t="s">
        <v>577</v>
      </c>
      <c r="D600" s="4"/>
      <c r="E600" s="3">
        <v>28.6</v>
      </c>
      <c r="F600" s="3"/>
      <c r="G600" s="3"/>
      <c r="H600" s="3">
        <v>23.2</v>
      </c>
      <c r="I600" s="3"/>
      <c r="J600" s="3"/>
      <c r="K600">
        <f>SUMPRODUCT({0.4,0.1,0.2,0.2,0.05,0.05},E600:J600)</f>
        <v>16.080000000000002</v>
      </c>
    </row>
    <row r="601" spans="1:11" x14ac:dyDescent="0.3">
      <c r="A601" s="3">
        <v>2020</v>
      </c>
      <c r="B601" s="4" t="s">
        <v>1905</v>
      </c>
      <c r="C601" t="s">
        <v>577</v>
      </c>
      <c r="D601" s="4"/>
      <c r="E601" s="3"/>
      <c r="F601" s="3"/>
      <c r="G601" s="3">
        <v>42.6</v>
      </c>
      <c r="H601" s="3"/>
      <c r="I601" s="3">
        <v>24.5</v>
      </c>
      <c r="J601" s="3">
        <v>18</v>
      </c>
      <c r="K601">
        <f>SUMPRODUCT({0.4,0.1,0.2,0.2,0.05,0.05},E601:J601)</f>
        <v>10.645000000000001</v>
      </c>
    </row>
    <row r="602" spans="1:11" x14ac:dyDescent="0.3">
      <c r="A602" s="3">
        <v>2020</v>
      </c>
      <c r="B602" s="4" t="s">
        <v>1906</v>
      </c>
      <c r="C602" t="s">
        <v>577</v>
      </c>
      <c r="D602" s="4"/>
      <c r="E602" s="3">
        <v>20.3</v>
      </c>
      <c r="F602" s="3">
        <v>22.1</v>
      </c>
      <c r="G602" s="3"/>
      <c r="H602" s="3">
        <v>43.6</v>
      </c>
      <c r="I602" s="3"/>
      <c r="J602" s="3"/>
      <c r="K602">
        <f>SUMPRODUCT({0.4,0.1,0.2,0.2,0.05,0.05},E602:J602)</f>
        <v>19.050000000000004</v>
      </c>
    </row>
    <row r="603" spans="1:11" x14ac:dyDescent="0.3">
      <c r="A603" s="3">
        <v>2020</v>
      </c>
      <c r="B603" s="4" t="s">
        <v>1907</v>
      </c>
      <c r="C603" t="s">
        <v>588</v>
      </c>
      <c r="D603" s="4"/>
      <c r="E603" s="3"/>
      <c r="F603" s="3">
        <v>18</v>
      </c>
      <c r="G603" s="3"/>
      <c r="H603" s="3"/>
      <c r="I603" s="3">
        <v>100</v>
      </c>
      <c r="J603" s="3">
        <v>100</v>
      </c>
      <c r="K603">
        <f>SUMPRODUCT({0.4,0.1,0.2,0.2,0.05,0.05},E603:J603)</f>
        <v>11.8</v>
      </c>
    </row>
    <row r="604" spans="1:11" x14ac:dyDescent="0.3">
      <c r="A604" s="3">
        <v>2020</v>
      </c>
      <c r="B604" s="4" t="s">
        <v>1908</v>
      </c>
      <c r="C604" t="s">
        <v>588</v>
      </c>
      <c r="D604" s="4"/>
      <c r="E604" s="3"/>
      <c r="F604" s="3">
        <v>36.6</v>
      </c>
      <c r="G604" s="3">
        <v>40.200000000000003</v>
      </c>
      <c r="H604" s="3"/>
      <c r="I604" s="3"/>
      <c r="J604" s="3"/>
      <c r="K604">
        <f>SUMPRODUCT({0.4,0.1,0.2,0.2,0.05,0.05},E604:J604)</f>
        <v>11.700000000000001</v>
      </c>
    </row>
    <row r="605" spans="1:11" x14ac:dyDescent="0.3">
      <c r="A605" s="3">
        <v>2020</v>
      </c>
      <c r="B605" s="4" t="s">
        <v>1909</v>
      </c>
      <c r="C605" t="s">
        <v>588</v>
      </c>
      <c r="D605" s="4"/>
      <c r="E605" s="3"/>
      <c r="F605" s="3"/>
      <c r="G605" s="3"/>
      <c r="H605" s="3">
        <v>33.799999999999997</v>
      </c>
      <c r="I605" s="3">
        <v>57.5</v>
      </c>
      <c r="J605" s="3">
        <v>60.8</v>
      </c>
      <c r="K605">
        <f>SUMPRODUCT({0.4,0.1,0.2,0.2,0.05,0.05},E605:J605)</f>
        <v>12.675000000000001</v>
      </c>
    </row>
    <row r="606" spans="1:11" x14ac:dyDescent="0.3">
      <c r="A606" s="3">
        <v>2020</v>
      </c>
      <c r="B606" s="4" t="s">
        <v>1910</v>
      </c>
      <c r="C606" t="s">
        <v>588</v>
      </c>
      <c r="D606" s="4"/>
      <c r="E606" s="3"/>
      <c r="F606" s="3"/>
      <c r="G606" s="3"/>
      <c r="H606" s="3">
        <v>43.3</v>
      </c>
      <c r="I606" s="3">
        <v>33.5</v>
      </c>
      <c r="J606" s="3">
        <v>47.3</v>
      </c>
      <c r="K606">
        <f>SUMPRODUCT({0.4,0.1,0.2,0.2,0.05,0.05},E606:J606)</f>
        <v>12.700000000000001</v>
      </c>
    </row>
    <row r="607" spans="1:11" x14ac:dyDescent="0.3">
      <c r="A607" s="3">
        <v>2020</v>
      </c>
      <c r="B607" s="4" t="s">
        <v>1911</v>
      </c>
      <c r="C607" t="s">
        <v>588</v>
      </c>
      <c r="D607" s="4"/>
      <c r="E607" s="3">
        <v>30</v>
      </c>
      <c r="F607" s="3">
        <v>25.9</v>
      </c>
      <c r="G607" s="3"/>
      <c r="H607" s="3"/>
      <c r="I607" s="3"/>
      <c r="J607" s="3"/>
      <c r="K607">
        <f>SUMPRODUCT({0.4,0.1,0.2,0.2,0.05,0.05},E607:J607)</f>
        <v>14.59</v>
      </c>
    </row>
    <row r="608" spans="1:11" x14ac:dyDescent="0.3">
      <c r="A608" s="3">
        <v>2020</v>
      </c>
      <c r="B608" s="4" t="s">
        <v>1912</v>
      </c>
      <c r="C608" t="s">
        <v>588</v>
      </c>
      <c r="D608" s="4"/>
      <c r="E608" s="3"/>
      <c r="F608" s="3"/>
      <c r="G608" s="3">
        <v>34.1</v>
      </c>
      <c r="H608" s="3">
        <v>29.6</v>
      </c>
      <c r="I608" s="3"/>
      <c r="J608" s="3">
        <v>23.4</v>
      </c>
      <c r="K608">
        <f>SUMPRODUCT({0.4,0.1,0.2,0.2,0.05,0.05},E608:J608)</f>
        <v>13.910000000000002</v>
      </c>
    </row>
    <row r="609" spans="1:11" x14ac:dyDescent="0.3">
      <c r="A609" s="3">
        <v>2020</v>
      </c>
      <c r="B609" s="4" t="s">
        <v>1913</v>
      </c>
      <c r="C609" t="s">
        <v>588</v>
      </c>
      <c r="D609" s="4"/>
      <c r="E609" s="3"/>
      <c r="F609" s="3"/>
      <c r="G609" s="3"/>
      <c r="H609" s="3">
        <v>59.3</v>
      </c>
      <c r="I609" s="3"/>
      <c r="J609" s="3"/>
      <c r="K609">
        <f>SUMPRODUCT({0.4,0.1,0.2,0.2,0.05,0.05},E609:J609)</f>
        <v>11.86</v>
      </c>
    </row>
    <row r="610" spans="1:11" x14ac:dyDescent="0.3">
      <c r="A610" s="3">
        <v>2020</v>
      </c>
      <c r="B610" s="4" t="s">
        <v>1914</v>
      </c>
      <c r="C610" t="s">
        <v>588</v>
      </c>
      <c r="D610" s="4"/>
      <c r="E610" s="3">
        <v>23.4</v>
      </c>
      <c r="F610" s="3"/>
      <c r="G610" s="3"/>
      <c r="H610" s="3"/>
      <c r="I610" s="3"/>
      <c r="J610" s="3">
        <v>25.5</v>
      </c>
      <c r="K610">
        <f>SUMPRODUCT({0.4,0.1,0.2,0.2,0.05,0.05},E610:J610)</f>
        <v>10.635</v>
      </c>
    </row>
    <row r="611" spans="1:11" x14ac:dyDescent="0.3">
      <c r="A611" s="3">
        <v>2020</v>
      </c>
      <c r="B611" s="4" t="s">
        <v>1915</v>
      </c>
      <c r="C611" t="s">
        <v>588</v>
      </c>
      <c r="D611" s="4"/>
      <c r="E611" s="3"/>
      <c r="F611" s="3"/>
      <c r="G611" s="3">
        <v>76.099999999999994</v>
      </c>
      <c r="H611" s="3"/>
      <c r="I611" s="3"/>
      <c r="J611" s="3"/>
      <c r="K611">
        <f>SUMPRODUCT({0.4,0.1,0.2,0.2,0.05,0.05},E611:J611)</f>
        <v>15.219999999999999</v>
      </c>
    </row>
    <row r="612" spans="1:11" x14ac:dyDescent="0.3">
      <c r="A612" s="3">
        <v>2020</v>
      </c>
      <c r="B612" s="4" t="s">
        <v>1916</v>
      </c>
      <c r="C612" t="s">
        <v>588</v>
      </c>
      <c r="D612" s="4"/>
      <c r="E612" s="3"/>
      <c r="F612" s="3"/>
      <c r="G612" s="3">
        <v>47.7</v>
      </c>
      <c r="H612" s="3"/>
      <c r="I612" s="3">
        <v>98.7</v>
      </c>
      <c r="J612" s="3">
        <v>35.1</v>
      </c>
      <c r="K612">
        <f>SUMPRODUCT({0.4,0.1,0.2,0.2,0.05,0.05},E612:J612)</f>
        <v>16.23</v>
      </c>
    </row>
    <row r="613" spans="1:11" x14ac:dyDescent="0.3">
      <c r="A613" s="3">
        <v>2020</v>
      </c>
      <c r="B613" s="4" t="s">
        <v>1917</v>
      </c>
      <c r="C613" t="s">
        <v>588</v>
      </c>
      <c r="D613" s="4"/>
      <c r="E613" s="3"/>
      <c r="F613" s="3"/>
      <c r="G613" s="3"/>
      <c r="H613" s="3">
        <v>63.6</v>
      </c>
      <c r="I613" s="3"/>
      <c r="J613" s="3"/>
      <c r="K613">
        <f>SUMPRODUCT({0.4,0.1,0.2,0.2,0.05,0.05},E613:J613)</f>
        <v>12.72</v>
      </c>
    </row>
    <row r="614" spans="1:11" x14ac:dyDescent="0.3">
      <c r="A614" s="3">
        <v>2020</v>
      </c>
      <c r="B614" s="4" t="s">
        <v>1918</v>
      </c>
      <c r="C614" t="s">
        <v>588</v>
      </c>
      <c r="D614" s="4"/>
      <c r="E614" s="3"/>
      <c r="F614" s="3"/>
      <c r="G614" s="3">
        <v>31</v>
      </c>
      <c r="H614" s="3">
        <v>54.1</v>
      </c>
      <c r="I614" s="3"/>
      <c r="J614" s="3"/>
      <c r="K614">
        <f>SUMPRODUCT({0.4,0.1,0.2,0.2,0.05,0.05},E614:J614)</f>
        <v>17.02</v>
      </c>
    </row>
    <row r="615" spans="1:11" x14ac:dyDescent="0.3">
      <c r="A615" s="3">
        <v>2020</v>
      </c>
      <c r="B615" s="4" t="s">
        <v>1919</v>
      </c>
      <c r="C615" t="s">
        <v>588</v>
      </c>
      <c r="D615" s="4"/>
      <c r="E615" s="3"/>
      <c r="F615" s="3">
        <v>25.5</v>
      </c>
      <c r="G615" s="3">
        <v>54.7</v>
      </c>
      <c r="H615" s="3"/>
      <c r="I615" s="3">
        <v>19.7</v>
      </c>
      <c r="J615" s="3">
        <v>18.5</v>
      </c>
      <c r="K615">
        <f>SUMPRODUCT({0.4,0.1,0.2,0.2,0.05,0.05},E615:J615)</f>
        <v>15.400000000000002</v>
      </c>
    </row>
    <row r="616" spans="1:11" x14ac:dyDescent="0.3">
      <c r="A616" s="3">
        <v>2020</v>
      </c>
      <c r="B616" s="4" t="s">
        <v>1920</v>
      </c>
      <c r="C616" t="s">
        <v>588</v>
      </c>
      <c r="D616" s="4"/>
      <c r="E616" s="3">
        <v>18.8</v>
      </c>
      <c r="F616" s="3"/>
      <c r="G616" s="3"/>
      <c r="H616" s="3"/>
      <c r="I616" s="3">
        <v>27.2</v>
      </c>
      <c r="J616" s="3">
        <v>65.599999999999994</v>
      </c>
      <c r="K616">
        <f>SUMPRODUCT({0.4,0.1,0.2,0.2,0.05,0.05},E616:J616)</f>
        <v>12.16</v>
      </c>
    </row>
    <row r="617" spans="1:11" x14ac:dyDescent="0.3">
      <c r="A617" s="3">
        <v>2020</v>
      </c>
      <c r="B617" s="4" t="s">
        <v>1921</v>
      </c>
      <c r="C617" t="s">
        <v>588</v>
      </c>
      <c r="D617" s="4"/>
      <c r="E617" s="3"/>
      <c r="F617" s="3"/>
      <c r="G617" s="3"/>
      <c r="H617" s="3">
        <v>78.3</v>
      </c>
      <c r="I617" s="3"/>
      <c r="J617" s="3"/>
      <c r="K617">
        <f>SUMPRODUCT({0.4,0.1,0.2,0.2,0.05,0.05},E617:J617)</f>
        <v>15.66</v>
      </c>
    </row>
    <row r="618" spans="1:11" x14ac:dyDescent="0.3">
      <c r="A618" s="3">
        <v>2020</v>
      </c>
      <c r="B618" s="4" t="s">
        <v>1922</v>
      </c>
      <c r="C618" t="s">
        <v>588</v>
      </c>
      <c r="D618" s="4"/>
      <c r="E618" s="3"/>
      <c r="F618" s="3"/>
      <c r="G618" s="3">
        <v>81.7</v>
      </c>
      <c r="H618" s="3"/>
      <c r="I618" s="3"/>
      <c r="J618" s="3"/>
      <c r="K618">
        <f>SUMPRODUCT({0.4,0.1,0.2,0.2,0.05,0.05},E618:J618)</f>
        <v>16.34</v>
      </c>
    </row>
    <row r="619" spans="1:11" x14ac:dyDescent="0.3">
      <c r="A619" s="3">
        <v>2020</v>
      </c>
      <c r="B619" s="4" t="s">
        <v>1923</v>
      </c>
      <c r="C619" t="s">
        <v>588</v>
      </c>
      <c r="D619" s="4"/>
      <c r="E619" s="3"/>
      <c r="F619" s="3"/>
      <c r="G619" s="3"/>
      <c r="H619" s="3">
        <v>42.1</v>
      </c>
      <c r="I619" s="3">
        <v>51</v>
      </c>
      <c r="J619" s="3">
        <v>86.1</v>
      </c>
      <c r="K619">
        <f>SUMPRODUCT({0.4,0.1,0.2,0.2,0.05,0.05},E619:J619)</f>
        <v>15.275</v>
      </c>
    </row>
    <row r="620" spans="1:11" x14ac:dyDescent="0.3">
      <c r="A620" s="3">
        <v>2020</v>
      </c>
      <c r="B620" s="4" t="s">
        <v>1924</v>
      </c>
      <c r="C620" t="s">
        <v>588</v>
      </c>
      <c r="D620" s="4"/>
      <c r="E620" s="3"/>
      <c r="F620" s="3"/>
      <c r="G620" s="3">
        <v>57.2</v>
      </c>
      <c r="H620" s="3"/>
      <c r="I620" s="3">
        <v>32</v>
      </c>
      <c r="J620" s="3"/>
      <c r="K620">
        <f>SUMPRODUCT({0.4,0.1,0.2,0.2,0.05,0.05},E620:J620)</f>
        <v>13.040000000000001</v>
      </c>
    </row>
    <row r="621" spans="1:11" x14ac:dyDescent="0.3">
      <c r="A621" s="3">
        <v>2020</v>
      </c>
      <c r="B621" s="4" t="s">
        <v>1925</v>
      </c>
      <c r="C621" t="s">
        <v>588</v>
      </c>
      <c r="D621" s="4"/>
      <c r="E621" s="3"/>
      <c r="F621" s="3"/>
      <c r="G621" s="3">
        <v>53.2</v>
      </c>
      <c r="H621" s="3"/>
      <c r="I621" s="3">
        <v>100</v>
      </c>
      <c r="J621" s="3"/>
      <c r="K621">
        <f>SUMPRODUCT({0.4,0.1,0.2,0.2,0.05,0.05},E621:J621)</f>
        <v>15.64</v>
      </c>
    </row>
    <row r="622" spans="1:11" x14ac:dyDescent="0.3">
      <c r="A622" s="3">
        <v>2020</v>
      </c>
      <c r="B622" s="4" t="s">
        <v>1926</v>
      </c>
      <c r="C622" t="s">
        <v>588</v>
      </c>
      <c r="D622" s="4"/>
      <c r="E622" s="3"/>
      <c r="F622" s="3"/>
      <c r="G622" s="3"/>
      <c r="H622" s="3">
        <v>39</v>
      </c>
      <c r="I622" s="3">
        <v>95.7</v>
      </c>
      <c r="J622" s="3">
        <v>32.6</v>
      </c>
      <c r="K622">
        <f>SUMPRODUCT({0.4,0.1,0.2,0.2,0.05,0.05},E622:J622)</f>
        <v>14.215000000000002</v>
      </c>
    </row>
    <row r="623" spans="1:11" x14ac:dyDescent="0.3">
      <c r="A623" s="3">
        <v>2020</v>
      </c>
      <c r="B623" s="4" t="s">
        <v>1927</v>
      </c>
      <c r="C623" t="s">
        <v>588</v>
      </c>
      <c r="D623" s="4"/>
      <c r="E623" s="3"/>
      <c r="F623" s="3"/>
      <c r="G623" s="3">
        <v>68.900000000000006</v>
      </c>
      <c r="H623" s="3"/>
      <c r="I623" s="3"/>
      <c r="J623" s="3">
        <v>19</v>
      </c>
      <c r="K623">
        <f>SUMPRODUCT({0.4,0.1,0.2,0.2,0.05,0.05},E623:J623)</f>
        <v>14.73</v>
      </c>
    </row>
    <row r="624" spans="1:11" x14ac:dyDescent="0.3">
      <c r="A624" s="3">
        <v>2020</v>
      </c>
      <c r="B624" s="4" t="s">
        <v>1928</v>
      </c>
      <c r="C624" t="s">
        <v>588</v>
      </c>
      <c r="D624" s="4"/>
      <c r="E624" s="3"/>
      <c r="F624" s="3"/>
      <c r="G624" s="3">
        <v>27.4</v>
      </c>
      <c r="H624" s="3">
        <v>40.4</v>
      </c>
      <c r="I624" s="3"/>
      <c r="J624" s="3">
        <v>21.5</v>
      </c>
      <c r="K624">
        <f>SUMPRODUCT({0.4,0.1,0.2,0.2,0.05,0.05},E624:J624)</f>
        <v>14.635</v>
      </c>
    </row>
    <row r="625" spans="1:11" x14ac:dyDescent="0.3">
      <c r="A625" s="3">
        <v>2020</v>
      </c>
      <c r="B625" s="4" t="s">
        <v>1929</v>
      </c>
      <c r="C625" t="s">
        <v>588</v>
      </c>
      <c r="D625" s="4"/>
      <c r="E625" s="3">
        <v>23.3</v>
      </c>
      <c r="F625" s="3">
        <v>39.299999999999997</v>
      </c>
      <c r="G625" s="3"/>
      <c r="H625" s="3">
        <v>19.899999999999999</v>
      </c>
      <c r="I625" s="3"/>
      <c r="J625" s="3"/>
      <c r="K625">
        <f>SUMPRODUCT({0.4,0.1,0.2,0.2,0.05,0.05},E625:J625)</f>
        <v>17.23</v>
      </c>
    </row>
    <row r="626" spans="1:11" x14ac:dyDescent="0.3">
      <c r="A626" s="3">
        <v>2020</v>
      </c>
      <c r="B626" s="4" t="s">
        <v>1930</v>
      </c>
      <c r="C626" t="s">
        <v>588</v>
      </c>
      <c r="D626" s="4"/>
      <c r="E626" s="3"/>
      <c r="F626" s="3"/>
      <c r="G626" s="3"/>
      <c r="H626" s="3">
        <v>57.8</v>
      </c>
      <c r="I626" s="3">
        <v>62.6</v>
      </c>
      <c r="J626" s="3">
        <v>17</v>
      </c>
      <c r="K626">
        <f>SUMPRODUCT({0.4,0.1,0.2,0.2,0.05,0.05},E626:J626)</f>
        <v>15.540000000000001</v>
      </c>
    </row>
    <row r="627" spans="1:11" x14ac:dyDescent="0.3">
      <c r="A627" s="3">
        <v>2020</v>
      </c>
      <c r="B627" s="4" t="s">
        <v>1931</v>
      </c>
      <c r="C627" t="s">
        <v>588</v>
      </c>
      <c r="D627" s="4"/>
      <c r="E627" s="3"/>
      <c r="F627" s="3"/>
      <c r="G627" s="3">
        <v>27.1</v>
      </c>
      <c r="H627" s="3">
        <v>22.9</v>
      </c>
      <c r="I627" s="3"/>
      <c r="J627" s="3"/>
      <c r="K627">
        <f>SUMPRODUCT({0.4,0.1,0.2,0.2,0.05,0.05},E627:J627)</f>
        <v>10</v>
      </c>
    </row>
    <row r="628" spans="1:11" x14ac:dyDescent="0.3">
      <c r="A628" s="3">
        <v>2020</v>
      </c>
      <c r="B628" s="4" t="s">
        <v>1932</v>
      </c>
      <c r="C628" t="s">
        <v>588</v>
      </c>
      <c r="D628" s="4"/>
      <c r="E628" s="3"/>
      <c r="F628" s="3"/>
      <c r="G628" s="3">
        <v>61.4</v>
      </c>
      <c r="H628" s="3"/>
      <c r="I628" s="3"/>
      <c r="J628" s="3"/>
      <c r="K628">
        <f>SUMPRODUCT({0.4,0.1,0.2,0.2,0.05,0.05},E628:J628)</f>
        <v>12.280000000000001</v>
      </c>
    </row>
    <row r="629" spans="1:11" x14ac:dyDescent="0.3">
      <c r="A629" s="3">
        <v>2020</v>
      </c>
      <c r="B629" s="4" t="s">
        <v>1933</v>
      </c>
      <c r="C629" t="s">
        <v>588</v>
      </c>
      <c r="D629" s="4"/>
      <c r="E629" s="3"/>
      <c r="F629" s="3"/>
      <c r="G629" s="3">
        <v>72.5</v>
      </c>
      <c r="H629" s="3"/>
      <c r="I629" s="3"/>
      <c r="J629" s="3">
        <v>23.3</v>
      </c>
      <c r="K629">
        <f>SUMPRODUCT({0.4,0.1,0.2,0.2,0.05,0.05},E629:J629)</f>
        <v>15.664999999999999</v>
      </c>
    </row>
    <row r="630" spans="1:11" x14ac:dyDescent="0.3">
      <c r="A630" s="3">
        <v>2020</v>
      </c>
      <c r="B630" s="4" t="s">
        <v>1934</v>
      </c>
      <c r="C630" t="s">
        <v>588</v>
      </c>
      <c r="D630" s="4"/>
      <c r="E630" s="3"/>
      <c r="F630" s="3"/>
      <c r="G630" s="3">
        <v>53.4</v>
      </c>
      <c r="H630" s="3"/>
      <c r="I630" s="3"/>
      <c r="J630" s="3"/>
      <c r="K630">
        <f>SUMPRODUCT({0.4,0.1,0.2,0.2,0.05,0.05},E630:J630)</f>
        <v>10.68</v>
      </c>
    </row>
    <row r="631" spans="1:11" x14ac:dyDescent="0.3">
      <c r="A631" s="3">
        <v>2020</v>
      </c>
      <c r="B631" s="4" t="s">
        <v>1935</v>
      </c>
      <c r="C631" t="s">
        <v>588</v>
      </c>
      <c r="D631" s="4"/>
      <c r="E631" s="3"/>
      <c r="F631" s="3">
        <v>19.8</v>
      </c>
      <c r="G631" s="3"/>
      <c r="H631" s="3">
        <v>20.7</v>
      </c>
      <c r="I631" s="3"/>
      <c r="J631" s="3">
        <v>56.3</v>
      </c>
      <c r="K631">
        <f>SUMPRODUCT({0.4,0.1,0.2,0.2,0.05,0.05},E631:J631)</f>
        <v>8.9350000000000005</v>
      </c>
    </row>
    <row r="632" spans="1:11" x14ac:dyDescent="0.3">
      <c r="A632" s="3">
        <v>2020</v>
      </c>
      <c r="B632" s="4" t="s">
        <v>1936</v>
      </c>
      <c r="C632" t="s">
        <v>588</v>
      </c>
      <c r="D632" s="4"/>
      <c r="E632" s="3"/>
      <c r="F632" s="3">
        <v>28.8</v>
      </c>
      <c r="G632" s="3">
        <v>42.1</v>
      </c>
      <c r="H632" s="3"/>
      <c r="I632" s="3"/>
      <c r="J632" s="3"/>
      <c r="K632">
        <f>SUMPRODUCT({0.4,0.1,0.2,0.2,0.05,0.05},E632:J632)</f>
        <v>11.3</v>
      </c>
    </row>
    <row r="633" spans="1:11" x14ac:dyDescent="0.3">
      <c r="A633" s="3">
        <v>2020</v>
      </c>
      <c r="B633" s="4" t="s">
        <v>1937</v>
      </c>
      <c r="C633" t="s">
        <v>588</v>
      </c>
      <c r="D633" s="4"/>
      <c r="E633" s="3"/>
      <c r="F633" s="3"/>
      <c r="G633" s="3">
        <v>70.7</v>
      </c>
      <c r="H633" s="3"/>
      <c r="I633" s="3"/>
      <c r="J633" s="3"/>
      <c r="K633">
        <f>SUMPRODUCT({0.4,0.1,0.2,0.2,0.05,0.05},E633:J633)</f>
        <v>14.14</v>
      </c>
    </row>
    <row r="634" spans="1:11" x14ac:dyDescent="0.3">
      <c r="A634" s="3">
        <v>2020</v>
      </c>
      <c r="B634" s="4" t="s">
        <v>1938</v>
      </c>
      <c r="C634" t="s">
        <v>588</v>
      </c>
      <c r="D634" s="4"/>
      <c r="E634" s="3"/>
      <c r="F634" s="3"/>
      <c r="G634" s="3"/>
      <c r="H634" s="3">
        <v>48.8</v>
      </c>
      <c r="I634" s="3"/>
      <c r="J634" s="3"/>
      <c r="K634">
        <f>SUMPRODUCT({0.4,0.1,0.2,0.2,0.05,0.05},E634:J634)</f>
        <v>9.76</v>
      </c>
    </row>
    <row r="635" spans="1:11" x14ac:dyDescent="0.3">
      <c r="A635" s="3">
        <v>2020</v>
      </c>
      <c r="B635" s="4" t="s">
        <v>1939</v>
      </c>
      <c r="C635" t="s">
        <v>588</v>
      </c>
      <c r="D635" s="4"/>
      <c r="E635" s="3"/>
      <c r="F635" s="3"/>
      <c r="G635" s="3"/>
      <c r="H635" s="3">
        <v>19.3</v>
      </c>
      <c r="I635" s="3">
        <v>99.4</v>
      </c>
      <c r="J635" s="3">
        <v>17.100000000000001</v>
      </c>
      <c r="K635">
        <f>SUMPRODUCT({0.4,0.1,0.2,0.2,0.05,0.05},E635:J635)</f>
        <v>9.6850000000000023</v>
      </c>
    </row>
    <row r="636" spans="1:11" x14ac:dyDescent="0.3">
      <c r="A636" s="3">
        <v>2020</v>
      </c>
      <c r="B636" s="4" t="s">
        <v>1940</v>
      </c>
      <c r="C636" t="s">
        <v>588</v>
      </c>
      <c r="D636" s="4"/>
      <c r="E636" s="3">
        <v>23.1</v>
      </c>
      <c r="F636" s="3">
        <v>40.799999999999997</v>
      </c>
      <c r="G636" s="3"/>
      <c r="H636" s="3"/>
      <c r="I636" s="3"/>
      <c r="J636" s="3"/>
      <c r="K636">
        <f>SUMPRODUCT({0.4,0.1,0.2,0.2,0.05,0.05},E636:J636)</f>
        <v>13.32</v>
      </c>
    </row>
    <row r="637" spans="1:11" x14ac:dyDescent="0.3">
      <c r="A637" s="3">
        <v>2020</v>
      </c>
      <c r="B637" s="4" t="s">
        <v>1941</v>
      </c>
      <c r="C637" t="s">
        <v>588</v>
      </c>
      <c r="D637" s="4"/>
      <c r="E637" s="3">
        <v>24.7</v>
      </c>
      <c r="F637" s="3"/>
      <c r="G637" s="3"/>
      <c r="H637" s="3"/>
      <c r="I637" s="3"/>
      <c r="J637" s="3">
        <v>28.1</v>
      </c>
      <c r="K637">
        <f>SUMPRODUCT({0.4,0.1,0.2,0.2,0.05,0.05},E637:J637)</f>
        <v>11.285</v>
      </c>
    </row>
    <row r="638" spans="1:11" x14ac:dyDescent="0.3">
      <c r="A638" s="3">
        <v>2020</v>
      </c>
      <c r="B638" s="4" t="s">
        <v>1942</v>
      </c>
      <c r="C638" t="s">
        <v>588</v>
      </c>
      <c r="D638" s="4"/>
      <c r="E638" s="3">
        <v>22.2</v>
      </c>
      <c r="F638" s="3"/>
      <c r="G638" s="3"/>
      <c r="H638" s="3">
        <v>36.200000000000003</v>
      </c>
      <c r="I638" s="3"/>
      <c r="J638" s="3"/>
      <c r="K638">
        <f>SUMPRODUCT({0.4,0.1,0.2,0.2,0.05,0.05},E638:J638)</f>
        <v>16.12</v>
      </c>
    </row>
    <row r="639" spans="1:11" x14ac:dyDescent="0.3">
      <c r="A639" s="3">
        <v>2020</v>
      </c>
      <c r="B639" s="4" t="s">
        <v>1943</v>
      </c>
      <c r="C639" t="s">
        <v>588</v>
      </c>
      <c r="D639" s="4"/>
      <c r="E639" s="3"/>
      <c r="F639" s="3">
        <v>44.2</v>
      </c>
      <c r="G639" s="3"/>
      <c r="H639" s="3"/>
      <c r="I639" s="3">
        <v>94.3</v>
      </c>
      <c r="J639" s="3">
        <v>38</v>
      </c>
      <c r="K639">
        <f>SUMPRODUCT({0.4,0.1,0.2,0.2,0.05,0.05},E639:J639)</f>
        <v>11.035000000000002</v>
      </c>
    </row>
    <row r="640" spans="1:11" x14ac:dyDescent="0.3">
      <c r="A640" s="3">
        <v>2020</v>
      </c>
      <c r="B640" s="4" t="s">
        <v>1944</v>
      </c>
      <c r="C640" t="s">
        <v>588</v>
      </c>
      <c r="D640" s="4"/>
      <c r="E640" s="3"/>
      <c r="F640" s="3"/>
      <c r="G640" s="3">
        <v>55.4</v>
      </c>
      <c r="H640" s="3"/>
      <c r="I640" s="3"/>
      <c r="J640" s="3"/>
      <c r="K640">
        <f>SUMPRODUCT({0.4,0.1,0.2,0.2,0.05,0.05},E640:J640)</f>
        <v>11.08</v>
      </c>
    </row>
    <row r="641" spans="1:11" x14ac:dyDescent="0.3">
      <c r="A641" s="3">
        <v>2020</v>
      </c>
      <c r="B641" s="4" t="s">
        <v>1945</v>
      </c>
      <c r="C641" t="s">
        <v>588</v>
      </c>
      <c r="D641" s="4"/>
      <c r="E641" s="3"/>
      <c r="F641" s="3"/>
      <c r="G641" s="3"/>
      <c r="H641" s="3">
        <v>27.2</v>
      </c>
      <c r="I641" s="3">
        <v>100</v>
      </c>
      <c r="J641" s="3">
        <v>48.7</v>
      </c>
      <c r="K641">
        <f>SUMPRODUCT({0.4,0.1,0.2,0.2,0.05,0.05},E641:J641)</f>
        <v>12.875000000000002</v>
      </c>
    </row>
    <row r="642" spans="1:11" x14ac:dyDescent="0.3">
      <c r="A642" s="3">
        <v>2020</v>
      </c>
      <c r="B642" s="4" t="s">
        <v>1946</v>
      </c>
      <c r="C642" t="s">
        <v>588</v>
      </c>
      <c r="D642" s="4"/>
      <c r="E642" s="3">
        <v>22.6</v>
      </c>
      <c r="F642" s="3">
        <v>18.899999999999999</v>
      </c>
      <c r="G642" s="3"/>
      <c r="H642" s="3">
        <v>25.7</v>
      </c>
      <c r="I642" s="3">
        <v>42.9</v>
      </c>
      <c r="J642" s="3"/>
      <c r="K642">
        <f>SUMPRODUCT({0.4,0.1,0.2,0.2,0.05,0.05},E642:J642)</f>
        <v>18.215</v>
      </c>
    </row>
    <row r="643" spans="1:11" x14ac:dyDescent="0.3">
      <c r="A643" s="3">
        <v>2020</v>
      </c>
      <c r="B643" s="4" t="s">
        <v>1947</v>
      </c>
      <c r="C643" t="s">
        <v>588</v>
      </c>
      <c r="D643" s="4"/>
      <c r="E643" s="3"/>
      <c r="F643" s="3"/>
      <c r="G643" s="3"/>
      <c r="H643" s="3">
        <v>26.4</v>
      </c>
      <c r="I643" s="3">
        <v>60.8</v>
      </c>
      <c r="J643" s="3">
        <v>50.8</v>
      </c>
      <c r="K643">
        <f>SUMPRODUCT({0.4,0.1,0.2,0.2,0.05,0.05},E643:J643)</f>
        <v>10.86</v>
      </c>
    </row>
    <row r="644" spans="1:11" x14ac:dyDescent="0.3">
      <c r="A644" s="3">
        <v>2020</v>
      </c>
      <c r="B644" s="4" t="s">
        <v>1948</v>
      </c>
      <c r="C644" t="s">
        <v>588</v>
      </c>
      <c r="D644" s="4"/>
      <c r="E644" s="3"/>
      <c r="F644" s="3"/>
      <c r="G644" s="3"/>
      <c r="H644" s="3">
        <v>23.9</v>
      </c>
      <c r="I644" s="3">
        <v>46.3</v>
      </c>
      <c r="J644" s="3">
        <v>79.400000000000006</v>
      </c>
      <c r="K644">
        <f>SUMPRODUCT({0.4,0.1,0.2,0.2,0.05,0.05},E644:J644)</f>
        <v>11.065000000000001</v>
      </c>
    </row>
    <row r="645" spans="1:11" x14ac:dyDescent="0.3">
      <c r="A645" s="3">
        <v>2020</v>
      </c>
      <c r="B645" s="4" t="s">
        <v>1949</v>
      </c>
      <c r="C645" t="s">
        <v>588</v>
      </c>
      <c r="D645" s="4"/>
      <c r="E645" s="3"/>
      <c r="F645" s="3"/>
      <c r="G645" s="3">
        <v>30.8</v>
      </c>
      <c r="H645" s="3">
        <v>28.9</v>
      </c>
      <c r="I645" s="3"/>
      <c r="J645" s="3"/>
      <c r="K645">
        <f>SUMPRODUCT({0.4,0.1,0.2,0.2,0.05,0.05},E645:J645)</f>
        <v>11.940000000000001</v>
      </c>
    </row>
    <row r="646" spans="1:11" x14ac:dyDescent="0.3">
      <c r="A646" s="3">
        <v>2020</v>
      </c>
      <c r="B646" s="4" t="s">
        <v>1950</v>
      </c>
      <c r="C646" t="s">
        <v>588</v>
      </c>
      <c r="D646" s="4"/>
      <c r="E646" s="3"/>
      <c r="F646" s="3"/>
      <c r="G646" s="3"/>
      <c r="H646" s="3">
        <v>28.1</v>
      </c>
      <c r="I646" s="3">
        <v>63.2</v>
      </c>
      <c r="J646" s="3">
        <v>46.1</v>
      </c>
      <c r="K646">
        <f>SUMPRODUCT({0.4,0.1,0.2,0.2,0.05,0.05},E646:J646)</f>
        <v>11.085000000000001</v>
      </c>
    </row>
    <row r="647" spans="1:11" x14ac:dyDescent="0.3">
      <c r="A647" s="3">
        <v>2020</v>
      </c>
      <c r="B647" s="4" t="s">
        <v>1951</v>
      </c>
      <c r="C647" t="s">
        <v>588</v>
      </c>
      <c r="D647" s="4"/>
      <c r="E647" s="3">
        <v>24.4</v>
      </c>
      <c r="F647" s="3">
        <v>34.1</v>
      </c>
      <c r="G647" s="3"/>
      <c r="H647" s="3"/>
      <c r="I647" s="3">
        <v>22.9</v>
      </c>
      <c r="J647" s="3">
        <v>32.1</v>
      </c>
      <c r="K647">
        <f>SUMPRODUCT({0.4,0.1,0.2,0.2,0.05,0.05},E647:J647)</f>
        <v>15.92</v>
      </c>
    </row>
    <row r="648" spans="1:11" x14ac:dyDescent="0.3">
      <c r="A648" s="3">
        <v>2020</v>
      </c>
      <c r="B648" s="4" t="s">
        <v>1952</v>
      </c>
      <c r="C648" t="s">
        <v>588</v>
      </c>
      <c r="D648" s="4"/>
      <c r="E648" s="3"/>
      <c r="F648" s="3"/>
      <c r="G648" s="3">
        <v>25.3</v>
      </c>
      <c r="H648" s="3">
        <v>31.9</v>
      </c>
      <c r="I648" s="3">
        <v>18</v>
      </c>
      <c r="J648" s="3"/>
      <c r="K648">
        <f>SUMPRODUCT({0.4,0.1,0.2,0.2,0.05,0.05},E648:J648)</f>
        <v>12.340000000000002</v>
      </c>
    </row>
    <row r="649" spans="1:11" x14ac:dyDescent="0.3">
      <c r="A649" s="3">
        <v>2020</v>
      </c>
      <c r="B649" s="4" t="s">
        <v>1953</v>
      </c>
      <c r="C649" t="s">
        <v>588</v>
      </c>
      <c r="D649" s="4"/>
      <c r="E649" s="3">
        <v>19.7</v>
      </c>
      <c r="F649" s="3"/>
      <c r="G649" s="3">
        <v>41.4</v>
      </c>
      <c r="H649" s="3"/>
      <c r="I649" s="3"/>
      <c r="J649" s="3"/>
      <c r="K649">
        <f>SUMPRODUCT({0.4,0.1,0.2,0.2,0.05,0.05},E649:J649)</f>
        <v>16.16</v>
      </c>
    </row>
    <row r="650" spans="1:11" x14ac:dyDescent="0.3">
      <c r="A650" s="3">
        <v>2020</v>
      </c>
      <c r="B650" s="4" t="s">
        <v>1954</v>
      </c>
      <c r="C650" t="s">
        <v>588</v>
      </c>
      <c r="D650" s="4"/>
      <c r="E650" s="3"/>
      <c r="F650" s="3"/>
      <c r="G650" s="3">
        <v>42.7</v>
      </c>
      <c r="H650" s="3"/>
      <c r="I650" s="3"/>
      <c r="J650" s="3">
        <v>32.299999999999997</v>
      </c>
      <c r="K650">
        <f>SUMPRODUCT({0.4,0.1,0.2,0.2,0.05,0.05},E650:J650)</f>
        <v>10.155000000000001</v>
      </c>
    </row>
    <row r="651" spans="1:11" x14ac:dyDescent="0.3">
      <c r="A651" s="3">
        <v>2020</v>
      </c>
      <c r="B651" s="4" t="s">
        <v>1955</v>
      </c>
      <c r="C651" t="s">
        <v>588</v>
      </c>
      <c r="D651" s="4"/>
      <c r="E651" s="3"/>
      <c r="F651" s="3"/>
      <c r="G651" s="3">
        <v>24.1</v>
      </c>
      <c r="H651" s="3">
        <v>30.8</v>
      </c>
      <c r="I651" s="3"/>
      <c r="J651" s="3"/>
      <c r="K651">
        <f>SUMPRODUCT({0.4,0.1,0.2,0.2,0.05,0.05},E651:J651)</f>
        <v>10.98</v>
      </c>
    </row>
    <row r="652" spans="1:11" x14ac:dyDescent="0.3">
      <c r="A652" s="3">
        <v>2020</v>
      </c>
      <c r="B652" s="4" t="s">
        <v>1956</v>
      </c>
      <c r="C652" t="s">
        <v>588</v>
      </c>
      <c r="D652" s="4"/>
      <c r="E652" s="3">
        <v>17.3</v>
      </c>
      <c r="F652" s="3"/>
      <c r="G652" s="3"/>
      <c r="H652" s="3">
        <v>27.8</v>
      </c>
      <c r="I652" s="3"/>
      <c r="J652" s="3">
        <v>16.7</v>
      </c>
      <c r="K652">
        <f>SUMPRODUCT({0.4,0.1,0.2,0.2,0.05,0.05},E652:J652)</f>
        <v>13.315000000000001</v>
      </c>
    </row>
    <row r="653" spans="1:11" x14ac:dyDescent="0.3">
      <c r="A653" s="3">
        <v>2020</v>
      </c>
      <c r="B653" s="4" t="s">
        <v>1957</v>
      </c>
      <c r="C653" t="s">
        <v>588</v>
      </c>
      <c r="D653" s="4"/>
      <c r="E653" s="3"/>
      <c r="F653" s="3">
        <v>18.100000000000001</v>
      </c>
      <c r="G653" s="3"/>
      <c r="H653" s="3"/>
      <c r="I653" s="3">
        <v>76.3</v>
      </c>
      <c r="J653" s="3">
        <v>74.7</v>
      </c>
      <c r="K653">
        <f>SUMPRODUCT({0.4,0.1,0.2,0.2,0.05,0.05},E653:J653)</f>
        <v>9.36</v>
      </c>
    </row>
    <row r="654" spans="1:11" x14ac:dyDescent="0.3">
      <c r="A654" s="3">
        <v>2020</v>
      </c>
      <c r="B654" s="4" t="s">
        <v>1958</v>
      </c>
      <c r="C654" t="s">
        <v>588</v>
      </c>
      <c r="D654" s="4"/>
      <c r="E654" s="3"/>
      <c r="F654" s="3"/>
      <c r="G654" s="3"/>
      <c r="H654" s="3"/>
      <c r="I654" s="3">
        <v>100</v>
      </c>
      <c r="J654" s="3">
        <v>100</v>
      </c>
      <c r="K654">
        <f>SUMPRODUCT({0.4,0.1,0.2,0.2,0.05,0.05},E654:J654)</f>
        <v>10</v>
      </c>
    </row>
    <row r="655" spans="1:11" x14ac:dyDescent="0.3">
      <c r="A655" s="3">
        <v>2020</v>
      </c>
      <c r="B655" s="4" t="s">
        <v>1959</v>
      </c>
      <c r="C655" t="s">
        <v>588</v>
      </c>
      <c r="D655" s="4"/>
      <c r="E655" s="3"/>
      <c r="F655" s="3"/>
      <c r="G655" s="3">
        <v>65</v>
      </c>
      <c r="H655" s="3">
        <v>21.1</v>
      </c>
      <c r="I655" s="3"/>
      <c r="J655" s="3"/>
      <c r="K655">
        <f>SUMPRODUCT({0.4,0.1,0.2,0.2,0.05,0.05},E655:J655)</f>
        <v>17.22</v>
      </c>
    </row>
    <row r="656" spans="1:11" x14ac:dyDescent="0.3">
      <c r="A656" s="3">
        <v>2020</v>
      </c>
      <c r="B656" s="4" t="s">
        <v>1960</v>
      </c>
      <c r="C656" t="s">
        <v>637</v>
      </c>
      <c r="D656" s="4"/>
      <c r="E656" s="3"/>
      <c r="F656" s="3">
        <v>18.899999999999999</v>
      </c>
      <c r="G656" s="3">
        <v>36.200000000000003</v>
      </c>
      <c r="H656" s="3"/>
      <c r="I656" s="3"/>
      <c r="J656" s="3">
        <v>18.7</v>
      </c>
      <c r="K656">
        <f>SUMPRODUCT({0.4,0.1,0.2,0.2,0.05,0.05},E656:J656)</f>
        <v>10.065000000000001</v>
      </c>
    </row>
    <row r="657" spans="1:11" x14ac:dyDescent="0.3">
      <c r="A657" s="3">
        <v>2020</v>
      </c>
      <c r="B657" s="4" t="s">
        <v>1961</v>
      </c>
      <c r="C657" t="s">
        <v>637</v>
      </c>
      <c r="D657" s="4"/>
      <c r="E657" s="3"/>
      <c r="F657" s="3"/>
      <c r="G657" s="3">
        <v>30.9</v>
      </c>
      <c r="H657" s="3"/>
      <c r="I657" s="3">
        <v>100</v>
      </c>
      <c r="J657" s="3">
        <v>37.6</v>
      </c>
      <c r="K657">
        <f>SUMPRODUCT({0.4,0.1,0.2,0.2,0.05,0.05},E657:J657)</f>
        <v>13.06</v>
      </c>
    </row>
    <row r="658" spans="1:11" x14ac:dyDescent="0.3">
      <c r="A658" s="3">
        <v>2020</v>
      </c>
      <c r="B658" s="4" t="s">
        <v>1962</v>
      </c>
      <c r="C658" t="s">
        <v>637</v>
      </c>
      <c r="D658" s="4"/>
      <c r="E658" s="3"/>
      <c r="F658" s="3"/>
      <c r="G658" s="3">
        <v>45.1</v>
      </c>
      <c r="H658" s="3">
        <v>22</v>
      </c>
      <c r="I658" s="3"/>
      <c r="J658" s="3"/>
      <c r="K658">
        <f>SUMPRODUCT({0.4,0.1,0.2,0.2,0.05,0.05},E658:J658)</f>
        <v>13.420000000000002</v>
      </c>
    </row>
    <row r="659" spans="1:11" x14ac:dyDescent="0.3">
      <c r="A659" s="3">
        <v>2020</v>
      </c>
      <c r="B659" s="4" t="s">
        <v>1963</v>
      </c>
      <c r="C659" t="s">
        <v>637</v>
      </c>
      <c r="D659" s="4"/>
      <c r="E659" s="3">
        <v>18.600000000000001</v>
      </c>
      <c r="F659" s="3">
        <v>37.6</v>
      </c>
      <c r="G659" s="3"/>
      <c r="H659" s="3">
        <v>21.6</v>
      </c>
      <c r="I659" s="3"/>
      <c r="J659" s="3"/>
      <c r="K659">
        <f>SUMPRODUCT({0.4,0.1,0.2,0.2,0.05,0.05},E659:J659)</f>
        <v>15.520000000000001</v>
      </c>
    </row>
    <row r="660" spans="1:11" x14ac:dyDescent="0.3">
      <c r="A660" s="3">
        <v>2020</v>
      </c>
      <c r="B660" s="4" t="s">
        <v>1964</v>
      </c>
      <c r="C660" t="s">
        <v>637</v>
      </c>
      <c r="D660" s="4"/>
      <c r="E660" s="3"/>
      <c r="F660" s="3"/>
      <c r="G660" s="3"/>
      <c r="H660" s="3">
        <v>62.3</v>
      </c>
      <c r="I660" s="3"/>
      <c r="J660" s="3"/>
      <c r="K660">
        <f>SUMPRODUCT({0.4,0.1,0.2,0.2,0.05,0.05},E660:J660)</f>
        <v>12.46</v>
      </c>
    </row>
    <row r="661" spans="1:11" x14ac:dyDescent="0.3">
      <c r="A661" s="3">
        <v>2020</v>
      </c>
      <c r="B661" s="4" t="s">
        <v>1965</v>
      </c>
      <c r="C661" t="s">
        <v>637</v>
      </c>
      <c r="D661" s="4"/>
      <c r="E661" s="3">
        <v>28.6</v>
      </c>
      <c r="F661" s="3"/>
      <c r="G661" s="3"/>
      <c r="H661" s="3"/>
      <c r="I661" s="3"/>
      <c r="J661" s="3"/>
      <c r="K661">
        <f>SUMPRODUCT({0.4,0.1,0.2,0.2,0.05,0.05},E661:J661)</f>
        <v>11.440000000000001</v>
      </c>
    </row>
    <row r="662" spans="1:11" x14ac:dyDescent="0.3">
      <c r="A662" s="3">
        <v>2020</v>
      </c>
      <c r="B662" s="4" t="s">
        <v>1966</v>
      </c>
      <c r="C662" t="s">
        <v>637</v>
      </c>
      <c r="D662" s="4"/>
      <c r="E662" s="3"/>
      <c r="F662" s="3"/>
      <c r="G662" s="3"/>
      <c r="H662" s="3">
        <v>20.3</v>
      </c>
      <c r="I662" s="3">
        <v>62.1</v>
      </c>
      <c r="J662" s="3">
        <v>88.2</v>
      </c>
      <c r="K662">
        <f>SUMPRODUCT({0.4,0.1,0.2,0.2,0.05,0.05},E662:J662)</f>
        <v>11.575000000000001</v>
      </c>
    </row>
    <row r="663" spans="1:11" x14ac:dyDescent="0.3">
      <c r="A663" s="3">
        <v>2020</v>
      </c>
      <c r="B663" s="4" t="s">
        <v>1967</v>
      </c>
      <c r="C663" t="s">
        <v>637</v>
      </c>
      <c r="D663" s="4"/>
      <c r="E663" s="3"/>
      <c r="F663" s="3"/>
      <c r="G663" s="3">
        <v>66.5</v>
      </c>
      <c r="H663" s="3"/>
      <c r="I663" s="3"/>
      <c r="J663" s="3"/>
      <c r="K663">
        <f>SUMPRODUCT({0.4,0.1,0.2,0.2,0.05,0.05},E663:J663)</f>
        <v>13.3</v>
      </c>
    </row>
    <row r="664" spans="1:11" x14ac:dyDescent="0.3">
      <c r="A664" s="3">
        <v>2020</v>
      </c>
      <c r="B664" s="4" t="s">
        <v>1968</v>
      </c>
      <c r="C664" t="s">
        <v>637</v>
      </c>
      <c r="D664" s="4"/>
      <c r="E664" s="3"/>
      <c r="F664" s="3"/>
      <c r="G664" s="3"/>
      <c r="H664" s="3">
        <v>45.8</v>
      </c>
      <c r="I664" s="3"/>
      <c r="J664" s="3"/>
      <c r="K664">
        <f>SUMPRODUCT({0.4,0.1,0.2,0.2,0.05,0.05},E664:J664)</f>
        <v>9.16</v>
      </c>
    </row>
    <row r="665" spans="1:11" x14ac:dyDescent="0.3">
      <c r="A665" s="3">
        <v>2020</v>
      </c>
      <c r="B665" s="4" t="s">
        <v>1969</v>
      </c>
      <c r="C665" t="s">
        <v>637</v>
      </c>
      <c r="D665" s="4"/>
      <c r="E665" s="3"/>
      <c r="F665" s="3">
        <v>22.7</v>
      </c>
      <c r="G665" s="3">
        <v>26.1</v>
      </c>
      <c r="H665" s="3"/>
      <c r="I665" s="3"/>
      <c r="J665" s="3">
        <v>36.1</v>
      </c>
      <c r="K665">
        <f>SUMPRODUCT({0.4,0.1,0.2,0.2,0.05,0.05},E665:J665)</f>
        <v>9.2949999999999999</v>
      </c>
    </row>
    <row r="666" spans="1:11" x14ac:dyDescent="0.3">
      <c r="A666" s="3">
        <v>2020</v>
      </c>
      <c r="B666" s="4" t="s">
        <v>1970</v>
      </c>
      <c r="C666" t="s">
        <v>637</v>
      </c>
      <c r="D666" s="4"/>
      <c r="E666" s="3"/>
      <c r="F666" s="3"/>
      <c r="G666" s="3">
        <v>71.099999999999994</v>
      </c>
      <c r="H666" s="3"/>
      <c r="I666" s="3"/>
      <c r="J666" s="3"/>
      <c r="K666">
        <f>SUMPRODUCT({0.4,0.1,0.2,0.2,0.05,0.05},E666:J666)</f>
        <v>14.219999999999999</v>
      </c>
    </row>
    <row r="667" spans="1:11" x14ac:dyDescent="0.3">
      <c r="A667" s="3">
        <v>2020</v>
      </c>
      <c r="B667" s="4" t="s">
        <v>1971</v>
      </c>
      <c r="C667" t="s">
        <v>637</v>
      </c>
      <c r="D667" s="4"/>
      <c r="E667" s="3"/>
      <c r="F667" s="3">
        <v>51.7</v>
      </c>
      <c r="G667" s="3">
        <v>25.8</v>
      </c>
      <c r="H667" s="3"/>
      <c r="I667" s="3"/>
      <c r="J667" s="3"/>
      <c r="K667">
        <f>SUMPRODUCT({0.4,0.1,0.2,0.2,0.05,0.05},E667:J667)</f>
        <v>10.330000000000002</v>
      </c>
    </row>
    <row r="668" spans="1:11" x14ac:dyDescent="0.3">
      <c r="A668" s="3">
        <v>2020</v>
      </c>
      <c r="B668" s="4" t="s">
        <v>1972</v>
      </c>
      <c r="C668" t="s">
        <v>637</v>
      </c>
      <c r="D668" s="4"/>
      <c r="E668" s="3">
        <v>20.3</v>
      </c>
      <c r="F668" s="3">
        <v>19.3</v>
      </c>
      <c r="G668" s="3"/>
      <c r="H668" s="3"/>
      <c r="I668" s="3">
        <v>29.9</v>
      </c>
      <c r="J668" s="3">
        <v>37.700000000000003</v>
      </c>
      <c r="K668">
        <f>SUMPRODUCT({0.4,0.1,0.2,0.2,0.05,0.05},E668:J668)</f>
        <v>13.430000000000001</v>
      </c>
    </row>
    <row r="669" spans="1:11" x14ac:dyDescent="0.3">
      <c r="A669" s="3">
        <v>2020</v>
      </c>
      <c r="B669" s="4" t="s">
        <v>1973</v>
      </c>
      <c r="C669" t="s">
        <v>637</v>
      </c>
      <c r="D669" s="4"/>
      <c r="E669" s="3">
        <v>21.5</v>
      </c>
      <c r="F669" s="3">
        <v>26</v>
      </c>
      <c r="G669" s="3"/>
      <c r="H669" s="3">
        <v>25.3</v>
      </c>
      <c r="I669" s="3"/>
      <c r="J669" s="3"/>
      <c r="K669">
        <f>SUMPRODUCT({0.4,0.1,0.2,0.2,0.05,0.05},E669:J669)</f>
        <v>16.259999999999998</v>
      </c>
    </row>
    <row r="670" spans="1:11" x14ac:dyDescent="0.3">
      <c r="A670" s="3">
        <v>2020</v>
      </c>
      <c r="B670" s="4" t="s">
        <v>1974</v>
      </c>
      <c r="C670" t="s">
        <v>637</v>
      </c>
      <c r="D670" s="4"/>
      <c r="E670" s="3"/>
      <c r="F670" s="3"/>
      <c r="G670" s="3">
        <v>67.900000000000006</v>
      </c>
      <c r="H670" s="3"/>
      <c r="I670" s="3"/>
      <c r="J670" s="3"/>
      <c r="K670">
        <f>SUMPRODUCT({0.4,0.1,0.2,0.2,0.05,0.05},E670:J670)</f>
        <v>13.580000000000002</v>
      </c>
    </row>
    <row r="671" spans="1:11" x14ac:dyDescent="0.3">
      <c r="A671" s="3">
        <v>2020</v>
      </c>
      <c r="B671" s="4" t="s">
        <v>1975</v>
      </c>
      <c r="C671" t="s">
        <v>637</v>
      </c>
      <c r="D671" s="4"/>
      <c r="E671" s="3"/>
      <c r="F671" s="3">
        <v>21.9</v>
      </c>
      <c r="G671" s="3"/>
      <c r="H671" s="3">
        <v>18.600000000000001</v>
      </c>
      <c r="I671" s="3">
        <v>45.2</v>
      </c>
      <c r="J671" s="3">
        <v>48.3</v>
      </c>
      <c r="K671">
        <f>SUMPRODUCT({0.4,0.1,0.2,0.2,0.05,0.05},E671:J671)</f>
        <v>10.585000000000001</v>
      </c>
    </row>
    <row r="672" spans="1:11" x14ac:dyDescent="0.3">
      <c r="A672" s="3">
        <v>2020</v>
      </c>
      <c r="B672" s="4" t="s">
        <v>1976</v>
      </c>
      <c r="C672" t="s">
        <v>637</v>
      </c>
      <c r="D672" s="4"/>
      <c r="E672" s="3"/>
      <c r="F672" s="3">
        <v>21.2</v>
      </c>
      <c r="G672" s="3">
        <v>53.4</v>
      </c>
      <c r="H672" s="3"/>
      <c r="I672" s="3">
        <v>29.6</v>
      </c>
      <c r="J672" s="3"/>
      <c r="K672">
        <f>SUMPRODUCT({0.4,0.1,0.2,0.2,0.05,0.05},E672:J672)</f>
        <v>14.280000000000001</v>
      </c>
    </row>
    <row r="673" spans="1:11" x14ac:dyDescent="0.3">
      <c r="A673" s="3">
        <v>2020</v>
      </c>
      <c r="B673" s="4" t="s">
        <v>1977</v>
      </c>
      <c r="C673" t="s">
        <v>637</v>
      </c>
      <c r="D673" s="4"/>
      <c r="E673" s="3"/>
      <c r="F673" s="3"/>
      <c r="G673" s="3">
        <v>55.9</v>
      </c>
      <c r="H673" s="3">
        <v>19</v>
      </c>
      <c r="I673" s="3"/>
      <c r="J673" s="3"/>
      <c r="K673">
        <f>SUMPRODUCT({0.4,0.1,0.2,0.2,0.05,0.05},E673:J673)</f>
        <v>14.98</v>
      </c>
    </row>
    <row r="674" spans="1:11" x14ac:dyDescent="0.3">
      <c r="A674" s="3">
        <v>2020</v>
      </c>
      <c r="B674" s="4" t="s">
        <v>1978</v>
      </c>
      <c r="C674" t="s">
        <v>637</v>
      </c>
      <c r="D674" s="4"/>
      <c r="E674" s="3"/>
      <c r="F674" s="3"/>
      <c r="G674" s="3">
        <v>63.2</v>
      </c>
      <c r="H674" s="3"/>
      <c r="I674" s="3"/>
      <c r="J674" s="3">
        <v>58.5</v>
      </c>
      <c r="K674">
        <f>SUMPRODUCT({0.4,0.1,0.2,0.2,0.05,0.05},E674:J674)</f>
        <v>15.565000000000001</v>
      </c>
    </row>
    <row r="675" spans="1:11" x14ac:dyDescent="0.3">
      <c r="A675" s="3">
        <v>2020</v>
      </c>
      <c r="B675" s="4" t="s">
        <v>1979</v>
      </c>
      <c r="C675" t="s">
        <v>637</v>
      </c>
      <c r="D675" s="4"/>
      <c r="E675" s="3"/>
      <c r="F675" s="3"/>
      <c r="G675" s="3"/>
      <c r="H675" s="3">
        <v>33.299999999999997</v>
      </c>
      <c r="I675" s="3">
        <v>17.899999999999999</v>
      </c>
      <c r="J675" s="3">
        <v>26.5</v>
      </c>
      <c r="K675">
        <f>SUMPRODUCT({0.4,0.1,0.2,0.2,0.05,0.05},E675:J675)</f>
        <v>8.879999999999999</v>
      </c>
    </row>
    <row r="676" spans="1:11" x14ac:dyDescent="0.3">
      <c r="A676" s="3">
        <v>2020</v>
      </c>
      <c r="B676" s="4" t="s">
        <v>1980</v>
      </c>
      <c r="C676" t="s">
        <v>637</v>
      </c>
      <c r="D676" s="4"/>
      <c r="E676" s="3">
        <v>26.2</v>
      </c>
      <c r="F676" s="3"/>
      <c r="G676" s="3"/>
      <c r="H676" s="3"/>
      <c r="I676" s="3"/>
      <c r="J676" s="3"/>
      <c r="K676">
        <f>SUMPRODUCT({0.4,0.1,0.2,0.2,0.05,0.05},E676:J676)</f>
        <v>10.48</v>
      </c>
    </row>
    <row r="677" spans="1:11" x14ac:dyDescent="0.3">
      <c r="A677" s="3">
        <v>2020</v>
      </c>
      <c r="B677" s="4" t="s">
        <v>1981</v>
      </c>
      <c r="C677" t="s">
        <v>637</v>
      </c>
      <c r="D677" s="4"/>
      <c r="E677" s="3"/>
      <c r="F677" s="3"/>
      <c r="G677" s="3">
        <v>48.6</v>
      </c>
      <c r="H677" s="3"/>
      <c r="I677" s="3"/>
      <c r="J677" s="3"/>
      <c r="K677">
        <f>SUMPRODUCT({0.4,0.1,0.2,0.2,0.05,0.05},E677:J677)</f>
        <v>9.7200000000000006</v>
      </c>
    </row>
    <row r="678" spans="1:11" x14ac:dyDescent="0.3">
      <c r="A678" s="3">
        <v>2020</v>
      </c>
      <c r="B678" s="4" t="s">
        <v>1982</v>
      </c>
      <c r="C678" t="s">
        <v>637</v>
      </c>
      <c r="D678" s="4"/>
      <c r="E678" s="3"/>
      <c r="F678" s="3">
        <v>20.7</v>
      </c>
      <c r="G678" s="3"/>
      <c r="H678" s="3">
        <v>26.5</v>
      </c>
      <c r="I678" s="3">
        <v>24.3</v>
      </c>
      <c r="J678" s="3">
        <v>20.100000000000001</v>
      </c>
      <c r="K678">
        <f>SUMPRODUCT({0.4,0.1,0.2,0.2,0.05,0.05},E678:J678)</f>
        <v>9.5900000000000016</v>
      </c>
    </row>
    <row r="679" spans="1:11" x14ac:dyDescent="0.3">
      <c r="A679" s="3">
        <v>2020</v>
      </c>
      <c r="B679" s="4" t="s">
        <v>1983</v>
      </c>
      <c r="C679" t="s">
        <v>637</v>
      </c>
      <c r="D679" s="4"/>
      <c r="E679" s="3"/>
      <c r="F679" s="3"/>
      <c r="G679" s="3"/>
      <c r="H679" s="3">
        <v>50.8</v>
      </c>
      <c r="I679" s="3"/>
      <c r="J679" s="3"/>
      <c r="K679">
        <f>SUMPRODUCT({0.4,0.1,0.2,0.2,0.05,0.05},E679:J679)</f>
        <v>10.16</v>
      </c>
    </row>
    <row r="680" spans="1:11" x14ac:dyDescent="0.3">
      <c r="A680" s="3">
        <v>2020</v>
      </c>
      <c r="B680" s="4" t="s">
        <v>1984</v>
      </c>
      <c r="C680" t="s">
        <v>637</v>
      </c>
      <c r="D680" s="4"/>
      <c r="E680" s="3"/>
      <c r="F680" s="3"/>
      <c r="G680" s="3">
        <v>27</v>
      </c>
      <c r="H680" s="3"/>
      <c r="I680" s="3">
        <v>37.299999999999997</v>
      </c>
      <c r="J680" s="3">
        <v>28</v>
      </c>
      <c r="K680">
        <f>SUMPRODUCT({0.4,0.1,0.2,0.2,0.05,0.05},E680:J680)</f>
        <v>8.6650000000000009</v>
      </c>
    </row>
    <row r="681" spans="1:11" x14ac:dyDescent="0.3">
      <c r="A681" s="3">
        <v>2020</v>
      </c>
      <c r="B681" s="4" t="s">
        <v>1985</v>
      </c>
      <c r="C681" t="s">
        <v>637</v>
      </c>
      <c r="D681" s="4"/>
      <c r="E681" s="3"/>
      <c r="F681" s="3"/>
      <c r="G681" s="3">
        <v>37.799999999999997</v>
      </c>
      <c r="H681" s="3">
        <v>19.5</v>
      </c>
      <c r="I681" s="3"/>
      <c r="J681" s="3"/>
      <c r="K681">
        <f>SUMPRODUCT({0.4,0.1,0.2,0.2,0.05,0.05},E681:J681)</f>
        <v>11.46</v>
      </c>
    </row>
    <row r="682" spans="1:11" x14ac:dyDescent="0.3">
      <c r="A682" s="3">
        <v>2020</v>
      </c>
      <c r="B682" s="4" t="s">
        <v>1986</v>
      </c>
      <c r="C682" t="s">
        <v>637</v>
      </c>
      <c r="D682" s="4"/>
      <c r="E682" s="3"/>
      <c r="F682" s="3">
        <v>33.1</v>
      </c>
      <c r="G682" s="3">
        <v>50.9</v>
      </c>
      <c r="H682" s="3"/>
      <c r="I682" s="3"/>
      <c r="J682" s="3"/>
      <c r="K682">
        <f>SUMPRODUCT({0.4,0.1,0.2,0.2,0.05,0.05},E682:J682)</f>
        <v>13.49</v>
      </c>
    </row>
    <row r="683" spans="1:11" x14ac:dyDescent="0.3">
      <c r="A683" s="3">
        <v>2020</v>
      </c>
      <c r="B683" s="4" t="s">
        <v>1987</v>
      </c>
      <c r="C683" t="s">
        <v>637</v>
      </c>
      <c r="D683" s="4"/>
      <c r="E683" s="3">
        <v>24.9</v>
      </c>
      <c r="F683" s="3">
        <v>53.3</v>
      </c>
      <c r="G683" s="3"/>
      <c r="H683" s="3"/>
      <c r="I683" s="3"/>
      <c r="J683" s="3"/>
      <c r="K683">
        <f>SUMPRODUCT({0.4,0.1,0.2,0.2,0.05,0.05},E683:J683)</f>
        <v>15.290000000000001</v>
      </c>
    </row>
    <row r="684" spans="1:11" x14ac:dyDescent="0.3">
      <c r="A684" s="3">
        <v>2020</v>
      </c>
      <c r="B684" s="4" t="s">
        <v>1988</v>
      </c>
      <c r="C684" t="s">
        <v>637</v>
      </c>
      <c r="D684" s="4"/>
      <c r="E684" s="3"/>
      <c r="F684" s="3"/>
      <c r="G684" s="3">
        <v>65.3</v>
      </c>
      <c r="H684" s="3"/>
      <c r="I684" s="3"/>
      <c r="J684" s="3"/>
      <c r="K684">
        <f>SUMPRODUCT({0.4,0.1,0.2,0.2,0.05,0.05},E684:J684)</f>
        <v>13.06</v>
      </c>
    </row>
    <row r="685" spans="1:11" x14ac:dyDescent="0.3">
      <c r="A685" s="3">
        <v>2020</v>
      </c>
      <c r="B685" s="4" t="s">
        <v>1989</v>
      </c>
      <c r="C685" t="s">
        <v>637</v>
      </c>
      <c r="D685" s="4"/>
      <c r="E685" s="3">
        <v>30</v>
      </c>
      <c r="F685" s="3"/>
      <c r="G685" s="3"/>
      <c r="H685" s="3"/>
      <c r="I685" s="3"/>
      <c r="J685" s="3"/>
      <c r="K685">
        <f>SUMPRODUCT({0.4,0.1,0.2,0.2,0.05,0.05},E685:J685)</f>
        <v>12</v>
      </c>
    </row>
    <row r="686" spans="1:11" x14ac:dyDescent="0.3">
      <c r="A686" s="3">
        <v>2020</v>
      </c>
      <c r="B686" s="4" t="s">
        <v>1990</v>
      </c>
      <c r="C686" t="s">
        <v>637</v>
      </c>
      <c r="D686" s="4"/>
      <c r="E686" s="3"/>
      <c r="F686" s="3">
        <v>26.9</v>
      </c>
      <c r="G686" s="3">
        <v>55.9</v>
      </c>
      <c r="H686" s="3"/>
      <c r="I686" s="3"/>
      <c r="J686" s="3"/>
      <c r="K686">
        <f>SUMPRODUCT({0.4,0.1,0.2,0.2,0.05,0.05},E686:J686)</f>
        <v>13.87</v>
      </c>
    </row>
    <row r="687" spans="1:11" x14ac:dyDescent="0.3">
      <c r="A687" s="3">
        <v>2020</v>
      </c>
      <c r="B687" s="4" t="s">
        <v>1991</v>
      </c>
      <c r="C687" t="s">
        <v>637</v>
      </c>
      <c r="D687" s="4"/>
      <c r="E687" s="3"/>
      <c r="F687" s="3">
        <v>43.9</v>
      </c>
      <c r="G687" s="3">
        <v>38.6</v>
      </c>
      <c r="H687" s="3"/>
      <c r="I687" s="3">
        <v>17.399999999999999</v>
      </c>
      <c r="J687" s="3"/>
      <c r="K687">
        <f>SUMPRODUCT({0.4,0.1,0.2,0.2,0.05,0.05},E687:J687)</f>
        <v>12.979999999999999</v>
      </c>
    </row>
    <row r="688" spans="1:11" x14ac:dyDescent="0.3">
      <c r="A688" s="3">
        <v>2020</v>
      </c>
      <c r="B688" s="4" t="s">
        <v>1992</v>
      </c>
      <c r="C688" t="s">
        <v>637</v>
      </c>
      <c r="D688" s="4"/>
      <c r="E688" s="3"/>
      <c r="F688" s="3">
        <v>30.4</v>
      </c>
      <c r="G688" s="3">
        <v>24</v>
      </c>
      <c r="H688" s="3"/>
      <c r="I688" s="3">
        <v>28.7</v>
      </c>
      <c r="J688" s="3">
        <v>55.6</v>
      </c>
      <c r="K688">
        <f>SUMPRODUCT({0.4,0.1,0.2,0.2,0.05,0.05},E688:J688)</f>
        <v>12.055</v>
      </c>
    </row>
    <row r="689" spans="1:11" x14ac:dyDescent="0.3">
      <c r="A689" s="3">
        <v>2020</v>
      </c>
      <c r="B689" s="4" t="s">
        <v>1993</v>
      </c>
      <c r="C689" t="s">
        <v>637</v>
      </c>
      <c r="D689" s="4"/>
      <c r="E689" s="3">
        <v>27.7</v>
      </c>
      <c r="F689" s="3"/>
      <c r="G689" s="3"/>
      <c r="H689" s="3"/>
      <c r="I689" s="3"/>
      <c r="J689" s="3"/>
      <c r="K689">
        <f>SUMPRODUCT({0.4,0.1,0.2,0.2,0.05,0.05},E689:J689)</f>
        <v>11.08</v>
      </c>
    </row>
    <row r="690" spans="1:11" x14ac:dyDescent="0.3">
      <c r="A690" s="3">
        <v>2020</v>
      </c>
      <c r="B690" s="4" t="s">
        <v>1994</v>
      </c>
      <c r="C690" t="s">
        <v>637</v>
      </c>
      <c r="D690" s="4"/>
      <c r="E690" s="3">
        <v>17.3</v>
      </c>
      <c r="F690" s="3"/>
      <c r="G690" s="3"/>
      <c r="H690" s="3">
        <v>33.700000000000003</v>
      </c>
      <c r="I690" s="3"/>
      <c r="J690" s="3"/>
      <c r="K690">
        <f>SUMPRODUCT({0.4,0.1,0.2,0.2,0.05,0.05},E690:J690)</f>
        <v>13.660000000000002</v>
      </c>
    </row>
    <row r="691" spans="1:11" x14ac:dyDescent="0.3">
      <c r="A691" s="3">
        <v>2020</v>
      </c>
      <c r="B691" s="4" t="s">
        <v>1995</v>
      </c>
      <c r="C691" t="s">
        <v>637</v>
      </c>
      <c r="D691" s="4"/>
      <c r="E691" s="3"/>
      <c r="F691" s="3"/>
      <c r="G691" s="3"/>
      <c r="H691" s="3">
        <v>43.1</v>
      </c>
      <c r="I691" s="3"/>
      <c r="J691" s="3">
        <v>19.600000000000001</v>
      </c>
      <c r="K691">
        <f>SUMPRODUCT({0.4,0.1,0.2,0.2,0.05,0.05},E691:J691)</f>
        <v>9.6000000000000014</v>
      </c>
    </row>
    <row r="692" spans="1:11" x14ac:dyDescent="0.3">
      <c r="A692" s="3">
        <v>2020</v>
      </c>
      <c r="B692" s="4" t="s">
        <v>1996</v>
      </c>
      <c r="C692" t="s">
        <v>637</v>
      </c>
      <c r="D692" s="4"/>
      <c r="E692" s="3"/>
      <c r="F692" s="3"/>
      <c r="G692" s="3"/>
      <c r="H692" s="3">
        <v>48.7</v>
      </c>
      <c r="I692" s="3">
        <v>18.899999999999999</v>
      </c>
      <c r="J692" s="3">
        <v>27.4</v>
      </c>
      <c r="K692">
        <f>SUMPRODUCT({0.4,0.1,0.2,0.2,0.05,0.05},E692:J692)</f>
        <v>12.055000000000003</v>
      </c>
    </row>
    <row r="693" spans="1:11" x14ac:dyDescent="0.3">
      <c r="A693" s="3">
        <v>2020</v>
      </c>
      <c r="B693" s="4" t="s">
        <v>1997</v>
      </c>
      <c r="C693" t="s">
        <v>637</v>
      </c>
      <c r="D693" s="4"/>
      <c r="E693" s="3">
        <v>22.7</v>
      </c>
      <c r="F693" s="3">
        <v>49.3</v>
      </c>
      <c r="G693" s="3"/>
      <c r="H693" s="3"/>
      <c r="I693" s="3"/>
      <c r="J693" s="3"/>
      <c r="K693">
        <f>SUMPRODUCT({0.4,0.1,0.2,0.2,0.05,0.05},E693:J693)</f>
        <v>14.01</v>
      </c>
    </row>
    <row r="694" spans="1:11" x14ac:dyDescent="0.3">
      <c r="A694" s="3">
        <v>2020</v>
      </c>
      <c r="B694" s="4" t="s">
        <v>1998</v>
      </c>
      <c r="C694" t="s">
        <v>637</v>
      </c>
      <c r="D694" s="4"/>
      <c r="E694" s="3"/>
      <c r="F694" s="3"/>
      <c r="G694" s="3">
        <v>50.4</v>
      </c>
      <c r="H694" s="3">
        <v>19.100000000000001</v>
      </c>
      <c r="I694" s="3"/>
      <c r="J694" s="3"/>
      <c r="K694">
        <f>SUMPRODUCT({0.4,0.1,0.2,0.2,0.05,0.05},E694:J694)</f>
        <v>13.9</v>
      </c>
    </row>
    <row r="695" spans="1:11" x14ac:dyDescent="0.3">
      <c r="A695" s="3">
        <v>2020</v>
      </c>
      <c r="B695" s="4" t="s">
        <v>1999</v>
      </c>
      <c r="C695" t="s">
        <v>637</v>
      </c>
      <c r="D695" s="4"/>
      <c r="E695" s="3"/>
      <c r="F695" s="3"/>
      <c r="G695" s="3"/>
      <c r="H695" s="3">
        <v>43.1</v>
      </c>
      <c r="I695" s="3"/>
      <c r="J695" s="3"/>
      <c r="K695">
        <f>SUMPRODUCT({0.4,0.1,0.2,0.2,0.05,0.05},E695:J695)</f>
        <v>8.620000000000001</v>
      </c>
    </row>
    <row r="696" spans="1:11" x14ac:dyDescent="0.3">
      <c r="A696" s="3">
        <v>2020</v>
      </c>
      <c r="B696" s="4" t="s">
        <v>2000</v>
      </c>
      <c r="C696" t="s">
        <v>637</v>
      </c>
      <c r="D696" s="4"/>
      <c r="E696" s="3"/>
      <c r="F696" s="3"/>
      <c r="G696" s="3"/>
      <c r="H696" s="3">
        <v>33.700000000000003</v>
      </c>
      <c r="I696" s="3"/>
      <c r="J696" s="3">
        <v>24.2</v>
      </c>
      <c r="K696">
        <f>SUMPRODUCT({0.4,0.1,0.2,0.2,0.05,0.05},E696:J696)</f>
        <v>7.9500000000000011</v>
      </c>
    </row>
    <row r="697" spans="1:11" x14ac:dyDescent="0.3">
      <c r="A697" s="3">
        <v>2020</v>
      </c>
      <c r="B697" s="4" t="s">
        <v>2001</v>
      </c>
      <c r="C697" t="s">
        <v>637</v>
      </c>
      <c r="D697" s="4"/>
      <c r="E697" s="3"/>
      <c r="F697" s="3"/>
      <c r="G697" s="3"/>
      <c r="H697" s="3">
        <v>53.4</v>
      </c>
      <c r="I697" s="3">
        <v>31.5</v>
      </c>
      <c r="J697" s="3">
        <v>32.299999999999997</v>
      </c>
      <c r="K697">
        <f>SUMPRODUCT({0.4,0.1,0.2,0.2,0.05,0.05},E697:J697)</f>
        <v>13.87</v>
      </c>
    </row>
    <row r="698" spans="1:11" x14ac:dyDescent="0.3">
      <c r="A698" s="3">
        <v>2020</v>
      </c>
      <c r="B698" s="4" t="s">
        <v>2002</v>
      </c>
      <c r="C698" t="s">
        <v>637</v>
      </c>
      <c r="D698" s="4"/>
      <c r="E698" s="3"/>
      <c r="F698" s="3"/>
      <c r="G698" s="3">
        <v>26.4</v>
      </c>
      <c r="H698" s="3">
        <v>32.299999999999997</v>
      </c>
      <c r="I698" s="3">
        <v>26.6</v>
      </c>
      <c r="J698" s="3"/>
      <c r="K698">
        <f>SUMPRODUCT({0.4,0.1,0.2,0.2,0.05,0.05},E698:J698)</f>
        <v>13.07</v>
      </c>
    </row>
    <row r="699" spans="1:11" x14ac:dyDescent="0.3">
      <c r="A699" s="3">
        <v>2020</v>
      </c>
      <c r="B699" s="4" t="s">
        <v>2003</v>
      </c>
      <c r="C699" t="s">
        <v>637</v>
      </c>
      <c r="D699" s="4"/>
      <c r="E699" s="3"/>
      <c r="F699" s="3"/>
      <c r="G699" s="3">
        <v>38.5</v>
      </c>
      <c r="H699" s="3"/>
      <c r="I699" s="3"/>
      <c r="J699" s="3">
        <v>70</v>
      </c>
      <c r="K699">
        <f>SUMPRODUCT({0.4,0.1,0.2,0.2,0.05,0.05},E699:J699)</f>
        <v>11.2</v>
      </c>
    </row>
    <row r="700" spans="1:11" x14ac:dyDescent="0.3">
      <c r="A700" s="3">
        <v>2020</v>
      </c>
      <c r="B700" s="4" t="s">
        <v>2004</v>
      </c>
      <c r="C700" t="s">
        <v>637</v>
      </c>
      <c r="D700" s="4"/>
      <c r="E700" s="3"/>
      <c r="F700" s="3"/>
      <c r="G700" s="3"/>
      <c r="H700" s="3">
        <v>31.3</v>
      </c>
      <c r="I700" s="3">
        <v>50.1</v>
      </c>
      <c r="J700" s="3">
        <v>28.6</v>
      </c>
      <c r="K700">
        <f>SUMPRODUCT({0.4,0.1,0.2,0.2,0.05,0.05},E700:J700)</f>
        <v>10.195</v>
      </c>
    </row>
    <row r="701" spans="1:11" x14ac:dyDescent="0.3">
      <c r="A701" s="3">
        <v>2020</v>
      </c>
      <c r="B701" s="4" t="s">
        <v>2005</v>
      </c>
      <c r="C701" t="s">
        <v>637</v>
      </c>
      <c r="D701" s="4"/>
      <c r="E701" s="3"/>
      <c r="F701" s="3"/>
      <c r="G701" s="3"/>
      <c r="H701" s="3"/>
      <c r="I701" s="3">
        <v>79.3</v>
      </c>
      <c r="J701" s="3">
        <v>100</v>
      </c>
      <c r="K701">
        <f>SUMPRODUCT({0.4,0.1,0.2,0.2,0.05,0.05},E701:J701)</f>
        <v>8.9649999999999999</v>
      </c>
    </row>
    <row r="702" spans="1:11" x14ac:dyDescent="0.3">
      <c r="A702" s="3">
        <v>2020</v>
      </c>
      <c r="B702" s="4" t="s">
        <v>2006</v>
      </c>
      <c r="C702" t="s">
        <v>637</v>
      </c>
      <c r="D702" s="4"/>
      <c r="E702" s="3"/>
      <c r="F702" s="3">
        <v>19.100000000000001</v>
      </c>
      <c r="G702" s="3">
        <v>37.799999999999997</v>
      </c>
      <c r="H702" s="3"/>
      <c r="I702" s="3"/>
      <c r="J702" s="3">
        <v>18.7</v>
      </c>
      <c r="K702">
        <f>SUMPRODUCT({0.4,0.1,0.2,0.2,0.05,0.05},E702:J702)</f>
        <v>10.404999999999999</v>
      </c>
    </row>
    <row r="703" spans="1:11" x14ac:dyDescent="0.3">
      <c r="A703" s="3">
        <v>2020</v>
      </c>
      <c r="B703" s="4" t="s">
        <v>2007</v>
      </c>
      <c r="C703" t="s">
        <v>637</v>
      </c>
      <c r="D703" s="4"/>
      <c r="E703" s="3"/>
      <c r="F703" s="3"/>
      <c r="G703" s="3">
        <v>46.2</v>
      </c>
      <c r="H703" s="3">
        <v>19.899999999999999</v>
      </c>
      <c r="I703" s="3"/>
      <c r="J703" s="3"/>
      <c r="K703">
        <f>SUMPRODUCT({0.4,0.1,0.2,0.2,0.05,0.05},E703:J703)</f>
        <v>13.22</v>
      </c>
    </row>
    <row r="704" spans="1:11" x14ac:dyDescent="0.3">
      <c r="A704" s="3">
        <v>2020</v>
      </c>
      <c r="B704" s="4" t="s">
        <v>2008</v>
      </c>
      <c r="C704" t="s">
        <v>637</v>
      </c>
      <c r="D704" s="4"/>
      <c r="E704" s="3"/>
      <c r="F704" s="3"/>
      <c r="G704" s="3">
        <v>36.1</v>
      </c>
      <c r="H704" s="3">
        <v>22</v>
      </c>
      <c r="I704" s="3"/>
      <c r="J704" s="3"/>
      <c r="K704">
        <f>SUMPRODUCT({0.4,0.1,0.2,0.2,0.05,0.05},E704:J704)</f>
        <v>11.620000000000001</v>
      </c>
    </row>
    <row r="705" spans="1:11" x14ac:dyDescent="0.3">
      <c r="A705" s="3">
        <v>2020</v>
      </c>
      <c r="B705" s="4" t="s">
        <v>2009</v>
      </c>
      <c r="C705" t="s">
        <v>686</v>
      </c>
      <c r="D705" s="4"/>
      <c r="E705" s="3"/>
      <c r="F705" s="3"/>
      <c r="G705" s="3"/>
      <c r="H705" s="3"/>
      <c r="I705" s="3">
        <v>100</v>
      </c>
      <c r="J705" s="3">
        <v>100</v>
      </c>
      <c r="K705">
        <f>SUMPRODUCT({0.4,0.1,0.2,0.2,0.05,0.05},E705:J705)</f>
        <v>10</v>
      </c>
    </row>
    <row r="706" spans="1:11" x14ac:dyDescent="0.3">
      <c r="A706" s="3">
        <v>2020</v>
      </c>
      <c r="B706" s="4" t="s">
        <v>2010</v>
      </c>
      <c r="C706" t="s">
        <v>686</v>
      </c>
      <c r="D706" s="4"/>
      <c r="E706" s="3"/>
      <c r="F706" s="3"/>
      <c r="G706" s="3"/>
      <c r="H706" s="3"/>
      <c r="I706" s="3">
        <v>100</v>
      </c>
      <c r="J706" s="3">
        <v>100</v>
      </c>
      <c r="K706">
        <f>SUMPRODUCT({0.4,0.1,0.2,0.2,0.05,0.05},E706:J706)</f>
        <v>10</v>
      </c>
    </row>
    <row r="707" spans="1:11" x14ac:dyDescent="0.3">
      <c r="A707" s="3">
        <v>2020</v>
      </c>
      <c r="B707" s="4" t="s">
        <v>2011</v>
      </c>
      <c r="C707" t="s">
        <v>686</v>
      </c>
      <c r="D707" s="4"/>
      <c r="E707" s="3"/>
      <c r="F707" s="3">
        <v>29.1</v>
      </c>
      <c r="G707" s="3">
        <v>25.7</v>
      </c>
      <c r="H707" s="3"/>
      <c r="I707" s="3"/>
      <c r="J707" s="3">
        <v>63.5</v>
      </c>
      <c r="K707">
        <f>SUMPRODUCT({0.4,0.1,0.2,0.2,0.05,0.05},E707:J707)</f>
        <v>11.225000000000001</v>
      </c>
    </row>
    <row r="708" spans="1:11" x14ac:dyDescent="0.3">
      <c r="A708" s="3">
        <v>2020</v>
      </c>
      <c r="B708" s="4" t="s">
        <v>2012</v>
      </c>
      <c r="C708" t="s">
        <v>686</v>
      </c>
      <c r="D708" s="4"/>
      <c r="E708" s="3"/>
      <c r="F708" s="3"/>
      <c r="G708" s="3"/>
      <c r="H708" s="3">
        <v>26.7</v>
      </c>
      <c r="I708" s="3">
        <v>58.9</v>
      </c>
      <c r="J708" s="3">
        <v>88.9</v>
      </c>
      <c r="K708">
        <f>SUMPRODUCT({0.4,0.1,0.2,0.2,0.05,0.05},E708:J708)</f>
        <v>12.73</v>
      </c>
    </row>
    <row r="709" spans="1:11" x14ac:dyDescent="0.3">
      <c r="A709" s="3">
        <v>2020</v>
      </c>
      <c r="B709" s="4" t="s">
        <v>2013</v>
      </c>
      <c r="C709" t="s">
        <v>686</v>
      </c>
      <c r="D709" s="4"/>
      <c r="E709" s="3"/>
      <c r="F709" s="3"/>
      <c r="G709" s="3">
        <v>25.2</v>
      </c>
      <c r="H709" s="3">
        <v>42.1</v>
      </c>
      <c r="I709" s="3"/>
      <c r="J709" s="3"/>
      <c r="K709">
        <f>SUMPRODUCT({0.4,0.1,0.2,0.2,0.05,0.05},E709:J709)</f>
        <v>13.46</v>
      </c>
    </row>
    <row r="710" spans="1:11" x14ac:dyDescent="0.3">
      <c r="A710" s="3">
        <v>2020</v>
      </c>
      <c r="B710" s="4" t="s">
        <v>2014</v>
      </c>
      <c r="C710" t="s">
        <v>686</v>
      </c>
      <c r="D710" s="4"/>
      <c r="E710" s="3"/>
      <c r="F710" s="3"/>
      <c r="G710" s="3">
        <v>35.5</v>
      </c>
      <c r="H710" s="3">
        <v>22.5</v>
      </c>
      <c r="I710" s="3"/>
      <c r="J710" s="3"/>
      <c r="K710">
        <f>SUMPRODUCT({0.4,0.1,0.2,0.2,0.05,0.05},E710:J710)</f>
        <v>11.600000000000001</v>
      </c>
    </row>
    <row r="711" spans="1:11" x14ac:dyDescent="0.3">
      <c r="A711" s="3">
        <v>2020</v>
      </c>
      <c r="B711" s="4" t="s">
        <v>2015</v>
      </c>
      <c r="C711" t="s">
        <v>686</v>
      </c>
      <c r="D711" s="4"/>
      <c r="E711" s="3"/>
      <c r="F711" s="3"/>
      <c r="G711" s="3">
        <v>44.4</v>
      </c>
      <c r="H711" s="3"/>
      <c r="I711" s="3"/>
      <c r="J711" s="3">
        <v>24.5</v>
      </c>
      <c r="K711">
        <f>SUMPRODUCT({0.4,0.1,0.2,0.2,0.05,0.05},E711:J711)</f>
        <v>10.105</v>
      </c>
    </row>
    <row r="712" spans="1:11" x14ac:dyDescent="0.3">
      <c r="A712" s="3">
        <v>2020</v>
      </c>
      <c r="B712" s="4" t="s">
        <v>2016</v>
      </c>
      <c r="C712" t="s">
        <v>686</v>
      </c>
      <c r="D712" s="4"/>
      <c r="E712" s="3"/>
      <c r="F712" s="3"/>
      <c r="G712" s="3">
        <v>61.3</v>
      </c>
      <c r="H712" s="3"/>
      <c r="I712" s="3"/>
      <c r="J712" s="3"/>
      <c r="K712">
        <f>SUMPRODUCT({0.4,0.1,0.2,0.2,0.05,0.05},E712:J712)</f>
        <v>12.26</v>
      </c>
    </row>
    <row r="713" spans="1:11" x14ac:dyDescent="0.3">
      <c r="A713" s="3">
        <v>2020</v>
      </c>
      <c r="B713" s="4" t="s">
        <v>2017</v>
      </c>
      <c r="C713" t="s">
        <v>686</v>
      </c>
      <c r="D713" s="4"/>
      <c r="E713" s="3">
        <v>18</v>
      </c>
      <c r="F713" s="3">
        <v>46.8</v>
      </c>
      <c r="G713" s="3"/>
      <c r="H713" s="3"/>
      <c r="I713" s="3"/>
      <c r="J713" s="3"/>
      <c r="K713">
        <f>SUMPRODUCT({0.4,0.1,0.2,0.2,0.05,0.05},E713:J713)</f>
        <v>11.879999999999999</v>
      </c>
    </row>
    <row r="714" spans="1:11" x14ac:dyDescent="0.3">
      <c r="A714" s="3">
        <v>2020</v>
      </c>
      <c r="B714" s="4" t="s">
        <v>2018</v>
      </c>
      <c r="C714" t="s">
        <v>686</v>
      </c>
      <c r="D714" s="4"/>
      <c r="E714" s="3"/>
      <c r="F714" s="3">
        <v>45</v>
      </c>
      <c r="G714" s="3"/>
      <c r="H714" s="3"/>
      <c r="I714" s="3">
        <v>55.8</v>
      </c>
      <c r="J714" s="3"/>
      <c r="K714">
        <f>SUMPRODUCT({0.4,0.1,0.2,0.2,0.05,0.05},E714:J714)</f>
        <v>7.29</v>
      </c>
    </row>
    <row r="715" spans="1:11" x14ac:dyDescent="0.3">
      <c r="A715" s="3">
        <v>2020</v>
      </c>
      <c r="B715" s="4" t="s">
        <v>2019</v>
      </c>
      <c r="C715" t="s">
        <v>686</v>
      </c>
      <c r="D715" s="4"/>
      <c r="E715" s="3"/>
      <c r="F715" s="3"/>
      <c r="G715" s="3"/>
      <c r="H715" s="3">
        <v>23</v>
      </c>
      <c r="I715" s="3">
        <v>41.3</v>
      </c>
      <c r="J715" s="3"/>
      <c r="K715">
        <f>SUMPRODUCT({0.4,0.1,0.2,0.2,0.05,0.05},E715:J715)</f>
        <v>6.6650000000000009</v>
      </c>
    </row>
    <row r="716" spans="1:11" x14ac:dyDescent="0.3">
      <c r="A716" s="3">
        <v>2020</v>
      </c>
      <c r="B716" s="4" t="s">
        <v>2020</v>
      </c>
      <c r="C716" t="s">
        <v>686</v>
      </c>
      <c r="D716" s="4"/>
      <c r="E716" s="3"/>
      <c r="F716" s="3"/>
      <c r="G716" s="3">
        <v>42.5</v>
      </c>
      <c r="H716" s="3">
        <v>23.8</v>
      </c>
      <c r="I716" s="3"/>
      <c r="J716" s="3"/>
      <c r="K716">
        <f>SUMPRODUCT({0.4,0.1,0.2,0.2,0.05,0.05},E716:J716)</f>
        <v>13.260000000000002</v>
      </c>
    </row>
    <row r="717" spans="1:11" x14ac:dyDescent="0.3">
      <c r="A717" s="3">
        <v>2020</v>
      </c>
      <c r="B717" s="4" t="s">
        <v>2021</v>
      </c>
      <c r="C717" t="s">
        <v>686</v>
      </c>
      <c r="D717" s="4"/>
      <c r="E717" s="3"/>
      <c r="F717" s="3"/>
      <c r="G717" s="3">
        <v>24.5</v>
      </c>
      <c r="H717" s="3">
        <v>25.6</v>
      </c>
      <c r="I717" s="3">
        <v>49.2</v>
      </c>
      <c r="J717" s="3">
        <v>34.299999999999997</v>
      </c>
      <c r="K717">
        <f>SUMPRODUCT({0.4,0.1,0.2,0.2,0.05,0.05},E717:J717)</f>
        <v>14.195000000000002</v>
      </c>
    </row>
    <row r="718" spans="1:11" x14ac:dyDescent="0.3">
      <c r="A718" s="3">
        <v>2020</v>
      </c>
      <c r="B718" s="4" t="s">
        <v>2022</v>
      </c>
      <c r="C718" t="s">
        <v>686</v>
      </c>
      <c r="D718" s="4"/>
      <c r="E718" s="3"/>
      <c r="F718" s="3">
        <v>30.7</v>
      </c>
      <c r="G718" s="3"/>
      <c r="H718" s="3"/>
      <c r="I718" s="3">
        <v>46.6</v>
      </c>
      <c r="J718" s="3">
        <v>35</v>
      </c>
      <c r="K718">
        <f>SUMPRODUCT({0.4,0.1,0.2,0.2,0.05,0.05},E718:J718)</f>
        <v>7.15</v>
      </c>
    </row>
    <row r="719" spans="1:11" x14ac:dyDescent="0.3">
      <c r="A719" s="3">
        <v>2020</v>
      </c>
      <c r="B719" s="4" t="s">
        <v>2023</v>
      </c>
      <c r="C719" t="s">
        <v>686</v>
      </c>
      <c r="D719" s="4"/>
      <c r="E719" s="3"/>
      <c r="F719" s="3"/>
      <c r="G719" s="3"/>
      <c r="H719" s="3">
        <v>38.799999999999997</v>
      </c>
      <c r="I719" s="3"/>
      <c r="J719" s="3"/>
      <c r="K719">
        <f>SUMPRODUCT({0.4,0.1,0.2,0.2,0.05,0.05},E719:J719)</f>
        <v>7.76</v>
      </c>
    </row>
    <row r="720" spans="1:11" x14ac:dyDescent="0.3">
      <c r="A720" s="3">
        <v>2020</v>
      </c>
      <c r="B720" s="4" t="s">
        <v>2024</v>
      </c>
      <c r="C720" t="s">
        <v>686</v>
      </c>
      <c r="D720" s="4"/>
      <c r="E720" s="3"/>
      <c r="F720" s="3"/>
      <c r="G720" s="3"/>
      <c r="H720" s="3">
        <v>19.2</v>
      </c>
      <c r="I720" s="3">
        <v>100</v>
      </c>
      <c r="J720" s="3">
        <v>100</v>
      </c>
      <c r="K720">
        <f>SUMPRODUCT({0.4,0.1,0.2,0.2,0.05,0.05},E720:J720)</f>
        <v>13.84</v>
      </c>
    </row>
    <row r="721" spans="1:11" x14ac:dyDescent="0.3">
      <c r="A721" s="3">
        <v>2020</v>
      </c>
      <c r="B721" s="4" t="s">
        <v>2025</v>
      </c>
      <c r="C721" t="s">
        <v>686</v>
      </c>
      <c r="D721" s="4"/>
      <c r="E721" s="3"/>
      <c r="F721" s="3"/>
      <c r="G721" s="3"/>
      <c r="H721" s="3">
        <v>18.899999999999999</v>
      </c>
      <c r="I721" s="3">
        <v>83.3</v>
      </c>
      <c r="J721" s="3">
        <v>19.399999999999999</v>
      </c>
      <c r="K721">
        <f>SUMPRODUCT({0.4,0.1,0.2,0.2,0.05,0.05},E721:J721)</f>
        <v>8.9150000000000009</v>
      </c>
    </row>
    <row r="722" spans="1:11" x14ac:dyDescent="0.3">
      <c r="A722" s="3">
        <v>2020</v>
      </c>
      <c r="B722" s="4" t="s">
        <v>2026</v>
      </c>
      <c r="C722" t="s">
        <v>686</v>
      </c>
      <c r="D722" s="4"/>
      <c r="E722" s="3"/>
      <c r="F722" s="3"/>
      <c r="G722" s="3"/>
      <c r="H722" s="3">
        <v>26.7</v>
      </c>
      <c r="I722" s="3">
        <v>29.4</v>
      </c>
      <c r="J722" s="3">
        <v>59.1</v>
      </c>
      <c r="K722">
        <f>SUMPRODUCT({0.4,0.1,0.2,0.2,0.05,0.05},E722:J722)</f>
        <v>9.7650000000000006</v>
      </c>
    </row>
    <row r="723" spans="1:11" x14ac:dyDescent="0.3">
      <c r="A723" s="3">
        <v>2020</v>
      </c>
      <c r="B723" s="4" t="s">
        <v>2027</v>
      </c>
      <c r="C723" t="s">
        <v>686</v>
      </c>
      <c r="D723" s="4"/>
      <c r="E723" s="3"/>
      <c r="F723" s="3"/>
      <c r="G723" s="3">
        <v>42</v>
      </c>
      <c r="H723" s="3"/>
      <c r="I723" s="3"/>
      <c r="J723" s="3">
        <v>50.7</v>
      </c>
      <c r="K723">
        <f>SUMPRODUCT({0.4,0.1,0.2,0.2,0.05,0.05},E723:J723)</f>
        <v>10.935</v>
      </c>
    </row>
    <row r="724" spans="1:11" x14ac:dyDescent="0.3">
      <c r="A724" s="3">
        <v>2020</v>
      </c>
      <c r="B724" s="4" t="s">
        <v>2028</v>
      </c>
      <c r="C724" t="s">
        <v>686</v>
      </c>
      <c r="D724" s="4"/>
      <c r="E724" s="3"/>
      <c r="F724" s="3"/>
      <c r="G724" s="3"/>
      <c r="H724" s="3"/>
      <c r="I724" s="3">
        <v>86.4</v>
      </c>
      <c r="J724" s="3">
        <v>79.3</v>
      </c>
      <c r="K724">
        <f>SUMPRODUCT({0.4,0.1,0.2,0.2,0.05,0.05},E724:J724)</f>
        <v>8.2850000000000001</v>
      </c>
    </row>
    <row r="725" spans="1:11" x14ac:dyDescent="0.3">
      <c r="A725" s="3">
        <v>2020</v>
      </c>
      <c r="B725" s="4" t="s">
        <v>2029</v>
      </c>
      <c r="C725" t="s">
        <v>686</v>
      </c>
      <c r="D725" s="4"/>
      <c r="E725" s="3"/>
      <c r="F725" s="3"/>
      <c r="G725" s="3"/>
      <c r="H725" s="3">
        <v>44.2</v>
      </c>
      <c r="I725" s="3"/>
      <c r="J725" s="3"/>
      <c r="K725">
        <f>SUMPRODUCT({0.4,0.1,0.2,0.2,0.05,0.05},E725:J725)</f>
        <v>8.8400000000000016</v>
      </c>
    </row>
    <row r="726" spans="1:11" x14ac:dyDescent="0.3">
      <c r="A726" s="3">
        <v>2020</v>
      </c>
      <c r="B726" s="4" t="s">
        <v>2030</v>
      </c>
      <c r="C726" t="s">
        <v>686</v>
      </c>
      <c r="D726" s="4"/>
      <c r="E726" s="3"/>
      <c r="F726" s="3">
        <v>26.1</v>
      </c>
      <c r="G726" s="3">
        <v>41.1</v>
      </c>
      <c r="H726" s="3"/>
      <c r="I726" s="3"/>
      <c r="J726" s="3"/>
      <c r="K726">
        <f>SUMPRODUCT({0.4,0.1,0.2,0.2,0.05,0.05},E726:J726)</f>
        <v>10.830000000000002</v>
      </c>
    </row>
    <row r="727" spans="1:11" x14ac:dyDescent="0.3">
      <c r="A727" s="3">
        <v>2020</v>
      </c>
      <c r="B727" s="4" t="s">
        <v>2031</v>
      </c>
      <c r="C727" t="s">
        <v>686</v>
      </c>
      <c r="D727" s="4"/>
      <c r="E727" s="3"/>
      <c r="F727" s="3">
        <v>23.4</v>
      </c>
      <c r="G727" s="3">
        <v>26.4</v>
      </c>
      <c r="H727" s="3"/>
      <c r="I727" s="3">
        <v>84.9</v>
      </c>
      <c r="J727" s="3">
        <v>25.9</v>
      </c>
      <c r="K727">
        <f>SUMPRODUCT({0.4,0.1,0.2,0.2,0.05,0.05},E727:J727)</f>
        <v>13.16</v>
      </c>
    </row>
    <row r="728" spans="1:11" x14ac:dyDescent="0.3">
      <c r="A728" s="3">
        <v>2020</v>
      </c>
      <c r="B728" s="4" t="s">
        <v>2032</v>
      </c>
      <c r="C728" t="s">
        <v>686</v>
      </c>
      <c r="D728" s="4"/>
      <c r="E728" s="3"/>
      <c r="F728" s="3">
        <v>19.8</v>
      </c>
      <c r="G728" s="3">
        <v>28.2</v>
      </c>
      <c r="H728" s="3"/>
      <c r="I728" s="3">
        <v>17</v>
      </c>
      <c r="J728" s="3">
        <v>37.5</v>
      </c>
      <c r="K728">
        <f>SUMPRODUCT({0.4,0.1,0.2,0.2,0.05,0.05},E728:J728)</f>
        <v>10.345000000000001</v>
      </c>
    </row>
    <row r="729" spans="1:11" x14ac:dyDescent="0.3">
      <c r="A729" s="3">
        <v>2020</v>
      </c>
      <c r="B729" s="4" t="s">
        <v>2033</v>
      </c>
      <c r="C729" t="s">
        <v>686</v>
      </c>
      <c r="D729" s="4"/>
      <c r="E729" s="3"/>
      <c r="F729" s="3"/>
      <c r="G729" s="3">
        <v>58.6</v>
      </c>
      <c r="H729" s="3"/>
      <c r="I729" s="3"/>
      <c r="J729" s="3">
        <v>50.7</v>
      </c>
      <c r="K729">
        <f>SUMPRODUCT({0.4,0.1,0.2,0.2,0.05,0.05},E729:J729)</f>
        <v>14.255000000000001</v>
      </c>
    </row>
    <row r="730" spans="1:11" x14ac:dyDescent="0.3">
      <c r="A730" s="3">
        <v>2020</v>
      </c>
      <c r="B730" s="4" t="s">
        <v>2034</v>
      </c>
      <c r="C730" t="s">
        <v>686</v>
      </c>
      <c r="D730" s="4"/>
      <c r="E730" s="3"/>
      <c r="F730" s="3"/>
      <c r="G730" s="3">
        <v>41.3</v>
      </c>
      <c r="H730" s="3"/>
      <c r="I730" s="3"/>
      <c r="J730" s="3">
        <v>27.6</v>
      </c>
      <c r="K730">
        <f>SUMPRODUCT({0.4,0.1,0.2,0.2,0.05,0.05},E730:J730)</f>
        <v>9.64</v>
      </c>
    </row>
    <row r="731" spans="1:11" x14ac:dyDescent="0.3">
      <c r="A731" s="3">
        <v>2020</v>
      </c>
      <c r="B731" s="4" t="s">
        <v>2035</v>
      </c>
      <c r="C731" t="s">
        <v>686</v>
      </c>
      <c r="D731" s="4"/>
      <c r="E731" s="3"/>
      <c r="F731" s="3"/>
      <c r="G731" s="3"/>
      <c r="H731" s="3">
        <v>32.1</v>
      </c>
      <c r="I731" s="3">
        <v>42.7</v>
      </c>
      <c r="J731" s="3">
        <v>95.5</v>
      </c>
      <c r="K731">
        <f>SUMPRODUCT({0.4,0.1,0.2,0.2,0.05,0.05},E731:J731)</f>
        <v>13.330000000000002</v>
      </c>
    </row>
    <row r="732" spans="1:11" x14ac:dyDescent="0.3">
      <c r="A732" s="3">
        <v>2020</v>
      </c>
      <c r="B732" s="4" t="s">
        <v>2036</v>
      </c>
      <c r="C732" t="s">
        <v>686</v>
      </c>
      <c r="D732" s="4"/>
      <c r="E732" s="3"/>
      <c r="F732" s="3"/>
      <c r="G732" s="3">
        <v>55.7</v>
      </c>
      <c r="H732" s="3"/>
      <c r="I732" s="3"/>
      <c r="J732" s="3">
        <v>52.5</v>
      </c>
      <c r="K732">
        <f>SUMPRODUCT({0.4,0.1,0.2,0.2,0.05,0.05},E732:J732)</f>
        <v>13.765000000000001</v>
      </c>
    </row>
    <row r="733" spans="1:11" x14ac:dyDescent="0.3">
      <c r="A733" s="3">
        <v>2020</v>
      </c>
      <c r="B733" s="4" t="s">
        <v>2037</v>
      </c>
      <c r="C733" t="s">
        <v>686</v>
      </c>
      <c r="D733" s="4"/>
      <c r="E733" s="3"/>
      <c r="F733" s="3">
        <v>28.4</v>
      </c>
      <c r="G733" s="3">
        <v>36.200000000000003</v>
      </c>
      <c r="H733" s="3"/>
      <c r="I733" s="3">
        <v>42.1</v>
      </c>
      <c r="J733" s="3">
        <v>23.8</v>
      </c>
      <c r="K733">
        <f>SUMPRODUCT({0.4,0.1,0.2,0.2,0.05,0.05},E733:J733)</f>
        <v>13.375000000000002</v>
      </c>
    </row>
    <row r="734" spans="1:11" x14ac:dyDescent="0.3">
      <c r="A734" s="3">
        <v>2020</v>
      </c>
      <c r="B734" s="4" t="s">
        <v>2038</v>
      </c>
      <c r="C734" t="s">
        <v>686</v>
      </c>
      <c r="D734" s="4"/>
      <c r="E734" s="3"/>
      <c r="F734" s="3"/>
      <c r="G734" s="3"/>
      <c r="H734" s="3">
        <v>20.8</v>
      </c>
      <c r="I734" s="3"/>
      <c r="J734" s="3"/>
      <c r="K734">
        <f>SUMPRODUCT({0.4,0.1,0.2,0.2,0.05,0.05},E734:J734)</f>
        <v>4.16</v>
      </c>
    </row>
    <row r="735" spans="1:11" x14ac:dyDescent="0.3">
      <c r="A735" s="3">
        <v>2020</v>
      </c>
      <c r="B735" s="4" t="s">
        <v>2039</v>
      </c>
      <c r="C735" t="s">
        <v>686</v>
      </c>
      <c r="D735" s="4"/>
      <c r="E735" s="3"/>
      <c r="F735" s="3">
        <v>63.2</v>
      </c>
      <c r="G735" s="3"/>
      <c r="H735" s="3"/>
      <c r="I735" s="3">
        <v>39.799999999999997</v>
      </c>
      <c r="J735" s="3"/>
      <c r="K735">
        <f>SUMPRODUCT({0.4,0.1,0.2,0.2,0.05,0.05},E735:J735)</f>
        <v>8.31</v>
      </c>
    </row>
    <row r="736" spans="1:11" x14ac:dyDescent="0.3">
      <c r="A736" s="3">
        <v>2020</v>
      </c>
      <c r="B736" s="4" t="s">
        <v>2040</v>
      </c>
      <c r="C736" t="s">
        <v>686</v>
      </c>
      <c r="D736" s="4"/>
      <c r="E736" s="3"/>
      <c r="F736" s="3">
        <v>25.7</v>
      </c>
      <c r="G736" s="3">
        <v>54.5</v>
      </c>
      <c r="H736" s="3"/>
      <c r="I736" s="3"/>
      <c r="J736" s="3"/>
      <c r="K736">
        <f>SUMPRODUCT({0.4,0.1,0.2,0.2,0.05,0.05},E736:J736)</f>
        <v>13.47</v>
      </c>
    </row>
    <row r="737" spans="1:11" x14ac:dyDescent="0.3">
      <c r="A737" s="3">
        <v>2020</v>
      </c>
      <c r="B737" s="4" t="s">
        <v>2041</v>
      </c>
      <c r="C737" t="s">
        <v>686</v>
      </c>
      <c r="D737" s="4"/>
      <c r="E737" s="3"/>
      <c r="F737" s="3">
        <v>41.7</v>
      </c>
      <c r="G737" s="3">
        <v>25.4</v>
      </c>
      <c r="H737" s="3"/>
      <c r="I737" s="3"/>
      <c r="J737" s="3"/>
      <c r="K737">
        <f>SUMPRODUCT({0.4,0.1,0.2,0.2,0.05,0.05},E737:J737)</f>
        <v>9.25</v>
      </c>
    </row>
    <row r="738" spans="1:11" x14ac:dyDescent="0.3">
      <c r="A738" s="3">
        <v>2020</v>
      </c>
      <c r="B738" s="4" t="s">
        <v>2042</v>
      </c>
      <c r="C738" t="s">
        <v>686</v>
      </c>
      <c r="D738" s="4"/>
      <c r="E738" s="3"/>
      <c r="F738" s="3"/>
      <c r="G738" s="3">
        <v>51.9</v>
      </c>
      <c r="H738" s="3"/>
      <c r="I738" s="3"/>
      <c r="J738" s="3"/>
      <c r="K738">
        <f>SUMPRODUCT({0.4,0.1,0.2,0.2,0.05,0.05},E738:J738)</f>
        <v>10.38</v>
      </c>
    </row>
    <row r="739" spans="1:11" x14ac:dyDescent="0.3">
      <c r="A739" s="3">
        <v>2020</v>
      </c>
      <c r="B739" s="4" t="s">
        <v>2043</v>
      </c>
      <c r="C739" t="s">
        <v>686</v>
      </c>
      <c r="D739" s="4"/>
      <c r="E739" s="3">
        <v>20</v>
      </c>
      <c r="F739" s="3"/>
      <c r="G739" s="3"/>
      <c r="H739" s="3">
        <v>22.1</v>
      </c>
      <c r="I739" s="3"/>
      <c r="J739" s="3"/>
      <c r="K739">
        <f>SUMPRODUCT({0.4,0.1,0.2,0.2,0.05,0.05},E739:J739)</f>
        <v>12.420000000000002</v>
      </c>
    </row>
    <row r="740" spans="1:11" x14ac:dyDescent="0.3">
      <c r="A740" s="3">
        <v>2020</v>
      </c>
      <c r="B740" s="4" t="s">
        <v>2044</v>
      </c>
      <c r="C740" t="s">
        <v>686</v>
      </c>
      <c r="D740" s="4"/>
      <c r="E740" s="3">
        <v>25.5</v>
      </c>
      <c r="F740" s="3"/>
      <c r="G740" s="3"/>
      <c r="H740" s="3"/>
      <c r="I740" s="3"/>
      <c r="J740" s="3"/>
      <c r="K740">
        <f>SUMPRODUCT({0.4,0.1,0.2,0.2,0.05,0.05},E740:J740)</f>
        <v>10.200000000000001</v>
      </c>
    </row>
    <row r="741" spans="1:11" x14ac:dyDescent="0.3">
      <c r="A741" s="3">
        <v>2020</v>
      </c>
      <c r="B741" s="4" t="s">
        <v>2045</v>
      </c>
      <c r="C741" t="s">
        <v>686</v>
      </c>
      <c r="D741" s="4"/>
      <c r="E741" s="3"/>
      <c r="F741" s="3"/>
      <c r="G741" s="3"/>
      <c r="H741" s="3">
        <v>41.4</v>
      </c>
      <c r="I741" s="3"/>
      <c r="J741" s="3"/>
      <c r="K741">
        <f>SUMPRODUCT({0.4,0.1,0.2,0.2,0.05,0.05},E741:J741)</f>
        <v>8.2799999999999994</v>
      </c>
    </row>
    <row r="742" spans="1:11" x14ac:dyDescent="0.3">
      <c r="A742" s="3">
        <v>2020</v>
      </c>
      <c r="B742" s="4" t="s">
        <v>2046</v>
      </c>
      <c r="C742" t="s">
        <v>686</v>
      </c>
      <c r="D742" s="4"/>
      <c r="E742" s="3"/>
      <c r="F742" s="3"/>
      <c r="G742" s="3">
        <v>52.6</v>
      </c>
      <c r="H742" s="3"/>
      <c r="I742" s="3"/>
      <c r="J742" s="3">
        <v>17</v>
      </c>
      <c r="K742">
        <f>SUMPRODUCT({0.4,0.1,0.2,0.2,0.05,0.05},E742:J742)</f>
        <v>11.370000000000001</v>
      </c>
    </row>
    <row r="743" spans="1:11" x14ac:dyDescent="0.3">
      <c r="A743" s="3">
        <v>2020</v>
      </c>
      <c r="B743" s="4" t="s">
        <v>2047</v>
      </c>
      <c r="C743" t="s">
        <v>686</v>
      </c>
      <c r="D743" s="4"/>
      <c r="E743" s="3">
        <v>19.600000000000001</v>
      </c>
      <c r="F743" s="3"/>
      <c r="G743" s="3"/>
      <c r="H743" s="3">
        <v>22.5</v>
      </c>
      <c r="I743" s="3"/>
      <c r="J743" s="3"/>
      <c r="K743">
        <f>SUMPRODUCT({0.4,0.1,0.2,0.2,0.05,0.05},E743:J743)</f>
        <v>12.34</v>
      </c>
    </row>
    <row r="744" spans="1:11" x14ac:dyDescent="0.3">
      <c r="A744" s="3">
        <v>2020</v>
      </c>
      <c r="B744" s="4" t="s">
        <v>2048</v>
      </c>
      <c r="C744" t="s">
        <v>686</v>
      </c>
      <c r="D744" s="4"/>
      <c r="E744" s="3"/>
      <c r="F744" s="3">
        <v>18</v>
      </c>
      <c r="G744" s="3">
        <v>25.1</v>
      </c>
      <c r="H744" s="3">
        <v>19.7</v>
      </c>
      <c r="I744" s="3">
        <v>59.1</v>
      </c>
      <c r="J744" s="3"/>
      <c r="K744">
        <f>SUMPRODUCT({0.4,0.1,0.2,0.2,0.05,0.05},E744:J744)</f>
        <v>13.715</v>
      </c>
    </row>
    <row r="745" spans="1:11" x14ac:dyDescent="0.3">
      <c r="A745" s="3">
        <v>2020</v>
      </c>
      <c r="B745" s="4" t="s">
        <v>2049</v>
      </c>
      <c r="C745" t="s">
        <v>686</v>
      </c>
      <c r="D745" s="4"/>
      <c r="E745" s="3"/>
      <c r="F745" s="3"/>
      <c r="G745" s="3">
        <v>37</v>
      </c>
      <c r="H745" s="3"/>
      <c r="I745" s="3">
        <v>18.899999999999999</v>
      </c>
      <c r="J745" s="3">
        <v>18.8</v>
      </c>
      <c r="K745">
        <f>SUMPRODUCT({0.4,0.1,0.2,0.2,0.05,0.05},E745:J745)</f>
        <v>9.2850000000000001</v>
      </c>
    </row>
    <row r="746" spans="1:11" x14ac:dyDescent="0.3">
      <c r="A746" s="3">
        <v>2020</v>
      </c>
      <c r="B746" s="4" t="s">
        <v>2050</v>
      </c>
      <c r="C746" t="s">
        <v>686</v>
      </c>
      <c r="D746" s="4"/>
      <c r="E746" s="3"/>
      <c r="F746" s="3">
        <v>25.7</v>
      </c>
      <c r="G746" s="3"/>
      <c r="H746" s="3">
        <v>26.5</v>
      </c>
      <c r="I746" s="3"/>
      <c r="J746" s="3"/>
      <c r="K746">
        <f>SUMPRODUCT({0.4,0.1,0.2,0.2,0.05,0.05},E746:J746)</f>
        <v>7.870000000000001</v>
      </c>
    </row>
    <row r="747" spans="1:11" x14ac:dyDescent="0.3">
      <c r="A747" s="3">
        <v>2020</v>
      </c>
      <c r="B747" s="4" t="s">
        <v>2051</v>
      </c>
      <c r="C747" t="s">
        <v>686</v>
      </c>
      <c r="D747" s="4"/>
      <c r="E747" s="3"/>
      <c r="F747" s="3"/>
      <c r="G747" s="3"/>
      <c r="H747" s="3">
        <v>58.1</v>
      </c>
      <c r="I747" s="3"/>
      <c r="J747" s="3"/>
      <c r="K747">
        <f>SUMPRODUCT({0.4,0.1,0.2,0.2,0.05,0.05},E747:J747)</f>
        <v>11.620000000000001</v>
      </c>
    </row>
    <row r="748" spans="1:11" x14ac:dyDescent="0.3">
      <c r="A748" s="3">
        <v>2020</v>
      </c>
      <c r="B748" s="4" t="s">
        <v>2052</v>
      </c>
      <c r="C748" t="s">
        <v>686</v>
      </c>
      <c r="D748" s="4"/>
      <c r="E748" s="3"/>
      <c r="F748" s="3"/>
      <c r="G748" s="3"/>
      <c r="H748" s="3"/>
      <c r="I748" s="3">
        <v>87.3</v>
      </c>
      <c r="J748" s="3">
        <v>97.9</v>
      </c>
      <c r="K748">
        <f>SUMPRODUCT({0.4,0.1,0.2,0.2,0.05,0.05},E748:J748)</f>
        <v>9.2600000000000016</v>
      </c>
    </row>
    <row r="749" spans="1:11" x14ac:dyDescent="0.3">
      <c r="A749" s="3">
        <v>2020</v>
      </c>
      <c r="B749" s="4" t="s">
        <v>2053</v>
      </c>
      <c r="C749" t="s">
        <v>686</v>
      </c>
      <c r="D749" s="4"/>
      <c r="E749" s="3"/>
      <c r="F749" s="3"/>
      <c r="G749" s="3">
        <v>32.299999999999997</v>
      </c>
      <c r="H749" s="3"/>
      <c r="I749" s="3"/>
      <c r="J749" s="3"/>
      <c r="K749">
        <f>SUMPRODUCT({0.4,0.1,0.2,0.2,0.05,0.05},E749:J749)</f>
        <v>6.46</v>
      </c>
    </row>
    <row r="750" spans="1:11" x14ac:dyDescent="0.3">
      <c r="A750" s="3">
        <v>2020</v>
      </c>
      <c r="B750" s="4" t="s">
        <v>2054</v>
      </c>
      <c r="C750" t="s">
        <v>686</v>
      </c>
      <c r="D750" s="4"/>
      <c r="E750" s="3"/>
      <c r="F750" s="3"/>
      <c r="G750" s="3"/>
      <c r="H750" s="3">
        <v>37.700000000000003</v>
      </c>
      <c r="I750" s="3"/>
      <c r="J750" s="3"/>
      <c r="K750">
        <f>SUMPRODUCT({0.4,0.1,0.2,0.2,0.05,0.05},E750:J750)</f>
        <v>7.5400000000000009</v>
      </c>
    </row>
    <row r="751" spans="1:11" x14ac:dyDescent="0.3">
      <c r="A751" s="3">
        <v>2020</v>
      </c>
      <c r="B751" s="4" t="s">
        <v>2055</v>
      </c>
      <c r="C751" t="s">
        <v>686</v>
      </c>
      <c r="D751" s="4"/>
      <c r="E751" s="3"/>
      <c r="F751" s="3">
        <v>19.8</v>
      </c>
      <c r="G751" s="3"/>
      <c r="H751" s="3"/>
      <c r="I751" s="3">
        <v>62.7</v>
      </c>
      <c r="J751" s="3">
        <v>72.900000000000006</v>
      </c>
      <c r="K751">
        <f>SUMPRODUCT({0.4,0.1,0.2,0.2,0.05,0.05},E751:J751)</f>
        <v>8.7600000000000016</v>
      </c>
    </row>
    <row r="752" spans="1:11" x14ac:dyDescent="0.3">
      <c r="A752" s="3">
        <v>2020</v>
      </c>
      <c r="B752" s="4" t="s">
        <v>2056</v>
      </c>
      <c r="C752" t="s">
        <v>686</v>
      </c>
      <c r="D752" s="4"/>
      <c r="E752" s="3"/>
      <c r="F752" s="3"/>
      <c r="G752" s="3"/>
      <c r="H752" s="3">
        <v>36.299999999999997</v>
      </c>
      <c r="I752" s="3"/>
      <c r="J752" s="3"/>
      <c r="K752">
        <f>SUMPRODUCT({0.4,0.1,0.2,0.2,0.05,0.05},E752:J752)</f>
        <v>7.26</v>
      </c>
    </row>
    <row r="753" spans="1:11" x14ac:dyDescent="0.3">
      <c r="A753" s="3">
        <v>2020</v>
      </c>
      <c r="B753" s="4" t="s">
        <v>2057</v>
      </c>
      <c r="C753" t="s">
        <v>686</v>
      </c>
      <c r="D753" s="4"/>
      <c r="E753" s="3"/>
      <c r="F753" s="3"/>
      <c r="G753" s="3"/>
      <c r="H753" s="3">
        <v>25.3</v>
      </c>
      <c r="I753" s="3">
        <v>72.599999999999994</v>
      </c>
      <c r="J753" s="3">
        <v>43.4</v>
      </c>
      <c r="K753">
        <f>SUMPRODUCT({0.4,0.1,0.2,0.2,0.05,0.05},E753:J753)</f>
        <v>10.860000000000001</v>
      </c>
    </row>
    <row r="754" spans="1:11" x14ac:dyDescent="0.3">
      <c r="A754" s="3">
        <v>2020</v>
      </c>
      <c r="B754" s="4" t="s">
        <v>2058</v>
      </c>
      <c r="C754" t="s">
        <v>686</v>
      </c>
      <c r="D754" s="4"/>
      <c r="E754" s="3"/>
      <c r="F754" s="3"/>
      <c r="G754" s="3"/>
      <c r="H754" s="3">
        <v>34.799999999999997</v>
      </c>
      <c r="I754" s="3">
        <v>24.2</v>
      </c>
      <c r="J754" s="3">
        <v>48.7</v>
      </c>
      <c r="K754">
        <f>SUMPRODUCT({0.4,0.1,0.2,0.2,0.05,0.05},E754:J754)</f>
        <v>10.605</v>
      </c>
    </row>
    <row r="755" spans="1:11" x14ac:dyDescent="0.3">
      <c r="A755" s="3">
        <v>2020</v>
      </c>
      <c r="B755" s="4" t="s">
        <v>2059</v>
      </c>
      <c r="C755" t="s">
        <v>686</v>
      </c>
      <c r="D755" s="4"/>
      <c r="E755" s="3"/>
      <c r="F755" s="3"/>
      <c r="G755" s="3">
        <v>29.7</v>
      </c>
      <c r="H755" s="3"/>
      <c r="I755" s="3">
        <v>100</v>
      </c>
      <c r="J755" s="3"/>
      <c r="K755">
        <f>SUMPRODUCT({0.4,0.1,0.2,0.2,0.05,0.05},E755:J755)</f>
        <v>10.940000000000001</v>
      </c>
    </row>
    <row r="756" spans="1:11" x14ac:dyDescent="0.3">
      <c r="A756" s="3">
        <v>2020</v>
      </c>
      <c r="B756" s="4" t="s">
        <v>2060</v>
      </c>
      <c r="C756" t="s">
        <v>733</v>
      </c>
      <c r="D756" s="4"/>
      <c r="E756" s="3"/>
      <c r="F756" s="3"/>
      <c r="G756" s="3"/>
      <c r="H756" s="3">
        <v>25.7</v>
      </c>
      <c r="I756" s="3"/>
      <c r="J756" s="3"/>
      <c r="K756">
        <f>SUMPRODUCT({0.4,0.1,0.2,0.2,0.05,0.05},E756:J756)</f>
        <v>5.1400000000000006</v>
      </c>
    </row>
    <row r="757" spans="1:11" x14ac:dyDescent="0.3">
      <c r="A757" s="3">
        <v>2020</v>
      </c>
      <c r="B757" s="4" t="s">
        <v>2061</v>
      </c>
      <c r="C757" t="s">
        <v>733</v>
      </c>
      <c r="D757" s="4"/>
      <c r="E757" s="3"/>
      <c r="F757" s="3"/>
      <c r="G757" s="3"/>
      <c r="H757" s="3">
        <v>21.3</v>
      </c>
      <c r="I757" s="3">
        <v>80.599999999999994</v>
      </c>
      <c r="J757" s="3">
        <v>45.2</v>
      </c>
      <c r="K757">
        <f>SUMPRODUCT({0.4,0.1,0.2,0.2,0.05,0.05},E757:J757)</f>
        <v>10.55</v>
      </c>
    </row>
    <row r="758" spans="1:11" x14ac:dyDescent="0.3">
      <c r="A758" s="3">
        <v>2020</v>
      </c>
      <c r="B758" s="4" t="s">
        <v>2062</v>
      </c>
      <c r="C758" t="s">
        <v>733</v>
      </c>
      <c r="D758" s="4"/>
      <c r="E758" s="3"/>
      <c r="F758" s="3"/>
      <c r="G758" s="3"/>
      <c r="H758" s="3">
        <v>44</v>
      </c>
      <c r="I758" s="3"/>
      <c r="J758" s="3"/>
      <c r="K758">
        <f>SUMPRODUCT({0.4,0.1,0.2,0.2,0.05,0.05},E758:J758)</f>
        <v>8.8000000000000007</v>
      </c>
    </row>
    <row r="759" spans="1:11" x14ac:dyDescent="0.3">
      <c r="A759" s="3">
        <v>2020</v>
      </c>
      <c r="B759" s="4" t="s">
        <v>2063</v>
      </c>
      <c r="C759" t="s">
        <v>733</v>
      </c>
      <c r="D759" s="4"/>
      <c r="E759" s="3"/>
      <c r="F759" s="3"/>
      <c r="G759" s="3">
        <v>34.6</v>
      </c>
      <c r="H759" s="3"/>
      <c r="I759" s="3"/>
      <c r="J759" s="3"/>
      <c r="K759">
        <f>SUMPRODUCT({0.4,0.1,0.2,0.2,0.05,0.05},E759:J759)</f>
        <v>6.9200000000000008</v>
      </c>
    </row>
    <row r="760" spans="1:11" x14ac:dyDescent="0.3">
      <c r="A760" s="3">
        <v>2020</v>
      </c>
      <c r="B760" s="4" t="s">
        <v>2064</v>
      </c>
      <c r="C760" t="s">
        <v>733</v>
      </c>
      <c r="D760" s="4"/>
      <c r="E760" s="3"/>
      <c r="F760" s="3"/>
      <c r="G760" s="3"/>
      <c r="H760" s="3">
        <v>38.5</v>
      </c>
      <c r="I760" s="3">
        <v>29</v>
      </c>
      <c r="J760" s="3"/>
      <c r="K760">
        <f>SUMPRODUCT({0.4,0.1,0.2,0.2,0.05,0.05},E760:J760)</f>
        <v>9.15</v>
      </c>
    </row>
    <row r="761" spans="1:11" x14ac:dyDescent="0.3">
      <c r="A761" s="3">
        <v>2020</v>
      </c>
      <c r="B761" s="4" t="s">
        <v>2065</v>
      </c>
      <c r="C761" t="s">
        <v>733</v>
      </c>
      <c r="D761" s="4"/>
      <c r="E761" s="3"/>
      <c r="F761" s="3"/>
      <c r="G761" s="3">
        <v>59.4</v>
      </c>
      <c r="H761" s="3"/>
      <c r="I761" s="3"/>
      <c r="J761" s="3"/>
      <c r="K761">
        <f>SUMPRODUCT({0.4,0.1,0.2,0.2,0.05,0.05},E761:J761)</f>
        <v>11.88</v>
      </c>
    </row>
    <row r="762" spans="1:11" x14ac:dyDescent="0.3">
      <c r="A762" s="3">
        <v>2020</v>
      </c>
      <c r="B762" s="4" t="s">
        <v>2066</v>
      </c>
      <c r="C762" t="s">
        <v>733</v>
      </c>
      <c r="D762" s="4"/>
      <c r="E762" s="3"/>
      <c r="F762" s="3">
        <v>22</v>
      </c>
      <c r="G762" s="3"/>
      <c r="H762" s="3"/>
      <c r="I762" s="3">
        <v>24.5</v>
      </c>
      <c r="J762" s="3"/>
      <c r="K762">
        <f>SUMPRODUCT({0.4,0.1,0.2,0.2,0.05,0.05},E762:J762)</f>
        <v>3.4250000000000003</v>
      </c>
    </row>
    <row r="763" spans="1:11" x14ac:dyDescent="0.3">
      <c r="A763" s="3">
        <v>2020</v>
      </c>
      <c r="B763" s="4" t="s">
        <v>2067</v>
      </c>
      <c r="C763" t="s">
        <v>733</v>
      </c>
      <c r="D763" s="4"/>
      <c r="E763" s="3"/>
      <c r="F763" s="3">
        <v>19.399999999999999</v>
      </c>
      <c r="G763" s="3"/>
      <c r="H763" s="3">
        <v>29.5</v>
      </c>
      <c r="I763" s="3"/>
      <c r="J763" s="3"/>
      <c r="K763">
        <f>SUMPRODUCT({0.4,0.1,0.2,0.2,0.05,0.05},E763:J763)</f>
        <v>7.84</v>
      </c>
    </row>
    <row r="764" spans="1:11" x14ac:dyDescent="0.3">
      <c r="A764" s="3">
        <v>2020</v>
      </c>
      <c r="B764" s="4" t="s">
        <v>2068</v>
      </c>
      <c r="C764" t="s">
        <v>733</v>
      </c>
      <c r="D764" s="4"/>
      <c r="E764" s="3"/>
      <c r="F764" s="3"/>
      <c r="G764" s="3">
        <v>34.1</v>
      </c>
      <c r="H764" s="3"/>
      <c r="I764" s="3">
        <v>22.1</v>
      </c>
      <c r="J764" s="3"/>
      <c r="K764">
        <f>SUMPRODUCT({0.4,0.1,0.2,0.2,0.05,0.05},E764:J764)</f>
        <v>7.9250000000000007</v>
      </c>
    </row>
    <row r="765" spans="1:11" x14ac:dyDescent="0.3">
      <c r="A765" s="3">
        <v>2020</v>
      </c>
      <c r="B765" s="4" t="s">
        <v>2069</v>
      </c>
      <c r="C765" t="s">
        <v>733</v>
      </c>
      <c r="D765" s="4"/>
      <c r="E765" s="3">
        <v>17.600000000000001</v>
      </c>
      <c r="F765" s="3">
        <v>33.1</v>
      </c>
      <c r="G765" s="3"/>
      <c r="H765" s="3"/>
      <c r="I765" s="3"/>
      <c r="J765" s="3"/>
      <c r="K765">
        <f>SUMPRODUCT({0.4,0.1,0.2,0.2,0.05,0.05},E765:J765)</f>
        <v>10.350000000000001</v>
      </c>
    </row>
    <row r="766" spans="1:11" x14ac:dyDescent="0.3">
      <c r="A766" s="3">
        <v>2020</v>
      </c>
      <c r="B766" s="4" t="s">
        <v>2070</v>
      </c>
      <c r="C766" t="s">
        <v>733</v>
      </c>
      <c r="D766" s="4"/>
      <c r="E766" s="3"/>
      <c r="F766" s="3"/>
      <c r="G766" s="3">
        <v>49.8</v>
      </c>
      <c r="H766" s="3"/>
      <c r="I766" s="3"/>
      <c r="J766" s="3"/>
      <c r="K766">
        <f>SUMPRODUCT({0.4,0.1,0.2,0.2,0.05,0.05},E766:J766)</f>
        <v>9.9600000000000009</v>
      </c>
    </row>
    <row r="767" spans="1:11" x14ac:dyDescent="0.3">
      <c r="A767" s="3">
        <v>2020</v>
      </c>
      <c r="B767" s="4" t="s">
        <v>2071</v>
      </c>
      <c r="C767" t="s">
        <v>733</v>
      </c>
      <c r="D767" s="4"/>
      <c r="E767" s="3"/>
      <c r="F767" s="3"/>
      <c r="G767" s="3">
        <v>37.799999999999997</v>
      </c>
      <c r="H767" s="3"/>
      <c r="I767" s="3">
        <v>40.799999999999997</v>
      </c>
      <c r="J767" s="3"/>
      <c r="K767">
        <f>SUMPRODUCT({0.4,0.1,0.2,0.2,0.05,0.05},E767:J767)</f>
        <v>9.6</v>
      </c>
    </row>
    <row r="768" spans="1:11" x14ac:dyDescent="0.3">
      <c r="A768" s="3">
        <v>2020</v>
      </c>
      <c r="B768" s="4" t="s">
        <v>2072</v>
      </c>
      <c r="C768" t="s">
        <v>733</v>
      </c>
      <c r="D768" s="4"/>
      <c r="E768" s="3"/>
      <c r="F768" s="3"/>
      <c r="G768" s="3">
        <v>30.7</v>
      </c>
      <c r="H768" s="3"/>
      <c r="I768" s="3">
        <v>82.9</v>
      </c>
      <c r="J768" s="3">
        <v>19.899999999999999</v>
      </c>
      <c r="K768">
        <f>SUMPRODUCT({0.4,0.1,0.2,0.2,0.05,0.05},E768:J768)</f>
        <v>11.28</v>
      </c>
    </row>
    <row r="769" spans="1:11" x14ac:dyDescent="0.3">
      <c r="A769" s="3">
        <v>2020</v>
      </c>
      <c r="B769" s="4" t="s">
        <v>2073</v>
      </c>
      <c r="C769" t="s">
        <v>733</v>
      </c>
      <c r="D769" s="4"/>
      <c r="E769" s="3"/>
      <c r="F769" s="3"/>
      <c r="G769" s="3"/>
      <c r="H769" s="3"/>
      <c r="I769" s="3">
        <v>68.900000000000006</v>
      </c>
      <c r="J769" s="3">
        <v>92.4</v>
      </c>
      <c r="K769">
        <f>SUMPRODUCT({0.4,0.1,0.2,0.2,0.05,0.05},E769:J769)</f>
        <v>8.0650000000000013</v>
      </c>
    </row>
    <row r="770" spans="1:11" x14ac:dyDescent="0.3">
      <c r="A770" s="3">
        <v>2020</v>
      </c>
      <c r="B770" s="4" t="s">
        <v>2074</v>
      </c>
      <c r="C770" t="s">
        <v>733</v>
      </c>
      <c r="D770" s="4"/>
      <c r="E770" s="3"/>
      <c r="F770" s="3"/>
      <c r="G770" s="3">
        <v>54.5</v>
      </c>
      <c r="H770" s="3"/>
      <c r="I770" s="3"/>
      <c r="J770" s="3"/>
      <c r="K770">
        <f>SUMPRODUCT({0.4,0.1,0.2,0.2,0.05,0.05},E770:J770)</f>
        <v>10.9</v>
      </c>
    </row>
    <row r="771" spans="1:11" x14ac:dyDescent="0.3">
      <c r="A771" s="3">
        <v>2020</v>
      </c>
      <c r="B771" s="4" t="s">
        <v>2075</v>
      </c>
      <c r="C771" t="s">
        <v>733</v>
      </c>
      <c r="D771" s="4"/>
      <c r="E771" s="3"/>
      <c r="F771" s="3"/>
      <c r="G771" s="3"/>
      <c r="H771" s="3">
        <v>24.2</v>
      </c>
      <c r="I771" s="3">
        <v>40.1</v>
      </c>
      <c r="J771" s="3">
        <v>52.1</v>
      </c>
      <c r="K771">
        <f>SUMPRODUCT({0.4,0.1,0.2,0.2,0.05,0.05},E771:J771)</f>
        <v>9.4500000000000011</v>
      </c>
    </row>
    <row r="772" spans="1:11" x14ac:dyDescent="0.3">
      <c r="A772" s="3">
        <v>2020</v>
      </c>
      <c r="B772" s="4" t="s">
        <v>2076</v>
      </c>
      <c r="C772" t="s">
        <v>733</v>
      </c>
      <c r="D772" s="4"/>
      <c r="E772" s="3"/>
      <c r="F772" s="3"/>
      <c r="G772" s="3">
        <v>47.7</v>
      </c>
      <c r="H772" s="3"/>
      <c r="I772" s="3"/>
      <c r="J772" s="3"/>
      <c r="K772">
        <f>SUMPRODUCT({0.4,0.1,0.2,0.2,0.05,0.05},E772:J772)</f>
        <v>9.5400000000000009</v>
      </c>
    </row>
    <row r="773" spans="1:11" x14ac:dyDescent="0.3">
      <c r="A773" s="3">
        <v>2020</v>
      </c>
      <c r="B773" s="4" t="s">
        <v>2077</v>
      </c>
      <c r="C773" t="s">
        <v>733</v>
      </c>
      <c r="D773" s="4"/>
      <c r="E773" s="3"/>
      <c r="F773" s="3">
        <v>24.8</v>
      </c>
      <c r="G773" s="3"/>
      <c r="H773" s="3"/>
      <c r="I773" s="3">
        <v>52.4</v>
      </c>
      <c r="J773" s="3">
        <v>49.1</v>
      </c>
      <c r="K773">
        <f>SUMPRODUCT({0.4,0.1,0.2,0.2,0.05,0.05},E773:J773)</f>
        <v>7.5550000000000006</v>
      </c>
    </row>
    <row r="774" spans="1:11" x14ac:dyDescent="0.3">
      <c r="A774" s="3">
        <v>2020</v>
      </c>
      <c r="B774" s="4" t="s">
        <v>2078</v>
      </c>
      <c r="C774" t="s">
        <v>733</v>
      </c>
      <c r="D774" s="4"/>
      <c r="E774" s="3"/>
      <c r="F774" s="3"/>
      <c r="G774" s="3"/>
      <c r="H774" s="3">
        <v>19.7</v>
      </c>
      <c r="I774" s="3">
        <v>50.8</v>
      </c>
      <c r="J774" s="3"/>
      <c r="K774">
        <f>SUMPRODUCT({0.4,0.1,0.2,0.2,0.05,0.05},E774:J774)</f>
        <v>6.48</v>
      </c>
    </row>
    <row r="775" spans="1:11" x14ac:dyDescent="0.3">
      <c r="A775" s="3">
        <v>2020</v>
      </c>
      <c r="B775" s="4" t="s">
        <v>2079</v>
      </c>
      <c r="C775" t="s">
        <v>733</v>
      </c>
      <c r="D775" s="4"/>
      <c r="E775" s="3"/>
      <c r="F775" s="3"/>
      <c r="G775" s="3"/>
      <c r="H775" s="3">
        <v>25.3</v>
      </c>
      <c r="I775" s="3"/>
      <c r="J775" s="3">
        <v>96.8</v>
      </c>
      <c r="K775">
        <f>SUMPRODUCT({0.4,0.1,0.2,0.2,0.05,0.05},E775:J775)</f>
        <v>9.9</v>
      </c>
    </row>
    <row r="776" spans="1:11" x14ac:dyDescent="0.3">
      <c r="A776" s="3">
        <v>2020</v>
      </c>
      <c r="B776" s="4" t="s">
        <v>2080</v>
      </c>
      <c r="C776" t="s">
        <v>733</v>
      </c>
      <c r="D776" s="4"/>
      <c r="E776" s="3"/>
      <c r="F776" s="3"/>
      <c r="G776" s="3">
        <v>45.4</v>
      </c>
      <c r="H776" s="3"/>
      <c r="I776" s="3"/>
      <c r="J776" s="3">
        <v>22.6</v>
      </c>
      <c r="K776">
        <f>SUMPRODUCT({0.4,0.1,0.2,0.2,0.05,0.05},E776:J776)</f>
        <v>10.210000000000001</v>
      </c>
    </row>
    <row r="777" spans="1:11" x14ac:dyDescent="0.3">
      <c r="A777" s="3">
        <v>2020</v>
      </c>
      <c r="B777" s="4" t="s">
        <v>2081</v>
      </c>
      <c r="C777" t="s">
        <v>733</v>
      </c>
      <c r="D777" s="4"/>
      <c r="E777" s="3"/>
      <c r="F777" s="3"/>
      <c r="G777" s="3"/>
      <c r="H777" s="3">
        <v>50.8</v>
      </c>
      <c r="I777" s="3"/>
      <c r="J777" s="3"/>
      <c r="K777">
        <f>SUMPRODUCT({0.4,0.1,0.2,0.2,0.05,0.05},E777:J777)</f>
        <v>10.16</v>
      </c>
    </row>
    <row r="778" spans="1:11" x14ac:dyDescent="0.3">
      <c r="A778" s="3">
        <v>2020</v>
      </c>
      <c r="B778" s="4" t="s">
        <v>2082</v>
      </c>
      <c r="C778" t="s">
        <v>733</v>
      </c>
      <c r="D778" s="4"/>
      <c r="E778" s="3"/>
      <c r="F778" s="3"/>
      <c r="G778" s="3"/>
      <c r="H778" s="3"/>
      <c r="I778" s="3">
        <v>100</v>
      </c>
      <c r="J778" s="3">
        <v>21.1</v>
      </c>
      <c r="K778">
        <f>SUMPRODUCT({0.4,0.1,0.2,0.2,0.05,0.05},E778:J778)</f>
        <v>6.0549999999999997</v>
      </c>
    </row>
    <row r="779" spans="1:11" x14ac:dyDescent="0.3">
      <c r="A779" s="3">
        <v>2020</v>
      </c>
      <c r="B779" s="4" t="s">
        <v>2083</v>
      </c>
      <c r="C779" t="s">
        <v>733</v>
      </c>
      <c r="D779" s="4"/>
      <c r="E779" s="3"/>
      <c r="F779" s="3"/>
      <c r="G779" s="3">
        <v>23.9</v>
      </c>
      <c r="H779" s="3">
        <v>30.6</v>
      </c>
      <c r="I779" s="3"/>
      <c r="J779" s="3">
        <v>24.9</v>
      </c>
      <c r="K779">
        <f>SUMPRODUCT({0.4,0.1,0.2,0.2,0.05,0.05},E779:J779)</f>
        <v>12.145000000000003</v>
      </c>
    </row>
    <row r="780" spans="1:11" x14ac:dyDescent="0.3">
      <c r="A780" s="3">
        <v>2020</v>
      </c>
      <c r="B780" s="4" t="s">
        <v>2084</v>
      </c>
      <c r="C780" t="s">
        <v>733</v>
      </c>
      <c r="D780" s="4"/>
      <c r="E780" s="3"/>
      <c r="F780" s="3"/>
      <c r="G780" s="3"/>
      <c r="H780" s="3"/>
      <c r="I780" s="3">
        <v>32.799999999999997</v>
      </c>
      <c r="J780" s="3">
        <v>23.5</v>
      </c>
      <c r="K780">
        <f>SUMPRODUCT({0.4,0.1,0.2,0.2,0.05,0.05},E780:J780)</f>
        <v>2.8149999999999999</v>
      </c>
    </row>
    <row r="781" spans="1:11" x14ac:dyDescent="0.3">
      <c r="A781" s="3">
        <v>2020</v>
      </c>
      <c r="B781" s="4" t="s">
        <v>2085</v>
      </c>
      <c r="C781" t="s">
        <v>733</v>
      </c>
      <c r="D781" s="4"/>
      <c r="E781" s="3"/>
      <c r="F781" s="3">
        <v>18.100000000000001</v>
      </c>
      <c r="G781" s="3">
        <v>32.5</v>
      </c>
      <c r="H781" s="3"/>
      <c r="I781" s="3">
        <v>53.7</v>
      </c>
      <c r="J781" s="3"/>
      <c r="K781">
        <f>SUMPRODUCT({0.4,0.1,0.2,0.2,0.05,0.05},E781:J781)</f>
        <v>10.995000000000001</v>
      </c>
    </row>
    <row r="782" spans="1:11" x14ac:dyDescent="0.3">
      <c r="A782" s="3">
        <v>2020</v>
      </c>
      <c r="B782" s="4" t="s">
        <v>2086</v>
      </c>
      <c r="C782" t="s">
        <v>733</v>
      </c>
      <c r="D782" s="4"/>
      <c r="E782" s="3"/>
      <c r="F782" s="3"/>
      <c r="G782" s="3"/>
      <c r="H782" s="3">
        <v>27.7</v>
      </c>
      <c r="I782" s="3">
        <v>64.7</v>
      </c>
      <c r="J782" s="3">
        <v>73.599999999999994</v>
      </c>
      <c r="K782">
        <f>SUMPRODUCT({0.4,0.1,0.2,0.2,0.05,0.05},E782:J782)</f>
        <v>12.455</v>
      </c>
    </row>
    <row r="783" spans="1:11" x14ac:dyDescent="0.3">
      <c r="A783" s="3">
        <v>2020</v>
      </c>
      <c r="B783" s="4" t="s">
        <v>2087</v>
      </c>
      <c r="C783" t="s">
        <v>733</v>
      </c>
      <c r="D783" s="4"/>
      <c r="E783" s="3"/>
      <c r="F783" s="3"/>
      <c r="G783" s="3">
        <v>53.1</v>
      </c>
      <c r="H783" s="3"/>
      <c r="I783" s="3">
        <v>16.899999999999999</v>
      </c>
      <c r="J783" s="3"/>
      <c r="K783">
        <f>SUMPRODUCT({0.4,0.1,0.2,0.2,0.05,0.05},E783:J783)</f>
        <v>11.465000000000002</v>
      </c>
    </row>
    <row r="784" spans="1:11" x14ac:dyDescent="0.3">
      <c r="A784" s="3">
        <v>2020</v>
      </c>
      <c r="B784" s="4" t="s">
        <v>2088</v>
      </c>
      <c r="C784" t="s">
        <v>733</v>
      </c>
      <c r="D784" s="4"/>
      <c r="E784" s="3"/>
      <c r="F784" s="3">
        <v>24.3</v>
      </c>
      <c r="G784" s="3"/>
      <c r="H784" s="3">
        <v>23.2</v>
      </c>
      <c r="I784" s="3"/>
      <c r="J784" s="3"/>
      <c r="K784">
        <f>SUMPRODUCT({0.4,0.1,0.2,0.2,0.05,0.05},E784:J784)</f>
        <v>7.07</v>
      </c>
    </row>
    <row r="785" spans="1:11" x14ac:dyDescent="0.3">
      <c r="A785" s="3">
        <v>2020</v>
      </c>
      <c r="B785" s="4" t="s">
        <v>2089</v>
      </c>
      <c r="C785" t="s">
        <v>733</v>
      </c>
      <c r="D785" s="4"/>
      <c r="E785" s="3">
        <v>17.600000000000001</v>
      </c>
      <c r="F785" s="3">
        <v>46.3</v>
      </c>
      <c r="G785" s="3"/>
      <c r="H785" s="3"/>
      <c r="I785" s="3"/>
      <c r="J785" s="3"/>
      <c r="K785">
        <f>SUMPRODUCT({0.4,0.1,0.2,0.2,0.05,0.05},E785:J785)</f>
        <v>11.670000000000002</v>
      </c>
    </row>
    <row r="786" spans="1:11" x14ac:dyDescent="0.3">
      <c r="A786" s="3">
        <v>2020</v>
      </c>
      <c r="B786" s="4" t="s">
        <v>2090</v>
      </c>
      <c r="C786" t="s">
        <v>733</v>
      </c>
      <c r="D786" s="4"/>
      <c r="E786" s="3">
        <v>17.100000000000001</v>
      </c>
      <c r="F786" s="3"/>
      <c r="G786" s="3">
        <v>32.700000000000003</v>
      </c>
      <c r="H786" s="3"/>
      <c r="I786" s="3"/>
      <c r="J786" s="3"/>
      <c r="K786">
        <f>SUMPRODUCT({0.4,0.1,0.2,0.2,0.05,0.05},E786:J786)</f>
        <v>13.380000000000003</v>
      </c>
    </row>
    <row r="787" spans="1:11" x14ac:dyDescent="0.3">
      <c r="A787" s="3">
        <v>2020</v>
      </c>
      <c r="B787" s="4" t="s">
        <v>2091</v>
      </c>
      <c r="C787" t="s">
        <v>733</v>
      </c>
      <c r="D787" s="4"/>
      <c r="E787" s="3"/>
      <c r="F787" s="3">
        <v>47.5</v>
      </c>
      <c r="G787" s="3"/>
      <c r="H787" s="3"/>
      <c r="I787" s="3"/>
      <c r="J787" s="3"/>
      <c r="K787">
        <f>SUMPRODUCT({0.4,0.1,0.2,0.2,0.05,0.05},E787:J787)</f>
        <v>4.75</v>
      </c>
    </row>
    <row r="788" spans="1:11" x14ac:dyDescent="0.3">
      <c r="A788" s="3">
        <v>2020</v>
      </c>
      <c r="B788" s="4" t="s">
        <v>2092</v>
      </c>
      <c r="C788" t="s">
        <v>733</v>
      </c>
      <c r="D788" s="4"/>
      <c r="E788" s="3"/>
      <c r="F788" s="3"/>
      <c r="G788" s="3">
        <v>30.9</v>
      </c>
      <c r="H788" s="3"/>
      <c r="I788" s="3">
        <v>64.599999999999994</v>
      </c>
      <c r="J788" s="3"/>
      <c r="K788">
        <f>SUMPRODUCT({0.4,0.1,0.2,0.2,0.05,0.05},E788:J788)</f>
        <v>9.41</v>
      </c>
    </row>
    <row r="789" spans="1:11" x14ac:dyDescent="0.3">
      <c r="A789" s="3">
        <v>2020</v>
      </c>
      <c r="B789" s="4" t="s">
        <v>2093</v>
      </c>
      <c r="C789" t="s">
        <v>733</v>
      </c>
      <c r="D789" s="4"/>
      <c r="E789" s="3">
        <v>16.7</v>
      </c>
      <c r="F789" s="3"/>
      <c r="G789" s="3">
        <v>30.7</v>
      </c>
      <c r="H789" s="3"/>
      <c r="I789" s="3"/>
      <c r="J789" s="3"/>
      <c r="K789">
        <f>SUMPRODUCT({0.4,0.1,0.2,0.2,0.05,0.05},E789:J789)</f>
        <v>12.82</v>
      </c>
    </row>
    <row r="790" spans="1:11" x14ac:dyDescent="0.3">
      <c r="A790" s="3">
        <v>2020</v>
      </c>
      <c r="B790" s="4" t="s">
        <v>2094</v>
      </c>
      <c r="C790" t="s">
        <v>733</v>
      </c>
      <c r="D790" s="4"/>
      <c r="E790" s="3"/>
      <c r="F790" s="3">
        <v>46.6</v>
      </c>
      <c r="G790" s="3"/>
      <c r="H790" s="3"/>
      <c r="I790" s="3"/>
      <c r="J790" s="3"/>
      <c r="K790">
        <f>SUMPRODUCT({0.4,0.1,0.2,0.2,0.05,0.05},E790:J790)</f>
        <v>4.66</v>
      </c>
    </row>
    <row r="791" spans="1:11" x14ac:dyDescent="0.3">
      <c r="A791" s="3">
        <v>2020</v>
      </c>
      <c r="B791" s="4" t="s">
        <v>2095</v>
      </c>
      <c r="C791" t="s">
        <v>733</v>
      </c>
      <c r="D791" s="4"/>
      <c r="E791" s="3">
        <v>18.2</v>
      </c>
      <c r="F791" s="3">
        <v>20.7</v>
      </c>
      <c r="G791" s="3"/>
      <c r="H791" s="3"/>
      <c r="I791" s="3">
        <v>27.6</v>
      </c>
      <c r="J791" s="3"/>
      <c r="K791">
        <f>SUMPRODUCT({0.4,0.1,0.2,0.2,0.05,0.05},E791:J791)</f>
        <v>10.73</v>
      </c>
    </row>
    <row r="792" spans="1:11" x14ac:dyDescent="0.3">
      <c r="A792" s="3">
        <v>2020</v>
      </c>
      <c r="B792" s="4" t="s">
        <v>2096</v>
      </c>
      <c r="C792" t="s">
        <v>733</v>
      </c>
      <c r="D792" s="4"/>
      <c r="E792" s="3"/>
      <c r="F792" s="3"/>
      <c r="G792" s="3"/>
      <c r="H792" s="3">
        <v>50.5</v>
      </c>
      <c r="I792" s="3"/>
      <c r="J792" s="3"/>
      <c r="K792">
        <f>SUMPRODUCT({0.4,0.1,0.2,0.2,0.05,0.05},E792:J792)</f>
        <v>10.100000000000001</v>
      </c>
    </row>
    <row r="793" spans="1:11" x14ac:dyDescent="0.3">
      <c r="A793" s="3">
        <v>2020</v>
      </c>
      <c r="B793" s="4" t="s">
        <v>2097</v>
      </c>
      <c r="C793" t="s">
        <v>733</v>
      </c>
      <c r="D793" s="4"/>
      <c r="E793" s="3"/>
      <c r="F793" s="3"/>
      <c r="G793" s="3"/>
      <c r="H793" s="3">
        <v>45.7</v>
      </c>
      <c r="I793" s="3"/>
      <c r="J793" s="3"/>
      <c r="K793">
        <f>SUMPRODUCT({0.4,0.1,0.2,0.2,0.05,0.05},E793:J793)</f>
        <v>9.14</v>
      </c>
    </row>
    <row r="794" spans="1:11" x14ac:dyDescent="0.3">
      <c r="A794" s="3">
        <v>2020</v>
      </c>
      <c r="B794" s="4" t="s">
        <v>2098</v>
      </c>
      <c r="C794" t="s">
        <v>733</v>
      </c>
      <c r="D794" s="4"/>
      <c r="E794" s="3"/>
      <c r="F794" s="3"/>
      <c r="G794" s="3"/>
      <c r="H794" s="3">
        <v>20.399999999999999</v>
      </c>
      <c r="I794" s="3">
        <v>35.700000000000003</v>
      </c>
      <c r="J794" s="3">
        <v>47.8</v>
      </c>
      <c r="K794">
        <f>SUMPRODUCT({0.4,0.1,0.2,0.2,0.05,0.05},E794:J794)</f>
        <v>8.2550000000000008</v>
      </c>
    </row>
    <row r="795" spans="1:11" x14ac:dyDescent="0.3">
      <c r="A795" s="3">
        <v>2020</v>
      </c>
      <c r="B795" s="4" t="s">
        <v>2099</v>
      </c>
      <c r="C795" t="s">
        <v>733</v>
      </c>
      <c r="D795" s="4"/>
      <c r="E795" s="3"/>
      <c r="F795" s="3"/>
      <c r="G795" s="3">
        <v>30.2</v>
      </c>
      <c r="H795" s="3"/>
      <c r="I795" s="3"/>
      <c r="J795" s="3">
        <v>18.100000000000001</v>
      </c>
      <c r="K795">
        <f>SUMPRODUCT({0.4,0.1,0.2,0.2,0.05,0.05},E795:J795)</f>
        <v>6.9450000000000003</v>
      </c>
    </row>
    <row r="796" spans="1:11" x14ac:dyDescent="0.3">
      <c r="A796" s="3">
        <v>2020</v>
      </c>
      <c r="B796" s="4" t="s">
        <v>2100</v>
      </c>
      <c r="C796" t="s">
        <v>733</v>
      </c>
      <c r="D796" s="4"/>
      <c r="E796" s="3">
        <v>26</v>
      </c>
      <c r="F796" s="3"/>
      <c r="G796" s="3"/>
      <c r="H796" s="3"/>
      <c r="I796" s="3">
        <v>19.600000000000001</v>
      </c>
      <c r="J796" s="3">
        <v>21</v>
      </c>
      <c r="K796">
        <f>SUMPRODUCT({0.4,0.1,0.2,0.2,0.05,0.05},E796:J796)</f>
        <v>12.430000000000001</v>
      </c>
    </row>
    <row r="797" spans="1:11" x14ac:dyDescent="0.3">
      <c r="A797" s="3">
        <v>2020</v>
      </c>
      <c r="B797" s="4" t="s">
        <v>2101</v>
      </c>
      <c r="C797" t="s">
        <v>733</v>
      </c>
      <c r="D797" s="4"/>
      <c r="E797" s="3"/>
      <c r="F797" s="3"/>
      <c r="G797" s="3"/>
      <c r="H797" s="3"/>
      <c r="I797" s="3">
        <v>43.8</v>
      </c>
      <c r="J797" s="3"/>
      <c r="K797">
        <f>SUMPRODUCT({0.4,0.1,0.2,0.2,0.05,0.05},E797:J797)</f>
        <v>2.19</v>
      </c>
    </row>
    <row r="798" spans="1:11" x14ac:dyDescent="0.3">
      <c r="A798" s="3">
        <v>2020</v>
      </c>
      <c r="B798" s="4" t="s">
        <v>2102</v>
      </c>
      <c r="C798" t="s">
        <v>733</v>
      </c>
      <c r="D798" s="4"/>
      <c r="E798" s="3"/>
      <c r="F798" s="3"/>
      <c r="G798" s="3"/>
      <c r="H798" s="3">
        <v>43.2</v>
      </c>
      <c r="I798" s="3"/>
      <c r="J798" s="3"/>
      <c r="K798">
        <f>SUMPRODUCT({0.4,0.1,0.2,0.2,0.05,0.05},E798:J798)</f>
        <v>8.64</v>
      </c>
    </row>
    <row r="799" spans="1:11" x14ac:dyDescent="0.3">
      <c r="A799" s="3">
        <v>2020</v>
      </c>
      <c r="B799" s="4" t="s">
        <v>2103</v>
      </c>
      <c r="C799" t="s">
        <v>733</v>
      </c>
      <c r="D799" s="4"/>
      <c r="E799" s="3"/>
      <c r="F799" s="3"/>
      <c r="G799" s="3"/>
      <c r="H799" s="3">
        <v>51.8</v>
      </c>
      <c r="I799" s="3"/>
      <c r="J799" s="3"/>
      <c r="K799">
        <f>SUMPRODUCT({0.4,0.1,0.2,0.2,0.05,0.05},E799:J799)</f>
        <v>10.36</v>
      </c>
    </row>
    <row r="800" spans="1:11" x14ac:dyDescent="0.3">
      <c r="A800" s="3">
        <v>2020</v>
      </c>
      <c r="B800" s="4" t="s">
        <v>2104</v>
      </c>
      <c r="C800" t="s">
        <v>733</v>
      </c>
      <c r="D800" s="4"/>
      <c r="E800" s="3"/>
      <c r="F800" s="3">
        <v>17.899999999999999</v>
      </c>
      <c r="G800" s="3"/>
      <c r="H800" s="3">
        <v>36.299999999999997</v>
      </c>
      <c r="I800" s="3"/>
      <c r="J800" s="3"/>
      <c r="K800">
        <f>SUMPRODUCT({0.4,0.1,0.2,0.2,0.05,0.05},E800:J800)</f>
        <v>9.0500000000000007</v>
      </c>
    </row>
    <row r="801" spans="1:11" x14ac:dyDescent="0.3">
      <c r="A801" s="3">
        <v>2020</v>
      </c>
      <c r="B801" s="4" t="s">
        <v>2105</v>
      </c>
      <c r="C801" t="s">
        <v>733</v>
      </c>
      <c r="D801" s="4"/>
      <c r="E801" s="3"/>
      <c r="F801" s="3"/>
      <c r="G801" s="3">
        <v>33.1</v>
      </c>
      <c r="H801" s="3"/>
      <c r="I801" s="3"/>
      <c r="J801" s="3"/>
      <c r="K801">
        <f>SUMPRODUCT({0.4,0.1,0.2,0.2,0.05,0.05},E801:J801)</f>
        <v>6.620000000000001</v>
      </c>
    </row>
    <row r="802" spans="1:11" x14ac:dyDescent="0.3">
      <c r="A802" s="3">
        <v>2020</v>
      </c>
      <c r="B802" s="4" t="s">
        <v>2106</v>
      </c>
      <c r="C802" t="s">
        <v>733</v>
      </c>
      <c r="D802" s="4"/>
      <c r="E802" s="3"/>
      <c r="F802" s="3"/>
      <c r="G802" s="3">
        <v>41.2</v>
      </c>
      <c r="H802" s="3"/>
      <c r="I802" s="3"/>
      <c r="J802" s="3">
        <v>40.299999999999997</v>
      </c>
      <c r="K802">
        <f>SUMPRODUCT({0.4,0.1,0.2,0.2,0.05,0.05},E802:J802)</f>
        <v>10.255000000000001</v>
      </c>
    </row>
    <row r="803" spans="1:11" x14ac:dyDescent="0.3">
      <c r="A803" s="3">
        <v>2020</v>
      </c>
      <c r="B803" s="4" t="s">
        <v>2107</v>
      </c>
      <c r="C803" t="s">
        <v>733</v>
      </c>
      <c r="D803" s="4"/>
      <c r="E803" s="3"/>
      <c r="F803" s="3"/>
      <c r="G803" s="3"/>
      <c r="H803" s="3">
        <v>56.6</v>
      </c>
      <c r="I803" s="3"/>
      <c r="J803" s="3">
        <v>44</v>
      </c>
      <c r="K803">
        <f>SUMPRODUCT({0.4,0.1,0.2,0.2,0.05,0.05},E803:J803)</f>
        <v>13.52</v>
      </c>
    </row>
    <row r="804" spans="1:11" x14ac:dyDescent="0.3">
      <c r="A804" s="3">
        <v>2020</v>
      </c>
      <c r="B804" s="4" t="s">
        <v>2108</v>
      </c>
      <c r="C804" t="s">
        <v>781</v>
      </c>
      <c r="D804" s="4"/>
      <c r="E804" s="3"/>
      <c r="F804" s="3"/>
      <c r="G804" s="3">
        <v>25.6</v>
      </c>
      <c r="H804" s="3"/>
      <c r="I804" s="3"/>
      <c r="J804" s="3"/>
      <c r="K804">
        <f>SUMPRODUCT({0.4,0.1,0.2,0.2,0.05,0.05},E804:J804)</f>
        <v>5.120000000000001</v>
      </c>
    </row>
    <row r="805" spans="1:11" x14ac:dyDescent="0.3">
      <c r="A805" s="3">
        <v>2020</v>
      </c>
      <c r="B805" s="4" t="s">
        <v>2109</v>
      </c>
      <c r="C805" t="s">
        <v>781</v>
      </c>
      <c r="D805" s="4"/>
      <c r="E805" s="3"/>
      <c r="F805" s="3"/>
      <c r="G805" s="3">
        <v>28</v>
      </c>
      <c r="H805" s="3"/>
      <c r="I805" s="3"/>
      <c r="J805" s="3"/>
      <c r="K805">
        <f>SUMPRODUCT({0.4,0.1,0.2,0.2,0.05,0.05},E805:J805)</f>
        <v>5.6000000000000005</v>
      </c>
    </row>
    <row r="806" spans="1:11" x14ac:dyDescent="0.3">
      <c r="A806" s="3">
        <v>2020</v>
      </c>
      <c r="B806" s="4" t="s">
        <v>2110</v>
      </c>
      <c r="C806" t="s">
        <v>781</v>
      </c>
      <c r="D806" s="4"/>
      <c r="E806" s="3">
        <v>16.8</v>
      </c>
      <c r="F806" s="3">
        <v>19.7</v>
      </c>
      <c r="G806" s="3"/>
      <c r="H806" s="3"/>
      <c r="I806" s="3">
        <v>18.3</v>
      </c>
      <c r="J806" s="3"/>
      <c r="K806">
        <f>SUMPRODUCT({0.4,0.1,0.2,0.2,0.05,0.05},E806:J806)</f>
        <v>9.6050000000000004</v>
      </c>
    </row>
    <row r="807" spans="1:11" x14ac:dyDescent="0.3">
      <c r="A807" s="3">
        <v>2020</v>
      </c>
      <c r="B807" s="4" t="s">
        <v>2111</v>
      </c>
      <c r="C807" t="s">
        <v>781</v>
      </c>
      <c r="D807" s="4"/>
      <c r="E807" s="3">
        <v>16.7</v>
      </c>
      <c r="F807" s="3"/>
      <c r="G807" s="3"/>
      <c r="H807" s="3"/>
      <c r="I807" s="3"/>
      <c r="J807" s="3"/>
      <c r="K807">
        <f>SUMPRODUCT({0.4,0.1,0.2,0.2,0.05,0.05},E807:J807)</f>
        <v>6.68</v>
      </c>
    </row>
    <row r="808" spans="1:11" x14ac:dyDescent="0.3">
      <c r="A808" s="3">
        <v>2020</v>
      </c>
      <c r="B808" s="4" t="s">
        <v>2112</v>
      </c>
      <c r="C808" t="s">
        <v>781</v>
      </c>
      <c r="D808" s="4"/>
      <c r="E808" s="3"/>
      <c r="F808" s="3"/>
      <c r="G808" s="3">
        <v>27.1</v>
      </c>
      <c r="H808" s="3"/>
      <c r="I808" s="3"/>
      <c r="J808" s="3"/>
      <c r="K808">
        <f>SUMPRODUCT({0.4,0.1,0.2,0.2,0.05,0.05},E808:J808)</f>
        <v>5.4200000000000008</v>
      </c>
    </row>
    <row r="809" spans="1:11" x14ac:dyDescent="0.3">
      <c r="A809" s="3">
        <v>2020</v>
      </c>
      <c r="B809" s="4" t="s">
        <v>2113</v>
      </c>
      <c r="C809" t="s">
        <v>781</v>
      </c>
      <c r="D809" s="4"/>
      <c r="E809" s="3"/>
      <c r="F809" s="3"/>
      <c r="G809" s="3">
        <v>31.1</v>
      </c>
      <c r="H809" s="3"/>
      <c r="I809" s="3">
        <v>41.8</v>
      </c>
      <c r="J809" s="3"/>
      <c r="K809">
        <f>SUMPRODUCT({0.4,0.1,0.2,0.2,0.05,0.05},E809:J809)</f>
        <v>8.31</v>
      </c>
    </row>
    <row r="810" spans="1:11" x14ac:dyDescent="0.3">
      <c r="A810" s="3">
        <v>2020</v>
      </c>
      <c r="B810" s="4" t="s">
        <v>2114</v>
      </c>
      <c r="C810" t="s">
        <v>781</v>
      </c>
      <c r="D810" s="4"/>
      <c r="E810" s="3"/>
      <c r="F810" s="3"/>
      <c r="G810" s="3"/>
      <c r="H810" s="3"/>
      <c r="I810" s="3"/>
      <c r="J810" s="3"/>
      <c r="K810">
        <f>SUMPRODUCT({0.4,0.1,0.2,0.2,0.05,0.05},E810:J810)</f>
        <v>0</v>
      </c>
    </row>
    <row r="811" spans="1:11" x14ac:dyDescent="0.3">
      <c r="A811" s="3">
        <v>2020</v>
      </c>
      <c r="B811" s="4" t="s">
        <v>2115</v>
      </c>
      <c r="C811" t="s">
        <v>781</v>
      </c>
      <c r="D811" s="4"/>
      <c r="E811" s="3"/>
      <c r="F811" s="3"/>
      <c r="G811" s="3"/>
      <c r="H811" s="3">
        <v>45.2</v>
      </c>
      <c r="I811" s="3"/>
      <c r="J811" s="3"/>
      <c r="K811">
        <f>SUMPRODUCT({0.4,0.1,0.2,0.2,0.05,0.05},E811:J811)</f>
        <v>9.0400000000000009</v>
      </c>
    </row>
    <row r="812" spans="1:11" x14ac:dyDescent="0.3">
      <c r="A812" s="3">
        <v>2020</v>
      </c>
      <c r="B812" s="4" t="s">
        <v>2116</v>
      </c>
      <c r="C812" t="s">
        <v>781</v>
      </c>
      <c r="D812" s="4"/>
      <c r="E812" s="3"/>
      <c r="F812" s="3">
        <v>32.5</v>
      </c>
      <c r="G812" s="3"/>
      <c r="H812" s="3">
        <v>19.2</v>
      </c>
      <c r="I812" s="3"/>
      <c r="J812" s="3"/>
      <c r="K812">
        <f>SUMPRODUCT({0.4,0.1,0.2,0.2,0.05,0.05},E812:J812)</f>
        <v>7.09</v>
      </c>
    </row>
    <row r="813" spans="1:11" x14ac:dyDescent="0.3">
      <c r="A813" s="3">
        <v>2020</v>
      </c>
      <c r="B813" s="4" t="s">
        <v>2117</v>
      </c>
      <c r="C813" t="s">
        <v>781</v>
      </c>
      <c r="D813" s="4"/>
      <c r="E813" s="3"/>
      <c r="F813" s="3"/>
      <c r="G813" s="3"/>
      <c r="H813" s="3">
        <v>21.5</v>
      </c>
      <c r="I813" s="3"/>
      <c r="J813" s="3"/>
      <c r="K813">
        <f>SUMPRODUCT({0.4,0.1,0.2,0.2,0.05,0.05},E813:J813)</f>
        <v>4.3</v>
      </c>
    </row>
    <row r="814" spans="1:11" x14ac:dyDescent="0.3">
      <c r="A814" s="3">
        <v>2020</v>
      </c>
      <c r="B814" s="4" t="s">
        <v>2118</v>
      </c>
      <c r="C814" t="s">
        <v>781</v>
      </c>
      <c r="D814" s="4"/>
      <c r="E814" s="3"/>
      <c r="F814" s="3"/>
      <c r="G814" s="3"/>
      <c r="H814" s="3"/>
      <c r="I814" s="3">
        <v>60</v>
      </c>
      <c r="J814" s="3">
        <v>49</v>
      </c>
      <c r="K814">
        <f>SUMPRODUCT({0.4,0.1,0.2,0.2,0.05,0.05},E814:J814)</f>
        <v>5.45</v>
      </c>
    </row>
    <row r="815" spans="1:11" x14ac:dyDescent="0.3">
      <c r="A815" s="3">
        <v>2020</v>
      </c>
      <c r="B815" s="4" t="s">
        <v>2119</v>
      </c>
      <c r="C815" t="s">
        <v>781</v>
      </c>
      <c r="D815" s="4"/>
      <c r="E815" s="3"/>
      <c r="F815" s="3"/>
      <c r="G815" s="3"/>
      <c r="H815" s="3"/>
      <c r="I815" s="3"/>
      <c r="J815" s="3"/>
      <c r="K815">
        <f>SUMPRODUCT({0.4,0.1,0.2,0.2,0.05,0.05},E815:J815)</f>
        <v>0</v>
      </c>
    </row>
    <row r="816" spans="1:11" x14ac:dyDescent="0.3">
      <c r="A816" s="3">
        <v>2020</v>
      </c>
      <c r="B816" s="4" t="s">
        <v>2120</v>
      </c>
      <c r="C816" t="s">
        <v>781</v>
      </c>
      <c r="D816" s="4"/>
      <c r="E816" s="3"/>
      <c r="F816" s="3"/>
      <c r="G816" s="3"/>
      <c r="H816" s="3"/>
      <c r="I816" s="3"/>
      <c r="J816" s="3"/>
      <c r="K816">
        <f>SUMPRODUCT({0.4,0.1,0.2,0.2,0.05,0.05},E816:J816)</f>
        <v>0</v>
      </c>
    </row>
    <row r="817" spans="1:11" x14ac:dyDescent="0.3">
      <c r="A817" s="3">
        <v>2020</v>
      </c>
      <c r="B817" s="4" t="s">
        <v>2121</v>
      </c>
      <c r="C817" t="s">
        <v>781</v>
      </c>
      <c r="D817" s="4"/>
      <c r="E817" s="3"/>
      <c r="F817" s="3">
        <v>22.2</v>
      </c>
      <c r="G817" s="3"/>
      <c r="H817" s="3"/>
      <c r="I817" s="3"/>
      <c r="J817" s="3"/>
      <c r="K817">
        <f>SUMPRODUCT({0.4,0.1,0.2,0.2,0.05,0.05},E817:J817)</f>
        <v>2.2200000000000002</v>
      </c>
    </row>
    <row r="818" spans="1:11" x14ac:dyDescent="0.3">
      <c r="A818" s="3">
        <v>2020</v>
      </c>
      <c r="B818" s="4" t="s">
        <v>2122</v>
      </c>
      <c r="C818" t="s">
        <v>781</v>
      </c>
      <c r="D818" s="4"/>
      <c r="E818" s="3"/>
      <c r="F818" s="3"/>
      <c r="G818" s="3"/>
      <c r="H818" s="3"/>
      <c r="I818" s="3"/>
      <c r="J818" s="3"/>
      <c r="K818">
        <f>SUMPRODUCT({0.4,0.1,0.2,0.2,0.05,0.05},E818:J818)</f>
        <v>0</v>
      </c>
    </row>
    <row r="819" spans="1:11" x14ac:dyDescent="0.3">
      <c r="A819" s="3">
        <v>2020</v>
      </c>
      <c r="B819" s="4" t="s">
        <v>2123</v>
      </c>
      <c r="C819" t="s">
        <v>781</v>
      </c>
      <c r="D819" s="4"/>
      <c r="E819" s="3"/>
      <c r="F819" s="3"/>
      <c r="G819" s="3">
        <v>30.2</v>
      </c>
      <c r="H819" s="3"/>
      <c r="I819" s="3">
        <v>33.6</v>
      </c>
      <c r="J819" s="3">
        <v>32.5</v>
      </c>
      <c r="K819">
        <f>SUMPRODUCT({0.4,0.1,0.2,0.2,0.05,0.05},E819:J819)</f>
        <v>9.3450000000000006</v>
      </c>
    </row>
    <row r="820" spans="1:11" x14ac:dyDescent="0.3">
      <c r="A820" s="3">
        <v>2020</v>
      </c>
      <c r="B820" s="4" t="s">
        <v>2124</v>
      </c>
      <c r="C820" t="s">
        <v>781</v>
      </c>
      <c r="D820" s="4"/>
      <c r="E820" s="3"/>
      <c r="F820" s="3"/>
      <c r="G820" s="3"/>
      <c r="H820" s="3"/>
      <c r="I820" s="3">
        <v>71.8</v>
      </c>
      <c r="J820" s="3">
        <v>39.799999999999997</v>
      </c>
      <c r="K820">
        <f>SUMPRODUCT({0.4,0.1,0.2,0.2,0.05,0.05},E820:J820)</f>
        <v>5.58</v>
      </c>
    </row>
    <row r="821" spans="1:11" x14ac:dyDescent="0.3">
      <c r="A821" s="3">
        <v>2020</v>
      </c>
      <c r="B821" s="4" t="s">
        <v>2125</v>
      </c>
      <c r="C821" t="s">
        <v>781</v>
      </c>
      <c r="D821" s="4"/>
      <c r="E821" s="3"/>
      <c r="F821" s="3">
        <v>26.2</v>
      </c>
      <c r="G821" s="3">
        <v>31.7</v>
      </c>
      <c r="H821" s="3"/>
      <c r="I821" s="3"/>
      <c r="J821" s="3"/>
      <c r="K821">
        <f>SUMPRODUCT({0.4,0.1,0.2,0.2,0.05,0.05},E821:J821)</f>
        <v>8.9600000000000009</v>
      </c>
    </row>
    <row r="822" spans="1:11" x14ac:dyDescent="0.3">
      <c r="A822" s="3">
        <v>2020</v>
      </c>
      <c r="B822" s="4" t="s">
        <v>2126</v>
      </c>
      <c r="C822" t="s">
        <v>781</v>
      </c>
      <c r="D822" s="4"/>
      <c r="E822" s="3"/>
      <c r="F822" s="3"/>
      <c r="G822" s="3"/>
      <c r="H822" s="3"/>
      <c r="I822" s="3"/>
      <c r="J822" s="3"/>
      <c r="K822">
        <f>SUMPRODUCT({0.4,0.1,0.2,0.2,0.05,0.05},E822:J822)</f>
        <v>0</v>
      </c>
    </row>
    <row r="823" spans="1:11" x14ac:dyDescent="0.3">
      <c r="A823" s="3">
        <v>2020</v>
      </c>
      <c r="B823" s="4" t="s">
        <v>2127</v>
      </c>
      <c r="C823" t="s">
        <v>781</v>
      </c>
      <c r="D823" s="4"/>
      <c r="E823" s="3"/>
      <c r="F823" s="3"/>
      <c r="G823" s="3"/>
      <c r="H823" s="3">
        <v>24.3</v>
      </c>
      <c r="I823" s="3"/>
      <c r="J823" s="3">
        <v>21.1</v>
      </c>
      <c r="K823">
        <f>SUMPRODUCT({0.4,0.1,0.2,0.2,0.05,0.05},E823:J823)</f>
        <v>5.9150000000000009</v>
      </c>
    </row>
    <row r="824" spans="1:11" x14ac:dyDescent="0.3">
      <c r="A824" s="3">
        <v>2020</v>
      </c>
      <c r="B824" s="4" t="s">
        <v>2128</v>
      </c>
      <c r="C824" t="s">
        <v>781</v>
      </c>
      <c r="D824" s="4"/>
      <c r="E824" s="3"/>
      <c r="F824" s="3"/>
      <c r="G824" s="3"/>
      <c r="H824" s="3"/>
      <c r="I824" s="3">
        <v>35.5</v>
      </c>
      <c r="J824" s="3">
        <v>65.7</v>
      </c>
      <c r="K824">
        <f>SUMPRODUCT({0.4,0.1,0.2,0.2,0.05,0.05},E824:J824)</f>
        <v>5.0600000000000005</v>
      </c>
    </row>
    <row r="825" spans="1:11" x14ac:dyDescent="0.3">
      <c r="A825" s="3">
        <v>2020</v>
      </c>
      <c r="B825" s="4" t="s">
        <v>2129</v>
      </c>
      <c r="C825" t="s">
        <v>781</v>
      </c>
      <c r="D825" s="4"/>
      <c r="E825" s="3"/>
      <c r="F825" s="3">
        <v>18.899999999999999</v>
      </c>
      <c r="G825" s="3"/>
      <c r="H825" s="3"/>
      <c r="I825" s="3"/>
      <c r="J825" s="3">
        <v>18.600000000000001</v>
      </c>
      <c r="K825">
        <f>SUMPRODUCT({0.4,0.1,0.2,0.2,0.05,0.05},E825:J825)</f>
        <v>2.8200000000000003</v>
      </c>
    </row>
    <row r="826" spans="1:11" x14ac:dyDescent="0.3">
      <c r="A826" s="3">
        <v>2020</v>
      </c>
      <c r="B826" s="4" t="s">
        <v>2130</v>
      </c>
      <c r="C826" t="s">
        <v>781</v>
      </c>
      <c r="D826" s="4"/>
      <c r="E826" s="3"/>
      <c r="F826" s="3"/>
      <c r="G826" s="3"/>
      <c r="H826" s="3"/>
      <c r="I826" s="3"/>
      <c r="J826" s="3">
        <v>87.5</v>
      </c>
      <c r="K826">
        <f>SUMPRODUCT({0.4,0.1,0.2,0.2,0.05,0.05},E826:J826)</f>
        <v>4.375</v>
      </c>
    </row>
    <row r="827" spans="1:11" x14ac:dyDescent="0.3">
      <c r="A827" s="3">
        <v>2020</v>
      </c>
      <c r="B827" s="4" t="s">
        <v>2131</v>
      </c>
      <c r="C827" t="s">
        <v>781</v>
      </c>
      <c r="D827" s="4"/>
      <c r="E827" s="3"/>
      <c r="F827" s="3">
        <v>20.100000000000001</v>
      </c>
      <c r="G827" s="3"/>
      <c r="H827" s="3">
        <v>27.6</v>
      </c>
      <c r="I827" s="3"/>
      <c r="J827" s="3"/>
      <c r="K827">
        <f>SUMPRODUCT({0.4,0.1,0.2,0.2,0.05,0.05},E827:J827)</f>
        <v>7.5300000000000011</v>
      </c>
    </row>
    <row r="828" spans="1:11" x14ac:dyDescent="0.3">
      <c r="A828" s="3">
        <v>2020</v>
      </c>
      <c r="B828" s="4" t="s">
        <v>2132</v>
      </c>
      <c r="C828" t="s">
        <v>781</v>
      </c>
      <c r="D828" s="4"/>
      <c r="E828" s="3"/>
      <c r="F828" s="3"/>
      <c r="G828" s="3"/>
      <c r="H828" s="3"/>
      <c r="I828" s="3"/>
      <c r="J828" s="3"/>
      <c r="K828">
        <f>SUMPRODUCT({0.4,0.1,0.2,0.2,0.05,0.05},E828:J828)</f>
        <v>0</v>
      </c>
    </row>
    <row r="829" spans="1:11" x14ac:dyDescent="0.3">
      <c r="A829" s="3">
        <v>2020</v>
      </c>
      <c r="B829" s="4" t="s">
        <v>2133</v>
      </c>
      <c r="C829" t="s">
        <v>781</v>
      </c>
      <c r="D829" s="4"/>
      <c r="E829" s="3"/>
      <c r="F829" s="3">
        <v>18.600000000000001</v>
      </c>
      <c r="G829" s="3"/>
      <c r="H829" s="3"/>
      <c r="I829" s="3"/>
      <c r="J829" s="3">
        <v>33.799999999999997</v>
      </c>
      <c r="K829">
        <f>SUMPRODUCT({0.4,0.1,0.2,0.2,0.05,0.05},E829:J829)</f>
        <v>3.5500000000000003</v>
      </c>
    </row>
    <row r="830" spans="1:11" x14ac:dyDescent="0.3">
      <c r="A830" s="3">
        <v>2020</v>
      </c>
      <c r="B830" s="4" t="s">
        <v>2134</v>
      </c>
      <c r="C830" t="s">
        <v>781</v>
      </c>
      <c r="D830" s="4"/>
      <c r="E830" s="3"/>
      <c r="F830" s="3"/>
      <c r="G830" s="3">
        <v>29.3</v>
      </c>
      <c r="H830" s="3"/>
      <c r="I830" s="3"/>
      <c r="J830" s="3"/>
      <c r="K830">
        <f>SUMPRODUCT({0.4,0.1,0.2,0.2,0.05,0.05},E830:J830)</f>
        <v>5.86</v>
      </c>
    </row>
    <row r="831" spans="1:11" x14ac:dyDescent="0.3">
      <c r="A831" s="3">
        <v>2020</v>
      </c>
      <c r="B831" s="4" t="s">
        <v>2135</v>
      </c>
      <c r="C831" t="s">
        <v>781</v>
      </c>
      <c r="D831" s="4"/>
      <c r="E831" s="3"/>
      <c r="F831" s="3"/>
      <c r="G831" s="3"/>
      <c r="H831" s="3"/>
      <c r="I831" s="3">
        <v>25.8</v>
      </c>
      <c r="J831" s="3">
        <v>56.2</v>
      </c>
      <c r="K831">
        <f>SUMPRODUCT({0.4,0.1,0.2,0.2,0.05,0.05},E831:J831)</f>
        <v>4.1000000000000005</v>
      </c>
    </row>
    <row r="832" spans="1:11" x14ac:dyDescent="0.3">
      <c r="A832" s="3">
        <v>2020</v>
      </c>
      <c r="B832" s="4" t="s">
        <v>2136</v>
      </c>
      <c r="C832" t="s">
        <v>781</v>
      </c>
      <c r="D832" s="4"/>
      <c r="E832" s="3">
        <v>16.600000000000001</v>
      </c>
      <c r="F832" s="3">
        <v>26.9</v>
      </c>
      <c r="G832" s="3"/>
      <c r="H832" s="3"/>
      <c r="I832" s="3"/>
      <c r="J832" s="3"/>
      <c r="K832">
        <f>SUMPRODUCT({0.4,0.1,0.2,0.2,0.05,0.05},E832:J832)</f>
        <v>9.33</v>
      </c>
    </row>
    <row r="833" spans="1:11" x14ac:dyDescent="0.3">
      <c r="A833" s="3">
        <v>2020</v>
      </c>
      <c r="B833" s="4" t="s">
        <v>2137</v>
      </c>
      <c r="C833" t="s">
        <v>781</v>
      </c>
      <c r="D833" s="4"/>
      <c r="E833" s="3"/>
      <c r="F833" s="3"/>
      <c r="G833" s="3"/>
      <c r="H833" s="3"/>
      <c r="I833" s="3">
        <v>61.6</v>
      </c>
      <c r="J833" s="3">
        <v>90.9</v>
      </c>
      <c r="K833">
        <f>SUMPRODUCT({0.4,0.1,0.2,0.2,0.05,0.05},E833:J833)</f>
        <v>7.6250000000000009</v>
      </c>
    </row>
    <row r="834" spans="1:11" x14ac:dyDescent="0.3">
      <c r="A834" s="3">
        <v>2020</v>
      </c>
      <c r="B834" s="4" t="s">
        <v>2138</v>
      </c>
      <c r="C834" t="s">
        <v>781</v>
      </c>
      <c r="D834" s="4"/>
      <c r="E834" s="3"/>
      <c r="F834" s="3"/>
      <c r="G834" s="3"/>
      <c r="H834" s="3"/>
      <c r="I834" s="3">
        <v>55.5</v>
      </c>
      <c r="J834" s="3">
        <v>82.3</v>
      </c>
      <c r="K834">
        <f>SUMPRODUCT({0.4,0.1,0.2,0.2,0.05,0.05},E834:J834)</f>
        <v>6.8900000000000006</v>
      </c>
    </row>
    <row r="835" spans="1:11" x14ac:dyDescent="0.3">
      <c r="A835" s="3">
        <v>2020</v>
      </c>
      <c r="B835" s="4" t="s">
        <v>2139</v>
      </c>
      <c r="C835" t="s">
        <v>781</v>
      </c>
      <c r="D835" s="4"/>
      <c r="E835" s="3"/>
      <c r="F835" s="3"/>
      <c r="G835" s="3">
        <v>35.6</v>
      </c>
      <c r="H835" s="3"/>
      <c r="I835" s="3"/>
      <c r="J835" s="3"/>
      <c r="K835">
        <f>SUMPRODUCT({0.4,0.1,0.2,0.2,0.05,0.05},E835:J835)</f>
        <v>7.120000000000001</v>
      </c>
    </row>
    <row r="836" spans="1:11" x14ac:dyDescent="0.3">
      <c r="A836" s="3">
        <v>2020</v>
      </c>
      <c r="B836" s="4" t="s">
        <v>2140</v>
      </c>
      <c r="C836" t="s">
        <v>781</v>
      </c>
      <c r="D836" s="4"/>
      <c r="E836" s="3"/>
      <c r="F836" s="3"/>
      <c r="G836" s="3"/>
      <c r="H836" s="3"/>
      <c r="I836" s="3"/>
      <c r="J836" s="3">
        <v>29.7</v>
      </c>
      <c r="K836">
        <f>SUMPRODUCT({0.4,0.1,0.2,0.2,0.05,0.05},E836:J836)</f>
        <v>1.4850000000000001</v>
      </c>
    </row>
    <row r="837" spans="1:11" x14ac:dyDescent="0.3">
      <c r="A837" s="3">
        <v>2020</v>
      </c>
      <c r="B837" s="4" t="s">
        <v>2141</v>
      </c>
      <c r="C837" t="s">
        <v>781</v>
      </c>
      <c r="D837" s="4"/>
      <c r="E837" s="3"/>
      <c r="F837" s="3"/>
      <c r="G837" s="3">
        <v>31.9</v>
      </c>
      <c r="H837" s="3"/>
      <c r="I837" s="3"/>
      <c r="J837" s="3"/>
      <c r="K837">
        <f>SUMPRODUCT({0.4,0.1,0.2,0.2,0.05,0.05},E837:J837)</f>
        <v>6.38</v>
      </c>
    </row>
    <row r="838" spans="1:11" x14ac:dyDescent="0.3">
      <c r="A838" s="3">
        <v>2020</v>
      </c>
      <c r="B838" s="4" t="s">
        <v>2142</v>
      </c>
      <c r="C838" t="s">
        <v>781</v>
      </c>
      <c r="D838" s="4"/>
      <c r="E838" s="3"/>
      <c r="F838" s="3"/>
      <c r="G838" s="3"/>
      <c r="H838" s="3">
        <v>21.5</v>
      </c>
      <c r="I838" s="3"/>
      <c r="J838" s="3">
        <v>17.5</v>
      </c>
      <c r="K838">
        <f>SUMPRODUCT({0.4,0.1,0.2,0.2,0.05,0.05},E838:J838)</f>
        <v>5.1749999999999998</v>
      </c>
    </row>
    <row r="839" spans="1:11" x14ac:dyDescent="0.3">
      <c r="A839" s="3">
        <v>2020</v>
      </c>
      <c r="B839" s="4" t="s">
        <v>2143</v>
      </c>
      <c r="C839" t="s">
        <v>781</v>
      </c>
      <c r="D839" s="4"/>
      <c r="E839" s="3"/>
      <c r="F839" s="3"/>
      <c r="G839" s="3">
        <v>24.2</v>
      </c>
      <c r="H839" s="3"/>
      <c r="I839" s="3">
        <v>58.2</v>
      </c>
      <c r="J839" s="3">
        <v>26.2</v>
      </c>
      <c r="K839">
        <f>SUMPRODUCT({0.4,0.1,0.2,0.2,0.05,0.05},E839:J839)</f>
        <v>9.06</v>
      </c>
    </row>
    <row r="840" spans="1:11" x14ac:dyDescent="0.3">
      <c r="A840" s="3">
        <v>2020</v>
      </c>
      <c r="B840" s="4" t="s">
        <v>2144</v>
      </c>
      <c r="C840" t="s">
        <v>781</v>
      </c>
      <c r="D840" s="4"/>
      <c r="E840" s="3"/>
      <c r="F840" s="3"/>
      <c r="G840" s="3"/>
      <c r="H840" s="3"/>
      <c r="I840" s="3">
        <v>32.799999999999997</v>
      </c>
      <c r="J840" s="3">
        <v>41.7</v>
      </c>
      <c r="K840">
        <f>SUMPRODUCT({0.4,0.1,0.2,0.2,0.05,0.05},E840:J840)</f>
        <v>3.7250000000000005</v>
      </c>
    </row>
    <row r="841" spans="1:11" x14ac:dyDescent="0.3">
      <c r="A841" s="3">
        <v>2020</v>
      </c>
      <c r="B841" s="4" t="s">
        <v>2145</v>
      </c>
      <c r="C841" t="s">
        <v>781</v>
      </c>
      <c r="D841" s="4"/>
      <c r="E841" s="3"/>
      <c r="F841" s="3"/>
      <c r="G841" s="3"/>
      <c r="H841" s="3"/>
      <c r="I841" s="3">
        <v>100</v>
      </c>
      <c r="J841" s="3">
        <v>17.899999999999999</v>
      </c>
      <c r="K841">
        <f>SUMPRODUCT({0.4,0.1,0.2,0.2,0.05,0.05},E841:J841)</f>
        <v>5.8949999999999996</v>
      </c>
    </row>
    <row r="842" spans="1:11" x14ac:dyDescent="0.3">
      <c r="A842" s="3">
        <v>2020</v>
      </c>
      <c r="B842" s="4" t="s">
        <v>2146</v>
      </c>
      <c r="C842" t="s">
        <v>781</v>
      </c>
      <c r="D842" s="4"/>
      <c r="E842" s="3"/>
      <c r="F842" s="3"/>
      <c r="G842" s="3"/>
      <c r="H842" s="3"/>
      <c r="I842" s="3"/>
      <c r="J842" s="3"/>
      <c r="K842">
        <f>SUMPRODUCT({0.4,0.1,0.2,0.2,0.05,0.05},E842:J842)</f>
        <v>0</v>
      </c>
    </row>
    <row r="843" spans="1:11" x14ac:dyDescent="0.3">
      <c r="A843" s="3">
        <v>2020</v>
      </c>
      <c r="B843" s="4" t="s">
        <v>2147</v>
      </c>
      <c r="C843" t="s">
        <v>781</v>
      </c>
      <c r="D843" s="4"/>
      <c r="E843" s="3"/>
      <c r="F843" s="3"/>
      <c r="G843" s="3">
        <v>35.700000000000003</v>
      </c>
      <c r="H843" s="3">
        <v>22.4</v>
      </c>
      <c r="I843" s="3"/>
      <c r="J843" s="3"/>
      <c r="K843">
        <f>SUMPRODUCT({0.4,0.1,0.2,0.2,0.05,0.05},E843:J843)</f>
        <v>11.620000000000001</v>
      </c>
    </row>
    <row r="844" spans="1:11" x14ac:dyDescent="0.3">
      <c r="A844" s="3">
        <v>2020</v>
      </c>
      <c r="B844" s="4" t="s">
        <v>2148</v>
      </c>
      <c r="C844" t="s">
        <v>781</v>
      </c>
      <c r="D844" s="4"/>
      <c r="E844" s="3"/>
      <c r="F844" s="3"/>
      <c r="G844" s="3"/>
      <c r="H844" s="3"/>
      <c r="I844" s="3">
        <v>97</v>
      </c>
      <c r="J844" s="3">
        <v>100</v>
      </c>
      <c r="K844">
        <f>SUMPRODUCT({0.4,0.1,0.2,0.2,0.05,0.05},E844:J844)</f>
        <v>9.8500000000000014</v>
      </c>
    </row>
    <row r="845" spans="1:11" x14ac:dyDescent="0.3">
      <c r="A845" s="3">
        <v>2020</v>
      </c>
      <c r="B845" s="4" t="s">
        <v>2149</v>
      </c>
      <c r="C845" t="s">
        <v>781</v>
      </c>
      <c r="D845" s="4"/>
      <c r="E845" s="3">
        <v>20.6</v>
      </c>
      <c r="F845" s="3"/>
      <c r="G845" s="3"/>
      <c r="H845" s="3"/>
      <c r="I845" s="3"/>
      <c r="J845" s="3"/>
      <c r="K845">
        <f>SUMPRODUCT({0.4,0.1,0.2,0.2,0.05,0.05},E845:J845)</f>
        <v>8.24</v>
      </c>
    </row>
    <row r="846" spans="1:11" x14ac:dyDescent="0.3">
      <c r="A846" s="3">
        <v>2020</v>
      </c>
      <c r="B846" s="4" t="s">
        <v>2150</v>
      </c>
      <c r="C846" t="s">
        <v>781</v>
      </c>
      <c r="D846" s="4"/>
      <c r="E846" s="3"/>
      <c r="F846" s="3"/>
      <c r="G846" s="3">
        <v>53.8</v>
      </c>
      <c r="H846" s="3"/>
      <c r="I846" s="3"/>
      <c r="J846" s="3"/>
      <c r="K846">
        <f>SUMPRODUCT({0.4,0.1,0.2,0.2,0.05,0.05},E846:J846)</f>
        <v>10.76</v>
      </c>
    </row>
    <row r="847" spans="1:11" x14ac:dyDescent="0.3">
      <c r="A847" s="3">
        <v>2020</v>
      </c>
      <c r="B847" s="4" t="s">
        <v>2151</v>
      </c>
      <c r="C847" t="s">
        <v>781</v>
      </c>
      <c r="D847" s="4"/>
      <c r="E847" s="3">
        <v>23.9</v>
      </c>
      <c r="F847" s="3">
        <v>20.3</v>
      </c>
      <c r="G847" s="3"/>
      <c r="H847" s="3"/>
      <c r="I847" s="3"/>
      <c r="J847" s="3"/>
      <c r="K847">
        <f>SUMPRODUCT({0.4,0.1,0.2,0.2,0.05,0.05},E847:J847)</f>
        <v>11.59</v>
      </c>
    </row>
    <row r="848" spans="1:11" x14ac:dyDescent="0.3">
      <c r="A848" s="3">
        <v>2020</v>
      </c>
      <c r="B848" s="4" t="s">
        <v>2152</v>
      </c>
      <c r="C848" t="s">
        <v>781</v>
      </c>
      <c r="D848" s="4"/>
      <c r="E848" s="3"/>
      <c r="F848" s="3"/>
      <c r="G848" s="3">
        <v>32.200000000000003</v>
      </c>
      <c r="H848" s="3"/>
      <c r="I848" s="3"/>
      <c r="J848" s="3"/>
      <c r="K848">
        <f>SUMPRODUCT({0.4,0.1,0.2,0.2,0.05,0.05},E848:J848)</f>
        <v>6.4400000000000013</v>
      </c>
    </row>
    <row r="849" spans="1:11" x14ac:dyDescent="0.3">
      <c r="A849" s="3">
        <v>2020</v>
      </c>
      <c r="B849" s="4" t="s">
        <v>2153</v>
      </c>
      <c r="C849" t="s">
        <v>781</v>
      </c>
      <c r="D849" s="4"/>
      <c r="E849" s="3"/>
      <c r="F849" s="3"/>
      <c r="G849" s="3">
        <v>35.6</v>
      </c>
      <c r="H849" s="3"/>
      <c r="I849" s="3"/>
      <c r="J849" s="3"/>
      <c r="K849">
        <f>SUMPRODUCT({0.4,0.1,0.2,0.2,0.05,0.05},E849:J849)</f>
        <v>7.120000000000001</v>
      </c>
    </row>
    <row r="850" spans="1:11" x14ac:dyDescent="0.3">
      <c r="A850" s="3">
        <v>2020</v>
      </c>
      <c r="B850" s="4" t="s">
        <v>2154</v>
      </c>
      <c r="C850" t="s">
        <v>781</v>
      </c>
      <c r="D850" s="4"/>
      <c r="E850" s="3"/>
      <c r="F850" s="3"/>
      <c r="G850" s="3"/>
      <c r="H850" s="3">
        <v>34.700000000000003</v>
      </c>
      <c r="I850" s="3">
        <v>18.7</v>
      </c>
      <c r="J850" s="3"/>
      <c r="K850">
        <f>SUMPRODUCT({0.4,0.1,0.2,0.2,0.05,0.05},E850:J850)</f>
        <v>7.8750000000000018</v>
      </c>
    </row>
    <row r="851" spans="1:11" x14ac:dyDescent="0.3">
      <c r="A851" s="3">
        <v>2020</v>
      </c>
      <c r="B851" s="4" t="s">
        <v>2155</v>
      </c>
      <c r="C851" t="s">
        <v>781</v>
      </c>
      <c r="D851" s="4"/>
      <c r="E851" s="3"/>
      <c r="F851" s="3"/>
      <c r="G851" s="3"/>
      <c r="H851" s="3"/>
      <c r="I851" s="3"/>
      <c r="J851" s="3"/>
      <c r="K851">
        <f>SUMPRODUCT({0.4,0.1,0.2,0.2,0.05,0.05},E851:J851)</f>
        <v>0</v>
      </c>
    </row>
    <row r="852" spans="1:11" x14ac:dyDescent="0.3">
      <c r="A852" s="3">
        <v>2020</v>
      </c>
      <c r="B852" s="4" t="s">
        <v>2156</v>
      </c>
      <c r="C852" t="s">
        <v>781</v>
      </c>
      <c r="D852" s="4"/>
      <c r="E852" s="3"/>
      <c r="F852" s="3"/>
      <c r="G852" s="3"/>
      <c r="H852" s="3"/>
      <c r="I852" s="3">
        <v>99.6</v>
      </c>
      <c r="J852" s="3"/>
      <c r="K852">
        <f>SUMPRODUCT({0.4,0.1,0.2,0.2,0.05,0.05},E852:J852)</f>
        <v>4.9800000000000004</v>
      </c>
    </row>
    <row r="853" spans="1:11" x14ac:dyDescent="0.3">
      <c r="A853" s="3">
        <v>2020</v>
      </c>
      <c r="B853" s="4" t="s">
        <v>2157</v>
      </c>
      <c r="C853" t="s">
        <v>781</v>
      </c>
      <c r="D853" s="4"/>
      <c r="E853" s="3"/>
      <c r="F853" s="3"/>
      <c r="G853" s="3"/>
      <c r="H853" s="3"/>
      <c r="I853" s="3"/>
      <c r="J853" s="3"/>
      <c r="K853">
        <f>SUMPRODUCT({0.4,0.1,0.2,0.2,0.05,0.05},E853:J853)</f>
        <v>0</v>
      </c>
    </row>
    <row r="854" spans="1:11" x14ac:dyDescent="0.3">
      <c r="A854" s="3">
        <v>2020</v>
      </c>
      <c r="B854" s="4" t="s">
        <v>2158</v>
      </c>
      <c r="C854" t="s">
        <v>781</v>
      </c>
      <c r="D854" s="4"/>
      <c r="E854" s="3"/>
      <c r="F854" s="3"/>
      <c r="G854" s="3"/>
      <c r="H854" s="3"/>
      <c r="I854" s="3">
        <v>36.700000000000003</v>
      </c>
      <c r="J854" s="3">
        <v>29.1</v>
      </c>
      <c r="K854">
        <f>SUMPRODUCT({0.4,0.1,0.2,0.2,0.05,0.05},E854:J854)</f>
        <v>3.29</v>
      </c>
    </row>
    <row r="855" spans="1:11" x14ac:dyDescent="0.3">
      <c r="A855" s="3">
        <v>2020</v>
      </c>
      <c r="B855" s="4" t="s">
        <v>2159</v>
      </c>
      <c r="C855" t="s">
        <v>781</v>
      </c>
      <c r="D855" s="4"/>
      <c r="E855" s="3"/>
      <c r="F855" s="3"/>
      <c r="G855" s="3">
        <v>24.9</v>
      </c>
      <c r="H855" s="3"/>
      <c r="I855" s="3"/>
      <c r="J855" s="3"/>
      <c r="K855">
        <f>SUMPRODUCT({0.4,0.1,0.2,0.2,0.05,0.05},E855:J855)</f>
        <v>4.9800000000000004</v>
      </c>
    </row>
    <row r="856" spans="1:11" x14ac:dyDescent="0.3">
      <c r="A856" s="3">
        <v>2020</v>
      </c>
      <c r="B856" s="4" t="s">
        <v>2160</v>
      </c>
      <c r="C856" t="s">
        <v>781</v>
      </c>
      <c r="D856" s="4"/>
      <c r="E856" s="3"/>
      <c r="F856" s="3"/>
      <c r="G856" s="3"/>
      <c r="H856" s="3">
        <v>33.5</v>
      </c>
      <c r="I856" s="3"/>
      <c r="J856" s="3"/>
      <c r="K856">
        <f>SUMPRODUCT({0.4,0.1,0.2,0.2,0.05,0.05},E856:J856)</f>
        <v>6.7</v>
      </c>
    </row>
    <row r="857" spans="1:11" x14ac:dyDescent="0.3">
      <c r="A857" s="3">
        <v>2020</v>
      </c>
      <c r="B857" s="4" t="s">
        <v>2161</v>
      </c>
      <c r="C857" t="s">
        <v>781</v>
      </c>
      <c r="D857" s="4"/>
      <c r="E857" s="3"/>
      <c r="F857" s="3"/>
      <c r="G857" s="3"/>
      <c r="H857" s="3">
        <v>34.9</v>
      </c>
      <c r="I857" s="3"/>
      <c r="J857" s="3"/>
      <c r="K857">
        <f>SUMPRODUCT({0.4,0.1,0.2,0.2,0.05,0.05},E857:J857)</f>
        <v>6.98</v>
      </c>
    </row>
    <row r="858" spans="1:11" x14ac:dyDescent="0.3">
      <c r="A858" s="3">
        <v>2020</v>
      </c>
      <c r="B858" s="4" t="s">
        <v>2162</v>
      </c>
      <c r="C858" t="s">
        <v>781</v>
      </c>
      <c r="D858" s="4"/>
      <c r="E858" s="3"/>
      <c r="F858" s="3"/>
      <c r="G858" s="3"/>
      <c r="H858" s="3"/>
      <c r="I858" s="3">
        <v>45.6</v>
      </c>
      <c r="J858" s="3">
        <v>33.4</v>
      </c>
      <c r="K858">
        <f>SUMPRODUCT({0.4,0.1,0.2,0.2,0.05,0.05},E858:J858)</f>
        <v>3.95</v>
      </c>
    </row>
    <row r="859" spans="1:11" x14ac:dyDescent="0.3">
      <c r="A859" s="3">
        <v>2020</v>
      </c>
      <c r="B859" s="4" t="s">
        <v>2163</v>
      </c>
      <c r="C859" t="s">
        <v>781</v>
      </c>
      <c r="D859" s="4"/>
      <c r="E859" s="3"/>
      <c r="F859" s="3"/>
      <c r="G859" s="3">
        <v>34.799999999999997</v>
      </c>
      <c r="H859" s="3"/>
      <c r="I859" s="3"/>
      <c r="J859" s="3"/>
      <c r="K859">
        <f>SUMPRODUCT({0.4,0.1,0.2,0.2,0.05,0.05},E859:J859)</f>
        <v>6.96</v>
      </c>
    </row>
    <row r="860" spans="1:11" x14ac:dyDescent="0.3">
      <c r="A860" s="3">
        <v>2020</v>
      </c>
      <c r="B860" s="4" t="s">
        <v>2164</v>
      </c>
      <c r="C860" t="s">
        <v>781</v>
      </c>
      <c r="D860" s="4"/>
      <c r="E860" s="3"/>
      <c r="F860" s="3"/>
      <c r="G860" s="3"/>
      <c r="H860" s="3"/>
      <c r="I860" s="3">
        <v>54.6</v>
      </c>
      <c r="J860" s="3">
        <v>99</v>
      </c>
      <c r="K860">
        <f>SUMPRODUCT({0.4,0.1,0.2,0.2,0.05,0.05},E860:J860)</f>
        <v>7.6800000000000006</v>
      </c>
    </row>
    <row r="861" spans="1:11" x14ac:dyDescent="0.3">
      <c r="A861" s="3">
        <v>2020</v>
      </c>
      <c r="B861" s="4" t="s">
        <v>2165</v>
      </c>
      <c r="C861" t="s">
        <v>781</v>
      </c>
      <c r="D861" s="4"/>
      <c r="E861" s="3"/>
      <c r="F861" s="3"/>
      <c r="G861" s="3">
        <v>26.7</v>
      </c>
      <c r="H861" s="3"/>
      <c r="I861" s="3"/>
      <c r="J861" s="3"/>
      <c r="K861">
        <f>SUMPRODUCT({0.4,0.1,0.2,0.2,0.05,0.05},E861:J861)</f>
        <v>5.34</v>
      </c>
    </row>
    <row r="862" spans="1:11" x14ac:dyDescent="0.3">
      <c r="A862" s="3">
        <v>2020</v>
      </c>
      <c r="B862" s="4" t="s">
        <v>2166</v>
      </c>
      <c r="C862" t="s">
        <v>781</v>
      </c>
      <c r="D862" s="4"/>
      <c r="E862" s="3"/>
      <c r="F862" s="3"/>
      <c r="G862" s="3"/>
      <c r="H862" s="3"/>
      <c r="I862" s="3">
        <v>39.700000000000003</v>
      </c>
      <c r="J862" s="3">
        <v>38.200000000000003</v>
      </c>
      <c r="K862">
        <f>SUMPRODUCT({0.4,0.1,0.2,0.2,0.05,0.05},E862:J862)</f>
        <v>3.8950000000000005</v>
      </c>
    </row>
    <row r="863" spans="1:11" x14ac:dyDescent="0.3">
      <c r="A863" s="3">
        <v>2020</v>
      </c>
      <c r="B863" s="4" t="s">
        <v>2167</v>
      </c>
      <c r="C863" t="s">
        <v>781</v>
      </c>
      <c r="D863" s="4"/>
      <c r="E863" s="3"/>
      <c r="F863" s="3"/>
      <c r="G863" s="3"/>
      <c r="H863" s="3"/>
      <c r="I863" s="3">
        <v>19.3</v>
      </c>
      <c r="J863" s="3">
        <v>23.5</v>
      </c>
      <c r="K863">
        <f>SUMPRODUCT({0.4,0.1,0.2,0.2,0.05,0.05},E863:J863)</f>
        <v>2.14</v>
      </c>
    </row>
    <row r="864" spans="1:11" x14ac:dyDescent="0.3">
      <c r="A864" s="3">
        <v>2020</v>
      </c>
      <c r="B864" s="4" t="s">
        <v>2168</v>
      </c>
      <c r="C864" t="s">
        <v>781</v>
      </c>
      <c r="D864" s="4"/>
      <c r="E864" s="3"/>
      <c r="F864" s="3"/>
      <c r="G864" s="3"/>
      <c r="H864" s="3">
        <v>37.200000000000003</v>
      </c>
      <c r="I864" s="3"/>
      <c r="J864" s="3"/>
      <c r="K864">
        <f>SUMPRODUCT({0.4,0.1,0.2,0.2,0.05,0.05},E864:J864)</f>
        <v>7.4400000000000013</v>
      </c>
    </row>
    <row r="865" spans="1:11" x14ac:dyDescent="0.3">
      <c r="A865" s="3">
        <v>2020</v>
      </c>
      <c r="B865" s="4" t="s">
        <v>2169</v>
      </c>
      <c r="C865" t="s">
        <v>781</v>
      </c>
      <c r="D865" s="4"/>
      <c r="E865" s="3"/>
      <c r="F865" s="3"/>
      <c r="G865" s="3"/>
      <c r="H865" s="3"/>
      <c r="I865" s="3"/>
      <c r="J865" s="3"/>
      <c r="K865">
        <f>SUMPRODUCT({0.4,0.1,0.2,0.2,0.05,0.05},E865:J865)</f>
        <v>0</v>
      </c>
    </row>
    <row r="866" spans="1:11" x14ac:dyDescent="0.3">
      <c r="A866" s="3">
        <v>2020</v>
      </c>
      <c r="B866" s="4" t="s">
        <v>2170</v>
      </c>
      <c r="C866" t="s">
        <v>781</v>
      </c>
      <c r="D866" s="4"/>
      <c r="E866" s="3"/>
      <c r="F866" s="3"/>
      <c r="G866" s="3">
        <v>48.6</v>
      </c>
      <c r="H866" s="3"/>
      <c r="I866" s="3"/>
      <c r="J866" s="3"/>
      <c r="K866">
        <f>SUMPRODUCT({0.4,0.1,0.2,0.2,0.05,0.05},E866:J866)</f>
        <v>9.7200000000000006</v>
      </c>
    </row>
    <row r="867" spans="1:11" x14ac:dyDescent="0.3">
      <c r="A867" s="3">
        <v>2020</v>
      </c>
      <c r="B867" s="4" t="s">
        <v>2171</v>
      </c>
      <c r="C867" t="s">
        <v>781</v>
      </c>
      <c r="D867" s="4"/>
      <c r="E867" s="3"/>
      <c r="F867" s="3"/>
      <c r="G867" s="3">
        <v>41.2</v>
      </c>
      <c r="H867" s="3"/>
      <c r="I867" s="3"/>
      <c r="J867" s="3"/>
      <c r="K867">
        <f>SUMPRODUCT({0.4,0.1,0.2,0.2,0.05,0.05},E867:J867)</f>
        <v>8.24</v>
      </c>
    </row>
    <row r="868" spans="1:11" x14ac:dyDescent="0.3">
      <c r="A868" s="3">
        <v>2020</v>
      </c>
      <c r="B868" s="4" t="s">
        <v>2172</v>
      </c>
      <c r="C868" t="s">
        <v>781</v>
      </c>
      <c r="D868" s="4"/>
      <c r="E868" s="3"/>
      <c r="F868" s="3"/>
      <c r="G868" s="3">
        <v>25.2</v>
      </c>
      <c r="H868" s="3"/>
      <c r="I868" s="3"/>
      <c r="J868" s="3">
        <v>53.9</v>
      </c>
      <c r="K868">
        <f>SUMPRODUCT({0.4,0.1,0.2,0.2,0.05,0.05},E868:J868)</f>
        <v>7.7350000000000003</v>
      </c>
    </row>
    <row r="869" spans="1:11" x14ac:dyDescent="0.3">
      <c r="A869" s="3">
        <v>2020</v>
      </c>
      <c r="B869" s="4" t="s">
        <v>2173</v>
      </c>
      <c r="C869" t="s">
        <v>781</v>
      </c>
      <c r="D869" s="4"/>
      <c r="E869" s="3"/>
      <c r="F869" s="3"/>
      <c r="G869" s="3"/>
      <c r="H869" s="3"/>
      <c r="I869" s="3"/>
      <c r="J869" s="3"/>
      <c r="K869">
        <f>SUMPRODUCT({0.4,0.1,0.2,0.2,0.05,0.05},E869:J869)</f>
        <v>0</v>
      </c>
    </row>
    <row r="870" spans="1:11" x14ac:dyDescent="0.3">
      <c r="A870" s="3">
        <v>2020</v>
      </c>
      <c r="B870" s="4" t="s">
        <v>2174</v>
      </c>
      <c r="C870" t="s">
        <v>781</v>
      </c>
      <c r="D870" s="4"/>
      <c r="E870" s="3"/>
      <c r="F870" s="3"/>
      <c r="G870" s="3">
        <v>27.5</v>
      </c>
      <c r="H870" s="3"/>
      <c r="I870" s="3"/>
      <c r="J870" s="3"/>
      <c r="K870">
        <f>SUMPRODUCT({0.4,0.1,0.2,0.2,0.05,0.05},E870:J870)</f>
        <v>5.5</v>
      </c>
    </row>
    <row r="871" spans="1:11" x14ac:dyDescent="0.3">
      <c r="A871" s="3">
        <v>2020</v>
      </c>
      <c r="B871" s="4" t="s">
        <v>2175</v>
      </c>
      <c r="C871" t="s">
        <v>781</v>
      </c>
      <c r="D871" s="4"/>
      <c r="E871" s="3"/>
      <c r="F871" s="3"/>
      <c r="G871" s="3">
        <v>51.1</v>
      </c>
      <c r="H871" s="3"/>
      <c r="I871" s="3"/>
      <c r="J871" s="3"/>
      <c r="K871">
        <f>SUMPRODUCT({0.4,0.1,0.2,0.2,0.05,0.05},E871:J871)</f>
        <v>10.220000000000001</v>
      </c>
    </row>
    <row r="872" spans="1:11" x14ac:dyDescent="0.3">
      <c r="A872" s="3">
        <v>2020</v>
      </c>
      <c r="B872" s="4" t="s">
        <v>2176</v>
      </c>
      <c r="C872" t="s">
        <v>781</v>
      </c>
      <c r="D872" s="4"/>
      <c r="E872" s="3">
        <v>20.2</v>
      </c>
      <c r="F872" s="3">
        <v>27.3</v>
      </c>
      <c r="G872" s="3"/>
      <c r="H872" s="3"/>
      <c r="I872" s="3"/>
      <c r="J872" s="3"/>
      <c r="K872">
        <f>SUMPRODUCT({0.4,0.1,0.2,0.2,0.05,0.05},E872:J872)</f>
        <v>10.81</v>
      </c>
    </row>
    <row r="873" spans="1:11" x14ac:dyDescent="0.3">
      <c r="A873" s="3">
        <v>2020</v>
      </c>
      <c r="B873" s="4" t="s">
        <v>2177</v>
      </c>
      <c r="C873" t="s">
        <v>781</v>
      </c>
      <c r="D873" s="4"/>
      <c r="E873" s="3"/>
      <c r="F873" s="3"/>
      <c r="G873" s="3"/>
      <c r="H873" s="3"/>
      <c r="I873" s="3">
        <v>17.899999999999999</v>
      </c>
      <c r="J873" s="3"/>
      <c r="K873">
        <f>SUMPRODUCT({0.4,0.1,0.2,0.2,0.05,0.05},E873:J873)</f>
        <v>0.89500000000000002</v>
      </c>
    </row>
    <row r="874" spans="1:11" x14ac:dyDescent="0.3">
      <c r="A874" s="3">
        <v>2020</v>
      </c>
      <c r="B874" s="4" t="s">
        <v>2178</v>
      </c>
      <c r="C874" t="s">
        <v>781</v>
      </c>
      <c r="D874" s="4"/>
      <c r="E874" s="3"/>
      <c r="F874" s="3"/>
      <c r="G874" s="3">
        <v>34.799999999999997</v>
      </c>
      <c r="H874" s="3"/>
      <c r="I874" s="3"/>
      <c r="J874" s="3"/>
      <c r="K874">
        <f>SUMPRODUCT({0.4,0.1,0.2,0.2,0.05,0.05},E874:J874)</f>
        <v>6.96</v>
      </c>
    </row>
    <row r="875" spans="1:11" x14ac:dyDescent="0.3">
      <c r="A875" s="3">
        <v>2020</v>
      </c>
      <c r="B875" s="4" t="s">
        <v>2179</v>
      </c>
      <c r="C875" t="s">
        <v>781</v>
      </c>
      <c r="D875" s="4"/>
      <c r="E875" s="3"/>
      <c r="F875" s="3"/>
      <c r="G875" s="3">
        <v>25.1</v>
      </c>
      <c r="H875" s="3"/>
      <c r="I875" s="3"/>
      <c r="J875" s="3"/>
      <c r="K875">
        <f>SUMPRODUCT({0.4,0.1,0.2,0.2,0.05,0.05},E875:J875)</f>
        <v>5.0200000000000005</v>
      </c>
    </row>
    <row r="876" spans="1:11" x14ac:dyDescent="0.3">
      <c r="A876" s="3">
        <v>2020</v>
      </c>
      <c r="B876" s="4" t="s">
        <v>2180</v>
      </c>
      <c r="C876" t="s">
        <v>781</v>
      </c>
      <c r="D876" s="4"/>
      <c r="E876" s="3">
        <v>17.899999999999999</v>
      </c>
      <c r="F876" s="3"/>
      <c r="G876" s="3"/>
      <c r="H876" s="3"/>
      <c r="I876" s="3"/>
      <c r="J876" s="3"/>
      <c r="K876">
        <f>SUMPRODUCT({0.4,0.1,0.2,0.2,0.05,0.05},E876:J876)</f>
        <v>7.16</v>
      </c>
    </row>
    <row r="877" spans="1:11" x14ac:dyDescent="0.3">
      <c r="A877" s="3">
        <v>2020</v>
      </c>
      <c r="B877" s="4" t="s">
        <v>2181</v>
      </c>
      <c r="C877" t="s">
        <v>781</v>
      </c>
      <c r="D877" s="4"/>
      <c r="E877" s="3"/>
      <c r="F877" s="3"/>
      <c r="G877" s="3"/>
      <c r="H877" s="3"/>
      <c r="I877" s="3">
        <v>73.2</v>
      </c>
      <c r="J877" s="3"/>
      <c r="K877">
        <f>SUMPRODUCT({0.4,0.1,0.2,0.2,0.05,0.05},E877:J877)</f>
        <v>3.66</v>
      </c>
    </row>
    <row r="878" spans="1:11" x14ac:dyDescent="0.3">
      <c r="A878" s="3">
        <v>2020</v>
      </c>
      <c r="B878" s="4" t="s">
        <v>2182</v>
      </c>
      <c r="C878" t="s">
        <v>781</v>
      </c>
      <c r="D878" s="4"/>
      <c r="E878" s="3"/>
      <c r="F878" s="3"/>
      <c r="G878" s="3"/>
      <c r="H878" s="3"/>
      <c r="I878" s="3">
        <v>72.400000000000006</v>
      </c>
      <c r="J878" s="3">
        <v>29.6</v>
      </c>
      <c r="K878">
        <f>SUMPRODUCT({0.4,0.1,0.2,0.2,0.05,0.05},E878:J878)</f>
        <v>5.1000000000000005</v>
      </c>
    </row>
    <row r="879" spans="1:11" x14ac:dyDescent="0.3">
      <c r="A879" s="3">
        <v>2020</v>
      </c>
      <c r="B879" s="4" t="s">
        <v>2183</v>
      </c>
      <c r="C879" t="s">
        <v>781</v>
      </c>
      <c r="D879" s="4"/>
      <c r="E879" s="3"/>
      <c r="F879" s="3"/>
      <c r="G879" s="3"/>
      <c r="H879" s="3"/>
      <c r="I879" s="3">
        <v>48.6</v>
      </c>
      <c r="J879" s="3">
        <v>87.8</v>
      </c>
      <c r="K879">
        <f>SUMPRODUCT({0.4,0.1,0.2,0.2,0.05,0.05},E879:J879)</f>
        <v>6.82</v>
      </c>
    </row>
    <row r="880" spans="1:11" x14ac:dyDescent="0.3">
      <c r="A880" s="3">
        <v>2020</v>
      </c>
      <c r="B880" s="4" t="s">
        <v>2184</v>
      </c>
      <c r="C880" t="s">
        <v>781</v>
      </c>
      <c r="D880" s="4"/>
      <c r="E880" s="3"/>
      <c r="F880" s="3"/>
      <c r="G880" s="3"/>
      <c r="H880" s="3">
        <v>23</v>
      </c>
      <c r="I880" s="3"/>
      <c r="J880" s="3">
        <v>41.1</v>
      </c>
      <c r="K880">
        <f>SUMPRODUCT({0.4,0.1,0.2,0.2,0.05,0.05},E880:J880)</f>
        <v>6.6550000000000011</v>
      </c>
    </row>
    <row r="881" spans="1:11" x14ac:dyDescent="0.3">
      <c r="A881" s="3">
        <v>2020</v>
      </c>
      <c r="B881" s="4" t="s">
        <v>2185</v>
      </c>
      <c r="C881" t="s">
        <v>781</v>
      </c>
      <c r="D881" s="4"/>
      <c r="E881" s="3"/>
      <c r="F881" s="3"/>
      <c r="G881" s="3"/>
      <c r="H881" s="3"/>
      <c r="I881" s="3"/>
      <c r="J881" s="3">
        <v>78.5</v>
      </c>
      <c r="K881">
        <f>SUMPRODUCT({0.4,0.1,0.2,0.2,0.05,0.05},E881:J881)</f>
        <v>3.9250000000000003</v>
      </c>
    </row>
    <row r="882" spans="1:11" x14ac:dyDescent="0.3">
      <c r="A882" s="3">
        <v>2020</v>
      </c>
      <c r="B882" s="4" t="s">
        <v>2186</v>
      </c>
      <c r="C882" t="s">
        <v>781</v>
      </c>
      <c r="D882" s="4"/>
      <c r="E882" s="3"/>
      <c r="F882" s="3">
        <v>48.5</v>
      </c>
      <c r="G882" s="3"/>
      <c r="H882" s="3"/>
      <c r="I882" s="3">
        <v>27.2</v>
      </c>
      <c r="J882" s="3"/>
      <c r="K882">
        <f>SUMPRODUCT({0.4,0.1,0.2,0.2,0.05,0.05},E882:J882)</f>
        <v>6.2100000000000009</v>
      </c>
    </row>
    <row r="883" spans="1:11" x14ac:dyDescent="0.3">
      <c r="A883" s="3">
        <v>2020</v>
      </c>
      <c r="B883" s="4" t="s">
        <v>2187</v>
      </c>
      <c r="C883" t="s">
        <v>781</v>
      </c>
      <c r="D883" s="4"/>
      <c r="E883" s="3"/>
      <c r="F883" s="3">
        <v>25.2</v>
      </c>
      <c r="G883" s="3"/>
      <c r="H883" s="3">
        <v>36.299999999999997</v>
      </c>
      <c r="I883" s="3"/>
      <c r="J883" s="3"/>
      <c r="K883">
        <f>SUMPRODUCT({0.4,0.1,0.2,0.2,0.05,0.05},E883:J883)</f>
        <v>9.7799999999999994</v>
      </c>
    </row>
    <row r="884" spans="1:11" x14ac:dyDescent="0.3">
      <c r="A884" s="3">
        <v>2020</v>
      </c>
      <c r="B884" s="4" t="s">
        <v>2188</v>
      </c>
      <c r="C884" t="s">
        <v>781</v>
      </c>
      <c r="D884" s="4"/>
      <c r="E884" s="3"/>
      <c r="F884" s="3"/>
      <c r="G884" s="3"/>
      <c r="H884" s="3">
        <v>23.4</v>
      </c>
      <c r="I884" s="3"/>
      <c r="J884" s="3"/>
      <c r="K884">
        <f>SUMPRODUCT({0.4,0.1,0.2,0.2,0.05,0.05},E884:J884)</f>
        <v>4.68</v>
      </c>
    </row>
    <row r="885" spans="1:11" x14ac:dyDescent="0.3">
      <c r="A885" s="3">
        <v>2020</v>
      </c>
      <c r="B885" s="4" t="s">
        <v>2189</v>
      </c>
      <c r="C885" t="s">
        <v>781</v>
      </c>
      <c r="D885" s="4"/>
      <c r="E885" s="3"/>
      <c r="F885" s="3"/>
      <c r="G885" s="3"/>
      <c r="H885" s="3">
        <v>33.6</v>
      </c>
      <c r="I885" s="3"/>
      <c r="J885" s="3"/>
      <c r="K885">
        <f>SUMPRODUCT({0.4,0.1,0.2,0.2,0.05,0.05},E885:J885)</f>
        <v>6.7200000000000006</v>
      </c>
    </row>
    <row r="886" spans="1:11" x14ac:dyDescent="0.3">
      <c r="A886" s="3">
        <v>2020</v>
      </c>
      <c r="B886" s="4" t="s">
        <v>2190</v>
      </c>
      <c r="C886" t="s">
        <v>781</v>
      </c>
      <c r="D886" s="4"/>
      <c r="E886" s="3"/>
      <c r="F886" s="3"/>
      <c r="G886" s="3">
        <v>26.9</v>
      </c>
      <c r="H886" s="3"/>
      <c r="I886" s="3">
        <v>46</v>
      </c>
      <c r="J886" s="3">
        <v>48.9</v>
      </c>
      <c r="K886">
        <f>SUMPRODUCT({0.4,0.1,0.2,0.2,0.05,0.05},E886:J886)</f>
        <v>10.125</v>
      </c>
    </row>
    <row r="887" spans="1:11" x14ac:dyDescent="0.3">
      <c r="A887" s="3">
        <v>2020</v>
      </c>
      <c r="B887" s="4" t="s">
        <v>2191</v>
      </c>
      <c r="C887" t="s">
        <v>781</v>
      </c>
      <c r="D887" s="4"/>
      <c r="E887" s="3"/>
      <c r="F887" s="3">
        <v>21</v>
      </c>
      <c r="G887" s="3"/>
      <c r="H887" s="3"/>
      <c r="I887" s="3">
        <v>29.4</v>
      </c>
      <c r="J887" s="3">
        <v>17.3</v>
      </c>
      <c r="K887">
        <f>SUMPRODUCT({0.4,0.1,0.2,0.2,0.05,0.05},E887:J887)</f>
        <v>4.4350000000000005</v>
      </c>
    </row>
    <row r="888" spans="1:11" x14ac:dyDescent="0.3">
      <c r="A888" s="3">
        <v>2020</v>
      </c>
      <c r="B888" s="4" t="s">
        <v>2192</v>
      </c>
      <c r="C888" t="s">
        <v>781</v>
      </c>
      <c r="D888" s="4"/>
      <c r="E888" s="3"/>
      <c r="F888" s="3"/>
      <c r="G888" s="3">
        <v>39.4</v>
      </c>
      <c r="H888" s="3">
        <v>19.5</v>
      </c>
      <c r="I888" s="3"/>
      <c r="J888" s="3"/>
      <c r="K888">
        <f>SUMPRODUCT({0.4,0.1,0.2,0.2,0.05,0.05},E888:J888)</f>
        <v>11.780000000000001</v>
      </c>
    </row>
    <row r="889" spans="1:11" x14ac:dyDescent="0.3">
      <c r="A889" s="3">
        <v>2020</v>
      </c>
      <c r="B889" s="4" t="s">
        <v>2193</v>
      </c>
      <c r="C889" t="s">
        <v>781</v>
      </c>
      <c r="D889" s="4"/>
      <c r="E889" s="3"/>
      <c r="F889" s="3"/>
      <c r="G889" s="3"/>
      <c r="H889" s="3">
        <v>43.4</v>
      </c>
      <c r="I889" s="3"/>
      <c r="J889" s="3"/>
      <c r="K889">
        <f>SUMPRODUCT({0.4,0.1,0.2,0.2,0.05,0.05},E889:J889)</f>
        <v>8.68</v>
      </c>
    </row>
    <row r="890" spans="1:11" x14ac:dyDescent="0.3">
      <c r="A890" s="3">
        <v>2020</v>
      </c>
      <c r="B890" s="4" t="s">
        <v>2194</v>
      </c>
      <c r="C890" t="s">
        <v>781</v>
      </c>
      <c r="D890" s="4"/>
      <c r="E890" s="3"/>
      <c r="F890" s="3"/>
      <c r="G890" s="3">
        <v>34.299999999999997</v>
      </c>
      <c r="H890" s="3"/>
      <c r="I890" s="3"/>
      <c r="J890" s="3"/>
      <c r="K890">
        <f>SUMPRODUCT({0.4,0.1,0.2,0.2,0.05,0.05},E890:J890)</f>
        <v>6.8599999999999994</v>
      </c>
    </row>
    <row r="891" spans="1:11" x14ac:dyDescent="0.3">
      <c r="A891" s="3">
        <v>2020</v>
      </c>
      <c r="B891" s="4" t="s">
        <v>2195</v>
      </c>
      <c r="C891" t="s">
        <v>781</v>
      </c>
      <c r="D891" s="4"/>
      <c r="E891" s="3"/>
      <c r="F891" s="3"/>
      <c r="G891" s="3">
        <v>41.1</v>
      </c>
      <c r="H891" s="3"/>
      <c r="I891" s="3"/>
      <c r="J891" s="3"/>
      <c r="K891">
        <f>SUMPRODUCT({0.4,0.1,0.2,0.2,0.05,0.05},E891:J891)</f>
        <v>8.2200000000000006</v>
      </c>
    </row>
    <row r="892" spans="1:11" x14ac:dyDescent="0.3">
      <c r="A892" s="3">
        <v>2020</v>
      </c>
      <c r="B892" s="4" t="s">
        <v>2196</v>
      </c>
      <c r="C892" t="s">
        <v>781</v>
      </c>
      <c r="D892" s="4"/>
      <c r="E892" s="3"/>
      <c r="F892" s="3">
        <v>18.399999999999999</v>
      </c>
      <c r="G892" s="3"/>
      <c r="H892" s="3"/>
      <c r="I892" s="3">
        <v>34.299999999999997</v>
      </c>
      <c r="J892" s="3">
        <v>24.9</v>
      </c>
      <c r="K892">
        <f>SUMPRODUCT({0.4,0.1,0.2,0.2,0.05,0.05},E892:J892)</f>
        <v>4.8</v>
      </c>
    </row>
    <row r="893" spans="1:11" x14ac:dyDescent="0.3">
      <c r="A893" s="3">
        <v>2020</v>
      </c>
      <c r="B893" s="4" t="s">
        <v>2197</v>
      </c>
      <c r="C893" t="s">
        <v>781</v>
      </c>
      <c r="D893" s="4"/>
      <c r="E893" s="3"/>
      <c r="F893" s="3"/>
      <c r="G893" s="3">
        <v>43.4</v>
      </c>
      <c r="H893" s="3"/>
      <c r="I893" s="3"/>
      <c r="J893" s="3">
        <v>21.2</v>
      </c>
      <c r="K893">
        <f>SUMPRODUCT({0.4,0.1,0.2,0.2,0.05,0.05},E893:J893)</f>
        <v>9.74</v>
      </c>
    </row>
    <row r="894" spans="1:11" x14ac:dyDescent="0.3">
      <c r="A894" s="3">
        <v>2020</v>
      </c>
      <c r="B894" s="4" t="s">
        <v>2198</v>
      </c>
      <c r="C894" t="s">
        <v>781</v>
      </c>
      <c r="D894" s="4"/>
      <c r="E894" s="3"/>
      <c r="F894" s="3"/>
      <c r="G894" s="3">
        <v>40.5</v>
      </c>
      <c r="H894" s="3"/>
      <c r="I894" s="3"/>
      <c r="J894" s="3">
        <v>29.2</v>
      </c>
      <c r="K894">
        <f>SUMPRODUCT({0.4,0.1,0.2,0.2,0.05,0.05},E894:J894)</f>
        <v>9.5599999999999987</v>
      </c>
    </row>
    <row r="895" spans="1:11" x14ac:dyDescent="0.3">
      <c r="A895" s="3">
        <v>2020</v>
      </c>
      <c r="B895" s="4" t="s">
        <v>2199</v>
      </c>
      <c r="C895" t="s">
        <v>781</v>
      </c>
      <c r="D895" s="4"/>
      <c r="E895" s="3"/>
      <c r="F895" s="3"/>
      <c r="G895" s="3"/>
      <c r="H895" s="3"/>
      <c r="I895" s="3">
        <v>29.2</v>
      </c>
      <c r="J895" s="3">
        <v>25.7</v>
      </c>
      <c r="K895">
        <f>SUMPRODUCT({0.4,0.1,0.2,0.2,0.05,0.05},E895:J895)</f>
        <v>2.7450000000000001</v>
      </c>
    </row>
    <row r="896" spans="1:11" x14ac:dyDescent="0.3">
      <c r="A896" s="3">
        <v>2020</v>
      </c>
      <c r="B896" s="4" t="s">
        <v>2200</v>
      </c>
      <c r="C896" t="s">
        <v>781</v>
      </c>
      <c r="D896" s="4"/>
      <c r="E896" s="3"/>
      <c r="F896" s="3"/>
      <c r="G896" s="3">
        <v>25.3</v>
      </c>
      <c r="H896" s="3"/>
      <c r="I896" s="3"/>
      <c r="J896" s="3">
        <v>27.7</v>
      </c>
      <c r="K896">
        <f>SUMPRODUCT({0.4,0.1,0.2,0.2,0.05,0.05},E896:J896)</f>
        <v>6.4450000000000003</v>
      </c>
    </row>
    <row r="897" spans="1:11" x14ac:dyDescent="0.3">
      <c r="A897" s="3">
        <v>2020</v>
      </c>
      <c r="B897" s="4" t="s">
        <v>2201</v>
      </c>
      <c r="C897" t="s">
        <v>781</v>
      </c>
      <c r="D897" s="4"/>
      <c r="E897" s="3"/>
      <c r="F897" s="3"/>
      <c r="G897" s="3"/>
      <c r="H897" s="3"/>
      <c r="I897" s="3">
        <v>21.1</v>
      </c>
      <c r="J897" s="3"/>
      <c r="K897">
        <f>SUMPRODUCT({0.4,0.1,0.2,0.2,0.05,0.05},E897:J897)</f>
        <v>1.0550000000000002</v>
      </c>
    </row>
    <row r="898" spans="1:11" x14ac:dyDescent="0.3">
      <c r="A898" s="3">
        <v>2020</v>
      </c>
      <c r="B898" s="4" t="s">
        <v>2202</v>
      </c>
      <c r="C898" t="s">
        <v>781</v>
      </c>
      <c r="D898" s="4"/>
      <c r="E898" s="3"/>
      <c r="F898" s="3"/>
      <c r="G898" s="3"/>
      <c r="H898" s="3"/>
      <c r="I898" s="3">
        <v>41</v>
      </c>
      <c r="J898" s="3">
        <v>44.4</v>
      </c>
      <c r="K898">
        <f>SUMPRODUCT({0.4,0.1,0.2,0.2,0.05,0.05},E898:J898)</f>
        <v>4.2700000000000005</v>
      </c>
    </row>
    <row r="899" spans="1:11" x14ac:dyDescent="0.3">
      <c r="A899" s="3">
        <v>2020</v>
      </c>
      <c r="B899" s="4" t="s">
        <v>2203</v>
      </c>
      <c r="C899" t="s">
        <v>781</v>
      </c>
      <c r="D899" s="4"/>
      <c r="E899" s="3"/>
      <c r="F899" s="3">
        <v>35.700000000000003</v>
      </c>
      <c r="G899" s="3">
        <v>25.3</v>
      </c>
      <c r="H899" s="3"/>
      <c r="I899" s="3"/>
      <c r="J899" s="3"/>
      <c r="K899">
        <f>SUMPRODUCT({0.4,0.1,0.2,0.2,0.05,0.05},E899:J899)</f>
        <v>8.6300000000000008</v>
      </c>
    </row>
    <row r="900" spans="1:11" x14ac:dyDescent="0.3">
      <c r="A900" s="3">
        <v>2020</v>
      </c>
      <c r="B900" s="4" t="s">
        <v>2204</v>
      </c>
      <c r="C900" t="s">
        <v>781</v>
      </c>
      <c r="D900" s="4"/>
      <c r="E900" s="3"/>
      <c r="F900" s="3"/>
      <c r="G900" s="3"/>
      <c r="H900" s="3">
        <v>19.8</v>
      </c>
      <c r="I900" s="3">
        <v>23</v>
      </c>
      <c r="J900" s="3"/>
      <c r="K900">
        <f>SUMPRODUCT({0.4,0.1,0.2,0.2,0.05,0.05},E900:J900)</f>
        <v>5.1100000000000003</v>
      </c>
    </row>
    <row r="901" spans="1:11" x14ac:dyDescent="0.3">
      <c r="A901" s="3">
        <v>2020</v>
      </c>
      <c r="B901" s="4" t="s">
        <v>2205</v>
      </c>
      <c r="C901" t="s">
        <v>781</v>
      </c>
      <c r="D901" s="4"/>
      <c r="E901" s="3"/>
      <c r="F901" s="3"/>
      <c r="G901" s="3"/>
      <c r="H901" s="3"/>
      <c r="I901" s="3">
        <v>56.3</v>
      </c>
      <c r="J901" s="3">
        <v>44.9</v>
      </c>
      <c r="K901">
        <f>SUMPRODUCT({0.4,0.1,0.2,0.2,0.05,0.05},E901:J901)</f>
        <v>5.0600000000000005</v>
      </c>
    </row>
    <row r="902" spans="1:11" x14ac:dyDescent="0.3">
      <c r="A902" s="3">
        <v>2020</v>
      </c>
      <c r="B902" s="4" t="s">
        <v>2206</v>
      </c>
      <c r="C902" t="s">
        <v>781</v>
      </c>
      <c r="D902" s="4"/>
      <c r="E902" s="3"/>
      <c r="F902" s="3"/>
      <c r="G902" s="3">
        <v>53.2</v>
      </c>
      <c r="H902" s="3"/>
      <c r="I902" s="3"/>
      <c r="J902" s="3"/>
      <c r="K902">
        <f>SUMPRODUCT({0.4,0.1,0.2,0.2,0.05,0.05},E902:J902)</f>
        <v>10.64</v>
      </c>
    </row>
    <row r="903" spans="1:11" x14ac:dyDescent="0.3">
      <c r="A903" s="3">
        <v>2020</v>
      </c>
      <c r="B903" s="4" t="s">
        <v>2207</v>
      </c>
      <c r="C903" t="s">
        <v>781</v>
      </c>
      <c r="D903" s="4"/>
      <c r="E903" s="3"/>
      <c r="F903" s="3"/>
      <c r="G903" s="3"/>
      <c r="H903" s="3"/>
      <c r="I903" s="3"/>
      <c r="J903" s="3"/>
      <c r="K903">
        <f>SUMPRODUCT({0.4,0.1,0.2,0.2,0.05,0.05},E903:J903)</f>
        <v>0</v>
      </c>
    </row>
    <row r="904" spans="1:11" x14ac:dyDescent="0.3">
      <c r="A904" s="3">
        <v>2020</v>
      </c>
      <c r="B904" s="4" t="s">
        <v>2208</v>
      </c>
      <c r="C904" t="s">
        <v>781</v>
      </c>
      <c r="D904" s="4"/>
      <c r="E904" s="3"/>
      <c r="F904" s="3"/>
      <c r="G904" s="3"/>
      <c r="H904" s="3"/>
      <c r="I904" s="3">
        <v>19.2</v>
      </c>
      <c r="J904" s="3"/>
      <c r="K904">
        <f>SUMPRODUCT({0.4,0.1,0.2,0.2,0.05,0.05},E904:J904)</f>
        <v>0.96</v>
      </c>
    </row>
    <row r="905" spans="1:11" x14ac:dyDescent="0.3">
      <c r="A905" s="3">
        <v>2020</v>
      </c>
      <c r="B905" s="4" t="s">
        <v>2209</v>
      </c>
      <c r="C905" t="s">
        <v>781</v>
      </c>
      <c r="D905" s="4"/>
      <c r="E905" s="3"/>
      <c r="F905" s="3"/>
      <c r="G905" s="3">
        <v>59.1</v>
      </c>
      <c r="H905" s="3"/>
      <c r="I905" s="3"/>
      <c r="J905" s="3"/>
      <c r="K905">
        <f>SUMPRODUCT({0.4,0.1,0.2,0.2,0.05,0.05},E905:J905)</f>
        <v>11.82</v>
      </c>
    </row>
    <row r="906" spans="1:11" x14ac:dyDescent="0.3">
      <c r="A906" s="3">
        <v>2020</v>
      </c>
      <c r="B906" s="4" t="s">
        <v>2210</v>
      </c>
      <c r="C906" t="s">
        <v>781</v>
      </c>
      <c r="D906" s="4"/>
      <c r="E906" s="3">
        <v>20.2</v>
      </c>
      <c r="F906" s="3"/>
      <c r="G906" s="3"/>
      <c r="H906" s="3"/>
      <c r="I906" s="3"/>
      <c r="J906" s="3"/>
      <c r="K906">
        <f>SUMPRODUCT({0.4,0.1,0.2,0.2,0.05,0.05},E906:J906)</f>
        <v>8.08</v>
      </c>
    </row>
    <row r="907" spans="1:11" x14ac:dyDescent="0.3">
      <c r="A907" s="3">
        <v>2020</v>
      </c>
      <c r="B907" s="4" t="s">
        <v>2211</v>
      </c>
      <c r="C907" t="s">
        <v>781</v>
      </c>
      <c r="D907" s="4"/>
      <c r="E907" s="3">
        <v>21.6</v>
      </c>
      <c r="F907" s="3"/>
      <c r="G907" s="3"/>
      <c r="H907" s="3"/>
      <c r="I907" s="3"/>
      <c r="J907" s="3"/>
      <c r="K907">
        <f>SUMPRODUCT({0.4,0.1,0.2,0.2,0.05,0.05},E907:J907)</f>
        <v>8.64</v>
      </c>
    </row>
    <row r="908" spans="1:11" x14ac:dyDescent="0.3">
      <c r="A908" s="3">
        <v>2020</v>
      </c>
      <c r="B908" s="4" t="s">
        <v>2212</v>
      </c>
      <c r="C908" t="s">
        <v>781</v>
      </c>
      <c r="D908" s="4"/>
      <c r="E908" s="3">
        <v>18.899999999999999</v>
      </c>
      <c r="F908" s="3">
        <v>46.8</v>
      </c>
      <c r="G908" s="3"/>
      <c r="H908" s="3"/>
      <c r="I908" s="3"/>
      <c r="J908" s="3"/>
      <c r="K908">
        <f>SUMPRODUCT({0.4,0.1,0.2,0.2,0.05,0.05},E908:J908)</f>
        <v>12.239999999999998</v>
      </c>
    </row>
    <row r="909" spans="1:11" x14ac:dyDescent="0.3">
      <c r="A909" s="3">
        <v>2020</v>
      </c>
      <c r="B909" s="4" t="s">
        <v>2213</v>
      </c>
      <c r="C909" t="s">
        <v>781</v>
      </c>
      <c r="D909" s="4"/>
      <c r="E909" s="3"/>
      <c r="F909" s="3"/>
      <c r="G909" s="3">
        <v>34.1</v>
      </c>
      <c r="H909" s="3"/>
      <c r="I909" s="3"/>
      <c r="J909" s="3"/>
      <c r="K909">
        <f>SUMPRODUCT({0.4,0.1,0.2,0.2,0.05,0.05},E909:J909)</f>
        <v>6.82</v>
      </c>
    </row>
    <row r="910" spans="1:11" x14ac:dyDescent="0.3">
      <c r="A910" s="3">
        <v>2020</v>
      </c>
      <c r="B910" s="4" t="s">
        <v>2214</v>
      </c>
      <c r="C910" t="s">
        <v>781</v>
      </c>
      <c r="D910" s="4"/>
      <c r="E910" s="3"/>
      <c r="F910" s="3"/>
      <c r="G910" s="3">
        <v>27.9</v>
      </c>
      <c r="H910" s="3"/>
      <c r="I910" s="3"/>
      <c r="J910" s="3"/>
      <c r="K910">
        <f>SUMPRODUCT({0.4,0.1,0.2,0.2,0.05,0.05},E910:J910)</f>
        <v>5.58</v>
      </c>
    </row>
    <row r="911" spans="1:11" x14ac:dyDescent="0.3">
      <c r="A911" s="3">
        <v>2020</v>
      </c>
      <c r="B911" s="4" t="s">
        <v>2215</v>
      </c>
      <c r="C911" t="s">
        <v>781</v>
      </c>
      <c r="D911" s="4"/>
      <c r="E911" s="3">
        <v>18.100000000000001</v>
      </c>
      <c r="F911" s="3">
        <v>18.5</v>
      </c>
      <c r="G911" s="3"/>
      <c r="H911" s="3"/>
      <c r="I911" s="3"/>
      <c r="J911" s="3"/>
      <c r="K911">
        <f>SUMPRODUCT({0.4,0.1,0.2,0.2,0.05,0.05},E911:J911)</f>
        <v>9.0900000000000016</v>
      </c>
    </row>
    <row r="912" spans="1:11" x14ac:dyDescent="0.3">
      <c r="A912" s="3">
        <v>2020</v>
      </c>
      <c r="B912" s="4" t="s">
        <v>2216</v>
      </c>
      <c r="C912" t="s">
        <v>781</v>
      </c>
      <c r="D912" s="4"/>
      <c r="E912" s="3"/>
      <c r="F912" s="3">
        <v>18.399999999999999</v>
      </c>
      <c r="G912" s="3">
        <v>28.6</v>
      </c>
      <c r="H912" s="3"/>
      <c r="I912" s="3">
        <v>40.299999999999997</v>
      </c>
      <c r="J912" s="3"/>
      <c r="K912">
        <f>SUMPRODUCT({0.4,0.1,0.2,0.2,0.05,0.05},E912:J912)</f>
        <v>9.5750000000000011</v>
      </c>
    </row>
    <row r="913" spans="1:11" x14ac:dyDescent="0.3">
      <c r="A913" s="3">
        <v>2020</v>
      </c>
      <c r="B913" s="4" t="s">
        <v>2217</v>
      </c>
      <c r="C913" t="s">
        <v>781</v>
      </c>
      <c r="D913" s="4"/>
      <c r="E913" s="3"/>
      <c r="F913" s="3">
        <v>24.7</v>
      </c>
      <c r="G913" s="3"/>
      <c r="H913" s="3"/>
      <c r="I913" s="3"/>
      <c r="J913" s="3"/>
      <c r="K913">
        <f>SUMPRODUCT({0.4,0.1,0.2,0.2,0.05,0.05},E913:J913)</f>
        <v>2.4700000000000002</v>
      </c>
    </row>
    <row r="914" spans="1:11" x14ac:dyDescent="0.3">
      <c r="A914" s="3">
        <v>2020</v>
      </c>
      <c r="B914" s="4" t="s">
        <v>2218</v>
      </c>
      <c r="C914" t="s">
        <v>781</v>
      </c>
      <c r="D914" s="4"/>
      <c r="E914" s="3"/>
      <c r="F914" s="3">
        <v>19</v>
      </c>
      <c r="G914" s="3"/>
      <c r="H914" s="3"/>
      <c r="I914" s="3"/>
      <c r="J914" s="3"/>
      <c r="K914">
        <f>SUMPRODUCT({0.4,0.1,0.2,0.2,0.05,0.05},E914:J914)</f>
        <v>1.9000000000000001</v>
      </c>
    </row>
    <row r="915" spans="1:11" x14ac:dyDescent="0.3">
      <c r="A915" s="3">
        <v>2020</v>
      </c>
      <c r="B915" s="4" t="s">
        <v>2219</v>
      </c>
      <c r="C915" t="s">
        <v>781</v>
      </c>
      <c r="D915" s="4"/>
      <c r="E915" s="3"/>
      <c r="F915" s="3"/>
      <c r="G915" s="3">
        <v>29.2</v>
      </c>
      <c r="H915" s="3"/>
      <c r="I915" s="3"/>
      <c r="J915" s="3"/>
      <c r="K915">
        <f>SUMPRODUCT({0.4,0.1,0.2,0.2,0.05,0.05},E915:J915)</f>
        <v>5.84</v>
      </c>
    </row>
    <row r="916" spans="1:11" x14ac:dyDescent="0.3">
      <c r="A916" s="3">
        <v>2020</v>
      </c>
      <c r="B916" s="4" t="s">
        <v>2220</v>
      </c>
      <c r="C916" t="s">
        <v>781</v>
      </c>
      <c r="D916" s="4"/>
      <c r="E916" s="3"/>
      <c r="F916" s="3"/>
      <c r="G916" s="3"/>
      <c r="H916" s="3">
        <v>19.3</v>
      </c>
      <c r="I916" s="3"/>
      <c r="J916" s="3"/>
      <c r="K916">
        <f>SUMPRODUCT({0.4,0.1,0.2,0.2,0.05,0.05},E916:J916)</f>
        <v>3.8600000000000003</v>
      </c>
    </row>
    <row r="917" spans="1:11" x14ac:dyDescent="0.3">
      <c r="A917" s="3">
        <v>2020</v>
      </c>
      <c r="B917" s="4" t="s">
        <v>2221</v>
      </c>
      <c r="C917" t="s">
        <v>781</v>
      </c>
      <c r="D917" s="4"/>
      <c r="E917" s="3"/>
      <c r="F917" s="3">
        <v>22.4</v>
      </c>
      <c r="G917" s="3"/>
      <c r="H917" s="3"/>
      <c r="I917" s="3"/>
      <c r="J917" s="3"/>
      <c r="K917">
        <f>SUMPRODUCT({0.4,0.1,0.2,0.2,0.05,0.05},E917:J917)</f>
        <v>2.2399999999999998</v>
      </c>
    </row>
    <row r="918" spans="1:11" x14ac:dyDescent="0.3">
      <c r="A918" s="3">
        <v>2020</v>
      </c>
      <c r="B918" s="4" t="s">
        <v>2222</v>
      </c>
      <c r="C918" t="s">
        <v>781</v>
      </c>
      <c r="D918" s="4"/>
      <c r="E918" s="3"/>
      <c r="F918" s="3">
        <v>30.6</v>
      </c>
      <c r="G918" s="3"/>
      <c r="H918" s="3"/>
      <c r="I918" s="3"/>
      <c r="J918" s="3"/>
      <c r="K918">
        <f>SUMPRODUCT({0.4,0.1,0.2,0.2,0.05,0.05},E918:J918)</f>
        <v>3.0600000000000005</v>
      </c>
    </row>
    <row r="919" spans="1:11" x14ac:dyDescent="0.3">
      <c r="A919" s="3">
        <v>2020</v>
      </c>
      <c r="B919" s="4" t="s">
        <v>2223</v>
      </c>
      <c r="C919" t="s">
        <v>781</v>
      </c>
      <c r="D919" s="4"/>
      <c r="E919" s="3"/>
      <c r="F919" s="3">
        <v>53.9</v>
      </c>
      <c r="G919" s="3"/>
      <c r="H919" s="3"/>
      <c r="I919" s="3"/>
      <c r="J919" s="3"/>
      <c r="K919">
        <f>SUMPRODUCT({0.4,0.1,0.2,0.2,0.05,0.05},E919:J919)</f>
        <v>5.3900000000000006</v>
      </c>
    </row>
    <row r="920" spans="1:11" x14ac:dyDescent="0.3">
      <c r="A920" s="3">
        <v>2020</v>
      </c>
      <c r="B920" s="4" t="s">
        <v>2224</v>
      </c>
      <c r="C920" t="s">
        <v>781</v>
      </c>
      <c r="D920" s="4"/>
      <c r="E920" s="3"/>
      <c r="F920" s="3">
        <v>19.899999999999999</v>
      </c>
      <c r="G920" s="3"/>
      <c r="H920" s="3"/>
      <c r="I920" s="3">
        <v>18</v>
      </c>
      <c r="J920" s="3"/>
      <c r="K920">
        <f>SUMPRODUCT({0.4,0.1,0.2,0.2,0.05,0.05},E920:J920)</f>
        <v>2.89</v>
      </c>
    </row>
    <row r="921" spans="1:11" x14ac:dyDescent="0.3">
      <c r="A921" s="3">
        <v>2020</v>
      </c>
      <c r="B921" s="4" t="s">
        <v>2225</v>
      </c>
      <c r="C921" t="s">
        <v>781</v>
      </c>
      <c r="D921" s="4"/>
      <c r="E921" s="3">
        <v>19</v>
      </c>
      <c r="F921" s="3"/>
      <c r="G921" s="3"/>
      <c r="H921" s="3"/>
      <c r="I921" s="3"/>
      <c r="J921" s="3"/>
      <c r="K921">
        <f>SUMPRODUCT({0.4,0.1,0.2,0.2,0.05,0.05},E921:J921)</f>
        <v>7.6000000000000005</v>
      </c>
    </row>
    <row r="922" spans="1:11" x14ac:dyDescent="0.3">
      <c r="A922" s="3">
        <v>2020</v>
      </c>
      <c r="B922" s="4" t="s">
        <v>2226</v>
      </c>
      <c r="C922" t="s">
        <v>781</v>
      </c>
      <c r="D922" s="4"/>
      <c r="E922" s="3">
        <v>17.100000000000001</v>
      </c>
      <c r="F922" s="3"/>
      <c r="G922" s="3"/>
      <c r="H922" s="3"/>
      <c r="I922" s="3"/>
      <c r="J922" s="3"/>
      <c r="K922">
        <f>SUMPRODUCT({0.4,0.1,0.2,0.2,0.05,0.05},E922:J922)</f>
        <v>6.8400000000000007</v>
      </c>
    </row>
    <row r="923" spans="1:11" x14ac:dyDescent="0.3">
      <c r="A923" s="3">
        <v>2020</v>
      </c>
      <c r="B923" s="4" t="s">
        <v>2227</v>
      </c>
      <c r="C923" t="s">
        <v>781</v>
      </c>
      <c r="D923" s="4"/>
      <c r="E923" s="3"/>
      <c r="F923" s="3"/>
      <c r="G923" s="3">
        <v>41.4</v>
      </c>
      <c r="H923" s="3"/>
      <c r="I923" s="3"/>
      <c r="J923" s="3"/>
      <c r="K923">
        <f>SUMPRODUCT({0.4,0.1,0.2,0.2,0.05,0.05},E923:J923)</f>
        <v>8.2799999999999994</v>
      </c>
    </row>
    <row r="924" spans="1:11" x14ac:dyDescent="0.3">
      <c r="A924" s="3">
        <v>2020</v>
      </c>
      <c r="B924" s="4" t="s">
        <v>2228</v>
      </c>
      <c r="C924" t="s">
        <v>781</v>
      </c>
      <c r="D924" s="4"/>
      <c r="E924" s="3"/>
      <c r="F924" s="3">
        <v>33.799999999999997</v>
      </c>
      <c r="G924" s="3"/>
      <c r="H924" s="3"/>
      <c r="I924" s="3"/>
      <c r="J924" s="3"/>
      <c r="K924">
        <f>SUMPRODUCT({0.4,0.1,0.2,0.2,0.05,0.05},E924:J924)</f>
        <v>3.38</v>
      </c>
    </row>
    <row r="925" spans="1:11" x14ac:dyDescent="0.3">
      <c r="A925" s="3">
        <v>2020</v>
      </c>
      <c r="B925" s="4" t="s">
        <v>2229</v>
      </c>
      <c r="C925" t="s">
        <v>781</v>
      </c>
      <c r="D925" s="4"/>
      <c r="E925" s="3"/>
      <c r="F925" s="3">
        <v>32</v>
      </c>
      <c r="G925" s="3"/>
      <c r="H925" s="3"/>
      <c r="I925" s="3"/>
      <c r="J925" s="3"/>
      <c r="K925">
        <f>SUMPRODUCT({0.4,0.1,0.2,0.2,0.05,0.05},E925:J925)</f>
        <v>3.2</v>
      </c>
    </row>
    <row r="926" spans="1:11" x14ac:dyDescent="0.3">
      <c r="A926" s="3">
        <v>2020</v>
      </c>
      <c r="B926" s="4" t="s">
        <v>2230</v>
      </c>
      <c r="C926" t="s">
        <v>781</v>
      </c>
      <c r="D926" s="4"/>
      <c r="E926" s="3"/>
      <c r="F926" s="3">
        <v>42</v>
      </c>
      <c r="G926" s="3"/>
      <c r="H926" s="3"/>
      <c r="I926" s="3"/>
      <c r="J926" s="3"/>
      <c r="K926">
        <f>SUMPRODUCT({0.4,0.1,0.2,0.2,0.05,0.05},E926:J926)</f>
        <v>4.2</v>
      </c>
    </row>
    <row r="927" spans="1:11" x14ac:dyDescent="0.3">
      <c r="A927" s="3">
        <v>2020</v>
      </c>
      <c r="B927" s="4" t="s">
        <v>2231</v>
      </c>
      <c r="C927" t="s">
        <v>781</v>
      </c>
      <c r="D927" s="4"/>
      <c r="E927" s="3"/>
      <c r="F927" s="3">
        <v>26.3</v>
      </c>
      <c r="G927" s="3">
        <v>24.9</v>
      </c>
      <c r="H927" s="3"/>
      <c r="I927" s="3"/>
      <c r="J927" s="3"/>
      <c r="K927">
        <f>SUMPRODUCT({0.4,0.1,0.2,0.2,0.05,0.05},E927:J927)</f>
        <v>7.6100000000000012</v>
      </c>
    </row>
    <row r="928" spans="1:11" x14ac:dyDescent="0.3">
      <c r="A928" s="3">
        <v>2020</v>
      </c>
      <c r="B928" s="4" t="s">
        <v>2232</v>
      </c>
      <c r="C928" t="s">
        <v>781</v>
      </c>
      <c r="D928" s="4"/>
      <c r="E928" s="3"/>
      <c r="F928" s="3">
        <v>30.2</v>
      </c>
      <c r="G928" s="3">
        <v>41.8</v>
      </c>
      <c r="H928" s="3"/>
      <c r="I928" s="3"/>
      <c r="J928" s="3"/>
      <c r="K928">
        <f>SUMPRODUCT({0.4,0.1,0.2,0.2,0.05,0.05},E928:J928)</f>
        <v>11.379999999999999</v>
      </c>
    </row>
    <row r="929" spans="1:11" x14ac:dyDescent="0.3">
      <c r="A929" s="3">
        <v>2020</v>
      </c>
      <c r="B929" s="4" t="s">
        <v>2233</v>
      </c>
      <c r="C929" t="s">
        <v>781</v>
      </c>
      <c r="D929" s="4"/>
      <c r="E929" s="3"/>
      <c r="F929" s="3">
        <v>22.5</v>
      </c>
      <c r="G929" s="3"/>
      <c r="H929" s="3"/>
      <c r="I929" s="3"/>
      <c r="J929" s="3">
        <v>18.100000000000001</v>
      </c>
      <c r="K929">
        <f>SUMPRODUCT({0.4,0.1,0.2,0.2,0.05,0.05},E929:J929)</f>
        <v>3.1550000000000002</v>
      </c>
    </row>
    <row r="930" spans="1:11" x14ac:dyDescent="0.3">
      <c r="A930" s="3">
        <v>2020</v>
      </c>
      <c r="B930" s="4" t="s">
        <v>2234</v>
      </c>
      <c r="C930" t="s">
        <v>781</v>
      </c>
      <c r="D930" s="4"/>
      <c r="E930" s="3"/>
      <c r="F930" s="3"/>
      <c r="G930" s="3">
        <v>30.8</v>
      </c>
      <c r="H930" s="3"/>
      <c r="I930" s="3"/>
      <c r="J930" s="3"/>
      <c r="K930">
        <f>SUMPRODUCT({0.4,0.1,0.2,0.2,0.05,0.05},E930:J930)</f>
        <v>6.16</v>
      </c>
    </row>
    <row r="931" spans="1:11" x14ac:dyDescent="0.3">
      <c r="A931" s="3">
        <v>2020</v>
      </c>
      <c r="B931" s="4" t="s">
        <v>2235</v>
      </c>
      <c r="C931" t="s">
        <v>781</v>
      </c>
      <c r="D931" s="4"/>
      <c r="E931" s="3">
        <v>21</v>
      </c>
      <c r="F931" s="3"/>
      <c r="G931" s="3"/>
      <c r="H931" s="3"/>
      <c r="I931" s="3"/>
      <c r="J931" s="3"/>
      <c r="K931">
        <f>SUMPRODUCT({0.4,0.1,0.2,0.2,0.05,0.05},E931:J931)</f>
        <v>8.4</v>
      </c>
    </row>
    <row r="932" spans="1:11" x14ac:dyDescent="0.3">
      <c r="A932" s="3">
        <v>2020</v>
      </c>
      <c r="B932" s="4" t="s">
        <v>2236</v>
      </c>
      <c r="C932" t="s">
        <v>781</v>
      </c>
      <c r="D932" s="4"/>
      <c r="E932" s="3">
        <v>17</v>
      </c>
      <c r="F932" s="3"/>
      <c r="G932" s="3"/>
      <c r="H932" s="3"/>
      <c r="I932" s="3"/>
      <c r="J932" s="3"/>
      <c r="K932">
        <f>SUMPRODUCT({0.4,0.1,0.2,0.2,0.05,0.05},E932:J932)</f>
        <v>6.8000000000000007</v>
      </c>
    </row>
    <row r="933" spans="1:11" x14ac:dyDescent="0.3">
      <c r="A933" s="3">
        <v>2020</v>
      </c>
      <c r="B933" s="4" t="s">
        <v>2237</v>
      </c>
      <c r="C933" t="s">
        <v>781</v>
      </c>
      <c r="D933" s="4"/>
      <c r="E933" s="3"/>
      <c r="F933" s="3"/>
      <c r="G933" s="3"/>
      <c r="H933" s="3">
        <v>18.5</v>
      </c>
      <c r="I933" s="3"/>
      <c r="J933" s="3"/>
      <c r="K933">
        <f>SUMPRODUCT({0.4,0.1,0.2,0.2,0.05,0.05},E933:J933)</f>
        <v>3.7</v>
      </c>
    </row>
    <row r="934" spans="1:11" x14ac:dyDescent="0.3">
      <c r="A934" s="3">
        <v>2020</v>
      </c>
      <c r="B934" s="4" t="s">
        <v>2238</v>
      </c>
      <c r="C934" t="s">
        <v>781</v>
      </c>
      <c r="D934" s="4"/>
      <c r="E934" s="3"/>
      <c r="F934" s="3"/>
      <c r="G934" s="3"/>
      <c r="H934" s="3"/>
      <c r="I934" s="3"/>
      <c r="J934" s="3"/>
      <c r="K934">
        <f>SUMPRODUCT({0.4,0.1,0.2,0.2,0.05,0.05},E934:J934)</f>
        <v>0</v>
      </c>
    </row>
    <row r="935" spans="1:11" x14ac:dyDescent="0.3">
      <c r="A935" s="3">
        <v>2020</v>
      </c>
      <c r="B935" s="4" t="s">
        <v>2239</v>
      </c>
      <c r="C935" t="s">
        <v>781</v>
      </c>
      <c r="D935" s="4"/>
      <c r="E935" s="3"/>
      <c r="F935" s="3"/>
      <c r="G935" s="3">
        <v>25.2</v>
      </c>
      <c r="H935" s="3"/>
      <c r="I935" s="3"/>
      <c r="J935" s="3"/>
      <c r="K935">
        <f>SUMPRODUCT({0.4,0.1,0.2,0.2,0.05,0.05},E935:J935)</f>
        <v>5.04</v>
      </c>
    </row>
    <row r="936" spans="1:11" x14ac:dyDescent="0.3">
      <c r="A936" s="3">
        <v>2020</v>
      </c>
      <c r="B936" s="4" t="s">
        <v>2240</v>
      </c>
      <c r="C936" t="s">
        <v>781</v>
      </c>
      <c r="D936" s="4"/>
      <c r="E936" s="3"/>
      <c r="F936" s="3"/>
      <c r="G936" s="3"/>
      <c r="H936" s="3">
        <v>33.799999999999997</v>
      </c>
      <c r="I936" s="3"/>
      <c r="J936" s="3"/>
      <c r="K936">
        <f>SUMPRODUCT({0.4,0.1,0.2,0.2,0.05,0.05},E936:J936)</f>
        <v>6.76</v>
      </c>
    </row>
    <row r="937" spans="1:11" x14ac:dyDescent="0.3">
      <c r="A937" s="3">
        <v>2020</v>
      </c>
      <c r="B937" s="4" t="s">
        <v>2241</v>
      </c>
      <c r="C937" t="s">
        <v>781</v>
      </c>
      <c r="D937" s="4"/>
      <c r="E937" s="3"/>
      <c r="F937" s="3"/>
      <c r="G937" s="3"/>
      <c r="H937" s="3">
        <v>49.8</v>
      </c>
      <c r="I937" s="3"/>
      <c r="J937" s="3"/>
      <c r="K937">
        <f>SUMPRODUCT({0.4,0.1,0.2,0.2,0.05,0.05},E937:J937)</f>
        <v>9.9600000000000009</v>
      </c>
    </row>
    <row r="938" spans="1:11" x14ac:dyDescent="0.3">
      <c r="A938" s="3">
        <v>2020</v>
      </c>
      <c r="B938" s="4" t="s">
        <v>2242</v>
      </c>
      <c r="C938" t="s">
        <v>781</v>
      </c>
      <c r="D938" s="4"/>
      <c r="E938" s="3"/>
      <c r="F938" s="3"/>
      <c r="G938" s="3"/>
      <c r="H938" s="3">
        <v>35.200000000000003</v>
      </c>
      <c r="I938" s="3"/>
      <c r="J938" s="3"/>
      <c r="K938">
        <f>SUMPRODUCT({0.4,0.1,0.2,0.2,0.05,0.05},E938:J938)</f>
        <v>7.0400000000000009</v>
      </c>
    </row>
    <row r="939" spans="1:11" x14ac:dyDescent="0.3">
      <c r="A939" s="3">
        <v>2020</v>
      </c>
      <c r="B939" s="4" t="s">
        <v>2243</v>
      </c>
      <c r="C939" t="s">
        <v>781</v>
      </c>
      <c r="D939" s="4"/>
      <c r="E939" s="3"/>
      <c r="F939" s="3"/>
      <c r="G939" s="3"/>
      <c r="H939" s="3">
        <v>29</v>
      </c>
      <c r="I939" s="3"/>
      <c r="J939" s="3"/>
      <c r="K939">
        <f>SUMPRODUCT({0.4,0.1,0.2,0.2,0.05,0.05},E939:J939)</f>
        <v>5.8000000000000007</v>
      </c>
    </row>
    <row r="940" spans="1:11" x14ac:dyDescent="0.3">
      <c r="A940" s="3">
        <v>2020</v>
      </c>
      <c r="B940" s="4" t="s">
        <v>2244</v>
      </c>
      <c r="C940" t="s">
        <v>781</v>
      </c>
      <c r="D940" s="4"/>
      <c r="E940" s="3">
        <v>18.5</v>
      </c>
      <c r="F940" s="3"/>
      <c r="G940" s="3"/>
      <c r="H940" s="3"/>
      <c r="I940" s="3"/>
      <c r="J940" s="3"/>
      <c r="K940">
        <f>SUMPRODUCT({0.4,0.1,0.2,0.2,0.05,0.05},E940:J940)</f>
        <v>7.4</v>
      </c>
    </row>
    <row r="941" spans="1:11" x14ac:dyDescent="0.3">
      <c r="A941" s="3">
        <v>2020</v>
      </c>
      <c r="B941" s="4" t="s">
        <v>2245</v>
      </c>
      <c r="C941" t="s">
        <v>781</v>
      </c>
      <c r="D941" s="4"/>
      <c r="E941" s="3"/>
      <c r="F941" s="3"/>
      <c r="G941" s="3"/>
      <c r="H941" s="3">
        <v>32.9</v>
      </c>
      <c r="I941" s="3"/>
      <c r="J941" s="3"/>
      <c r="K941">
        <f>SUMPRODUCT({0.4,0.1,0.2,0.2,0.05,0.05},E941:J941)</f>
        <v>6.58</v>
      </c>
    </row>
    <row r="942" spans="1:11" x14ac:dyDescent="0.3">
      <c r="A942" s="3">
        <v>2020</v>
      </c>
      <c r="B942" s="4" t="s">
        <v>2246</v>
      </c>
      <c r="C942" t="s">
        <v>781</v>
      </c>
      <c r="D942" s="4"/>
      <c r="E942" s="3"/>
      <c r="F942" s="3"/>
      <c r="G942" s="3"/>
      <c r="H942" s="3">
        <v>42.1</v>
      </c>
      <c r="I942" s="3"/>
      <c r="J942" s="3"/>
      <c r="K942">
        <f>SUMPRODUCT({0.4,0.1,0.2,0.2,0.05,0.05},E942:J942)</f>
        <v>8.42</v>
      </c>
    </row>
    <row r="943" spans="1:11" x14ac:dyDescent="0.3">
      <c r="A943" s="3">
        <v>2020</v>
      </c>
      <c r="B943" s="4" t="s">
        <v>2247</v>
      </c>
      <c r="C943" t="s">
        <v>781</v>
      </c>
      <c r="D943" s="4"/>
      <c r="E943" s="3"/>
      <c r="F943" s="3"/>
      <c r="G943" s="3"/>
      <c r="H943" s="3">
        <v>28.8</v>
      </c>
      <c r="I943" s="3"/>
      <c r="J943" s="3"/>
      <c r="K943">
        <f>SUMPRODUCT({0.4,0.1,0.2,0.2,0.05,0.05},E943:J943)</f>
        <v>5.7600000000000007</v>
      </c>
    </row>
    <row r="944" spans="1:11" x14ac:dyDescent="0.3">
      <c r="A944" s="3">
        <v>2020</v>
      </c>
      <c r="B944" s="4" t="s">
        <v>2248</v>
      </c>
      <c r="C944" t="s">
        <v>781</v>
      </c>
      <c r="D944" s="4"/>
      <c r="E944" s="3"/>
      <c r="F944" s="3"/>
      <c r="G944" s="3"/>
      <c r="H944" s="3"/>
      <c r="I944" s="3">
        <v>24.2</v>
      </c>
      <c r="J944" s="3"/>
      <c r="K944">
        <f>SUMPRODUCT({0.4,0.1,0.2,0.2,0.05,0.05},E944:J944)</f>
        <v>1.21</v>
      </c>
    </row>
    <row r="945" spans="1:11" x14ac:dyDescent="0.3">
      <c r="A945" s="3">
        <v>2020</v>
      </c>
      <c r="B945" s="4" t="s">
        <v>2249</v>
      </c>
      <c r="C945" t="s">
        <v>781</v>
      </c>
      <c r="D945" s="4"/>
      <c r="E945" s="3"/>
      <c r="F945" s="3"/>
      <c r="G945" s="3"/>
      <c r="H945" s="3"/>
      <c r="I945" s="3"/>
      <c r="J945" s="3">
        <v>21.6</v>
      </c>
      <c r="K945">
        <f>SUMPRODUCT({0.4,0.1,0.2,0.2,0.05,0.05},E945:J945)</f>
        <v>1.08</v>
      </c>
    </row>
    <row r="946" spans="1:11" x14ac:dyDescent="0.3">
      <c r="A946" s="3">
        <v>2020</v>
      </c>
      <c r="B946" s="4" t="s">
        <v>2250</v>
      </c>
      <c r="C946" t="s">
        <v>781</v>
      </c>
      <c r="D946" s="4"/>
      <c r="E946" s="3"/>
      <c r="F946" s="3"/>
      <c r="G946" s="3"/>
      <c r="H946" s="3"/>
      <c r="I946" s="3">
        <v>23.5</v>
      </c>
      <c r="J946" s="3">
        <v>40.4</v>
      </c>
      <c r="K946">
        <f>SUMPRODUCT({0.4,0.1,0.2,0.2,0.05,0.05},E946:J946)</f>
        <v>3.1950000000000003</v>
      </c>
    </row>
    <row r="947" spans="1:11" x14ac:dyDescent="0.3">
      <c r="A947" s="3">
        <v>2020</v>
      </c>
      <c r="B947" s="4" t="s">
        <v>2251</v>
      </c>
      <c r="C947" t="s">
        <v>781</v>
      </c>
      <c r="D947" s="4"/>
      <c r="E947" s="3"/>
      <c r="F947" s="3"/>
      <c r="G947" s="3"/>
      <c r="H947" s="3"/>
      <c r="I947" s="3">
        <v>18.3</v>
      </c>
      <c r="J947" s="3">
        <v>18</v>
      </c>
      <c r="K947">
        <f>SUMPRODUCT({0.4,0.1,0.2,0.2,0.05,0.05},E947:J947)</f>
        <v>1.8149999999999999</v>
      </c>
    </row>
    <row r="948" spans="1:11" x14ac:dyDescent="0.3">
      <c r="A948" s="3">
        <v>2020</v>
      </c>
      <c r="B948" s="4" t="s">
        <v>2252</v>
      </c>
      <c r="C948" t="s">
        <v>781</v>
      </c>
      <c r="D948" s="4"/>
      <c r="E948" s="3"/>
      <c r="F948" s="3"/>
      <c r="G948" s="3"/>
      <c r="H948" s="3"/>
      <c r="I948" s="3"/>
      <c r="J948" s="3"/>
      <c r="K948">
        <f>SUMPRODUCT({0.4,0.1,0.2,0.2,0.05,0.05},E948:J948)</f>
        <v>0</v>
      </c>
    </row>
    <row r="949" spans="1:11" x14ac:dyDescent="0.3">
      <c r="A949" s="3">
        <v>2020</v>
      </c>
      <c r="B949" s="4" t="s">
        <v>2253</v>
      </c>
      <c r="C949" t="s">
        <v>781</v>
      </c>
      <c r="D949" s="4"/>
      <c r="E949" s="3"/>
      <c r="F949" s="3"/>
      <c r="G949" s="3"/>
      <c r="H949" s="3">
        <v>28.7</v>
      </c>
      <c r="I949" s="3">
        <v>25.8</v>
      </c>
      <c r="J949" s="3">
        <v>18.600000000000001</v>
      </c>
      <c r="K949">
        <f>SUMPRODUCT({0.4,0.1,0.2,0.2,0.05,0.05},E949:J949)</f>
        <v>7.9600000000000009</v>
      </c>
    </row>
    <row r="950" spans="1:11" x14ac:dyDescent="0.3">
      <c r="A950" s="3">
        <v>2020</v>
      </c>
      <c r="B950" s="4" t="s">
        <v>2254</v>
      </c>
      <c r="C950" t="s">
        <v>781</v>
      </c>
      <c r="D950" s="4"/>
      <c r="E950" s="3"/>
      <c r="F950" s="3"/>
      <c r="G950" s="3"/>
      <c r="H950" s="3"/>
      <c r="I950" s="3">
        <v>17.100000000000001</v>
      </c>
      <c r="J950" s="3">
        <v>82.9</v>
      </c>
      <c r="K950">
        <f>SUMPRODUCT({0.4,0.1,0.2,0.2,0.05,0.05},E950:J950)</f>
        <v>5.0000000000000009</v>
      </c>
    </row>
    <row r="951" spans="1:11" x14ac:dyDescent="0.3">
      <c r="A951" s="3">
        <v>2020</v>
      </c>
      <c r="B951" s="4" t="s">
        <v>2255</v>
      </c>
      <c r="C951" t="s">
        <v>781</v>
      </c>
      <c r="D951" s="4"/>
      <c r="E951" s="3"/>
      <c r="F951" s="3"/>
      <c r="G951" s="3"/>
      <c r="H951" s="3"/>
      <c r="I951" s="3">
        <v>33.700000000000003</v>
      </c>
      <c r="J951" s="3">
        <v>58</v>
      </c>
      <c r="K951">
        <f>SUMPRODUCT({0.4,0.1,0.2,0.2,0.05,0.05},E951:J951)</f>
        <v>4.5850000000000009</v>
      </c>
    </row>
    <row r="952" spans="1:11" x14ac:dyDescent="0.3">
      <c r="A952" s="3">
        <v>2020</v>
      </c>
      <c r="B952" s="4" t="s">
        <v>2256</v>
      </c>
      <c r="C952" t="s">
        <v>781</v>
      </c>
      <c r="D952" s="4"/>
      <c r="E952" s="3"/>
      <c r="F952" s="3"/>
      <c r="G952" s="3"/>
      <c r="H952" s="3"/>
      <c r="I952" s="3">
        <v>36.1</v>
      </c>
      <c r="J952" s="3"/>
      <c r="K952">
        <f>SUMPRODUCT({0.4,0.1,0.2,0.2,0.05,0.05},E952:J952)</f>
        <v>1.8050000000000002</v>
      </c>
    </row>
    <row r="953" spans="1:11" x14ac:dyDescent="0.3">
      <c r="A953" s="3">
        <v>2020</v>
      </c>
      <c r="B953" s="4" t="s">
        <v>2257</v>
      </c>
      <c r="C953" t="s">
        <v>781</v>
      </c>
      <c r="D953" s="4"/>
      <c r="E953" s="3"/>
      <c r="F953" s="3">
        <v>27.6</v>
      </c>
      <c r="G953" s="3"/>
      <c r="H953" s="3"/>
      <c r="I953" s="3"/>
      <c r="J953" s="3"/>
      <c r="K953">
        <f>SUMPRODUCT({0.4,0.1,0.2,0.2,0.05,0.05},E953:J953)</f>
        <v>2.7600000000000002</v>
      </c>
    </row>
    <row r="954" spans="1:11" x14ac:dyDescent="0.3">
      <c r="A954" s="3">
        <v>2020</v>
      </c>
      <c r="B954" s="4" t="s">
        <v>2258</v>
      </c>
      <c r="C954" t="s">
        <v>781</v>
      </c>
      <c r="D954" s="4"/>
      <c r="E954" s="3"/>
      <c r="F954" s="3"/>
      <c r="G954" s="3">
        <v>46.3</v>
      </c>
      <c r="H954" s="3"/>
      <c r="I954" s="3"/>
      <c r="J954" s="3"/>
      <c r="K954">
        <f>SUMPRODUCT({0.4,0.1,0.2,0.2,0.05,0.05},E954:J954)</f>
        <v>9.26</v>
      </c>
    </row>
    <row r="955" spans="1:11" x14ac:dyDescent="0.3">
      <c r="A955" s="3">
        <v>2020</v>
      </c>
      <c r="B955" s="4" t="s">
        <v>2259</v>
      </c>
      <c r="C955" t="s">
        <v>781</v>
      </c>
      <c r="D955" s="4"/>
      <c r="E955" s="3"/>
      <c r="F955" s="3">
        <v>22.1</v>
      </c>
      <c r="G955" s="3"/>
      <c r="H955" s="3"/>
      <c r="I955" s="3"/>
      <c r="J955" s="3"/>
      <c r="K955">
        <f>SUMPRODUCT({0.4,0.1,0.2,0.2,0.05,0.05},E955:J955)</f>
        <v>2.2100000000000004</v>
      </c>
    </row>
    <row r="956" spans="1:11" x14ac:dyDescent="0.3">
      <c r="A956" s="3">
        <v>2020</v>
      </c>
      <c r="B956" s="4" t="s">
        <v>2260</v>
      </c>
      <c r="C956" t="s">
        <v>781</v>
      </c>
      <c r="D956" s="4"/>
      <c r="E956" s="3"/>
      <c r="F956" s="3"/>
      <c r="G956" s="3">
        <v>35.200000000000003</v>
      </c>
      <c r="H956" s="3"/>
      <c r="I956" s="3"/>
      <c r="J956" s="3"/>
      <c r="K956">
        <f>SUMPRODUCT({0.4,0.1,0.2,0.2,0.05,0.05},E956:J956)</f>
        <v>7.0400000000000009</v>
      </c>
    </row>
    <row r="957" spans="1:11" x14ac:dyDescent="0.3">
      <c r="A957" s="3">
        <v>2020</v>
      </c>
      <c r="B957" s="4" t="s">
        <v>2261</v>
      </c>
      <c r="C957" t="s">
        <v>781</v>
      </c>
      <c r="D957" s="4"/>
      <c r="E957" s="3"/>
      <c r="F957" s="3"/>
      <c r="G957" s="3"/>
      <c r="H957" s="3"/>
      <c r="I957" s="3">
        <v>98.8</v>
      </c>
      <c r="J957" s="3">
        <v>29.9</v>
      </c>
      <c r="K957">
        <f>SUMPRODUCT({0.4,0.1,0.2,0.2,0.05,0.05},E957:J957)</f>
        <v>6.4350000000000005</v>
      </c>
    </row>
    <row r="958" spans="1:11" x14ac:dyDescent="0.3">
      <c r="A958" s="3">
        <v>2020</v>
      </c>
      <c r="B958" s="4" t="s">
        <v>2262</v>
      </c>
      <c r="C958" t="s">
        <v>781</v>
      </c>
      <c r="D958" s="4"/>
      <c r="E958" s="3"/>
      <c r="F958" s="3"/>
      <c r="G958" s="3"/>
      <c r="H958" s="3">
        <v>27.1</v>
      </c>
      <c r="I958" s="3"/>
      <c r="J958" s="3"/>
      <c r="K958">
        <f>SUMPRODUCT({0.4,0.1,0.2,0.2,0.05,0.05},E958:J958)</f>
        <v>5.4200000000000008</v>
      </c>
    </row>
    <row r="959" spans="1:11" x14ac:dyDescent="0.3">
      <c r="A959" s="3">
        <v>2020</v>
      </c>
      <c r="B959" s="4" t="s">
        <v>2263</v>
      </c>
      <c r="C959" t="s">
        <v>781</v>
      </c>
      <c r="D959" s="4"/>
      <c r="E959" s="3"/>
      <c r="F959" s="3"/>
      <c r="G959" s="3"/>
      <c r="H959" s="3"/>
      <c r="I959" s="3">
        <v>54.2</v>
      </c>
      <c r="J959" s="3">
        <v>54.3</v>
      </c>
      <c r="K959">
        <f>SUMPRODUCT({0.4,0.1,0.2,0.2,0.05,0.05},E959:J959)</f>
        <v>5.4250000000000007</v>
      </c>
    </row>
    <row r="960" spans="1:11" x14ac:dyDescent="0.3">
      <c r="A960" s="3">
        <v>2020</v>
      </c>
      <c r="B960" s="4" t="s">
        <v>2264</v>
      </c>
      <c r="C960" t="s">
        <v>781</v>
      </c>
      <c r="D960" s="4"/>
      <c r="E960" s="3"/>
      <c r="F960" s="3"/>
      <c r="G960" s="3"/>
      <c r="H960" s="3"/>
      <c r="I960" s="3"/>
      <c r="J960" s="3"/>
      <c r="K960">
        <f>SUMPRODUCT({0.4,0.1,0.2,0.2,0.05,0.05},E960:J960)</f>
        <v>0</v>
      </c>
    </row>
    <row r="961" spans="1:11" x14ac:dyDescent="0.3">
      <c r="A961" s="3">
        <v>2020</v>
      </c>
      <c r="B961" s="4" t="s">
        <v>2265</v>
      </c>
      <c r="C961" t="s">
        <v>781</v>
      </c>
      <c r="D961" s="4"/>
      <c r="E961" s="3"/>
      <c r="F961" s="3"/>
      <c r="G961" s="3"/>
      <c r="H961" s="3">
        <v>21.3</v>
      </c>
      <c r="I961" s="3"/>
      <c r="J961" s="3"/>
      <c r="K961">
        <f>SUMPRODUCT({0.4,0.1,0.2,0.2,0.05,0.05},E961:J961)</f>
        <v>4.2600000000000007</v>
      </c>
    </row>
    <row r="962" spans="1:11" x14ac:dyDescent="0.3">
      <c r="A962" s="3">
        <v>2020</v>
      </c>
      <c r="B962" s="4" t="s">
        <v>2266</v>
      </c>
      <c r="C962" t="s">
        <v>781</v>
      </c>
      <c r="D962" s="4"/>
      <c r="E962" s="3"/>
      <c r="F962" s="3"/>
      <c r="G962" s="3"/>
      <c r="H962" s="3"/>
      <c r="I962" s="3">
        <v>31.2</v>
      </c>
      <c r="J962" s="3">
        <v>47.7</v>
      </c>
      <c r="K962">
        <f>SUMPRODUCT({0.4,0.1,0.2,0.2,0.05,0.05},E962:J962)</f>
        <v>3.9450000000000003</v>
      </c>
    </row>
    <row r="963" spans="1:11" x14ac:dyDescent="0.3">
      <c r="A963" s="3">
        <v>2020</v>
      </c>
      <c r="B963" s="4" t="s">
        <v>2267</v>
      </c>
      <c r="C963" t="s">
        <v>781</v>
      </c>
      <c r="D963" s="4"/>
      <c r="E963" s="3"/>
      <c r="F963" s="3"/>
      <c r="G963" s="3"/>
      <c r="H963" s="3">
        <v>31.1</v>
      </c>
      <c r="I963" s="3"/>
      <c r="J963" s="3"/>
      <c r="K963">
        <f>SUMPRODUCT({0.4,0.1,0.2,0.2,0.05,0.05},E963:J963)</f>
        <v>6.2200000000000006</v>
      </c>
    </row>
    <row r="964" spans="1:11" x14ac:dyDescent="0.3">
      <c r="A964" s="3">
        <v>2020</v>
      </c>
      <c r="B964" s="4" t="s">
        <v>2268</v>
      </c>
      <c r="C964" t="s">
        <v>781</v>
      </c>
      <c r="D964" s="4"/>
      <c r="E964" s="3"/>
      <c r="F964" s="3">
        <v>31.5</v>
      </c>
      <c r="G964" s="3"/>
      <c r="H964" s="3"/>
      <c r="I964" s="3"/>
      <c r="J964" s="3"/>
      <c r="K964">
        <f>SUMPRODUCT({0.4,0.1,0.2,0.2,0.05,0.05},E964:J964)</f>
        <v>3.1500000000000004</v>
      </c>
    </row>
    <row r="965" spans="1:11" x14ac:dyDescent="0.3">
      <c r="A965" s="3">
        <v>2020</v>
      </c>
      <c r="B965" s="4" t="s">
        <v>2269</v>
      </c>
      <c r="C965" t="s">
        <v>781</v>
      </c>
      <c r="D965" s="4"/>
      <c r="E965" s="3"/>
      <c r="F965" s="3"/>
      <c r="G965" s="3"/>
      <c r="H965" s="3"/>
      <c r="I965" s="3">
        <v>78.3</v>
      </c>
      <c r="J965" s="3">
        <v>94.5</v>
      </c>
      <c r="K965">
        <f>SUMPRODUCT({0.4,0.1,0.2,0.2,0.05,0.05},E965:J965)</f>
        <v>8.64</v>
      </c>
    </row>
    <row r="966" spans="1:11" x14ac:dyDescent="0.3">
      <c r="A966" s="3">
        <v>2020</v>
      </c>
      <c r="B966" s="4" t="s">
        <v>2270</v>
      </c>
      <c r="C966" t="s">
        <v>781</v>
      </c>
      <c r="D966" s="4"/>
      <c r="E966" s="3"/>
      <c r="F966" s="3">
        <v>36.6</v>
      </c>
      <c r="G966" s="3"/>
      <c r="H966" s="3"/>
      <c r="I966" s="3"/>
      <c r="J966" s="3"/>
      <c r="K966">
        <f>SUMPRODUCT({0.4,0.1,0.2,0.2,0.05,0.05},E966:J966)</f>
        <v>3.66</v>
      </c>
    </row>
    <row r="967" spans="1:11" x14ac:dyDescent="0.3">
      <c r="A967" s="3">
        <v>2020</v>
      </c>
      <c r="B967" s="4" t="s">
        <v>2271</v>
      </c>
      <c r="C967" t="s">
        <v>781</v>
      </c>
      <c r="D967" s="4"/>
      <c r="E967" s="3"/>
      <c r="F967" s="3"/>
      <c r="G967" s="3">
        <v>24.9</v>
      </c>
      <c r="H967" s="3"/>
      <c r="I967" s="3"/>
      <c r="J967" s="3"/>
      <c r="K967">
        <f>SUMPRODUCT({0.4,0.1,0.2,0.2,0.05,0.05},E967:J967)</f>
        <v>4.9800000000000004</v>
      </c>
    </row>
    <row r="968" spans="1:11" x14ac:dyDescent="0.3">
      <c r="A968" s="3">
        <v>2020</v>
      </c>
      <c r="B968" s="4" t="s">
        <v>2272</v>
      </c>
      <c r="C968" t="s">
        <v>781</v>
      </c>
      <c r="D968" s="4"/>
      <c r="E968" s="3"/>
      <c r="F968" s="3"/>
      <c r="G968" s="3"/>
      <c r="H968" s="3"/>
      <c r="I968" s="3">
        <v>53.7</v>
      </c>
      <c r="J968" s="3">
        <v>86.9</v>
      </c>
      <c r="K968">
        <f>SUMPRODUCT({0.4,0.1,0.2,0.2,0.05,0.05},E968:J968)</f>
        <v>7.0300000000000011</v>
      </c>
    </row>
    <row r="969" spans="1:11" x14ac:dyDescent="0.3">
      <c r="A969" s="3">
        <v>2020</v>
      </c>
      <c r="B969" s="4" t="s">
        <v>2273</v>
      </c>
      <c r="C969" t="s">
        <v>781</v>
      </c>
      <c r="D969" s="4"/>
      <c r="E969" s="3"/>
      <c r="F969" s="3"/>
      <c r="G969" s="3">
        <v>36.799999999999997</v>
      </c>
      <c r="H969" s="3"/>
      <c r="I969" s="3"/>
      <c r="J969" s="3"/>
      <c r="K969">
        <f>SUMPRODUCT({0.4,0.1,0.2,0.2,0.05,0.05},E969:J969)</f>
        <v>7.3599999999999994</v>
      </c>
    </row>
    <row r="970" spans="1:11" x14ac:dyDescent="0.3">
      <c r="A970" s="3">
        <v>2020</v>
      </c>
      <c r="B970" s="4" t="s">
        <v>2274</v>
      </c>
      <c r="C970" t="s">
        <v>781</v>
      </c>
      <c r="D970" s="4"/>
      <c r="E970" s="3"/>
      <c r="F970" s="3"/>
      <c r="G970" s="3"/>
      <c r="H970" s="3">
        <v>19.399999999999999</v>
      </c>
      <c r="I970" s="3">
        <v>30.6</v>
      </c>
      <c r="J970" s="3"/>
      <c r="K970">
        <f>SUMPRODUCT({0.4,0.1,0.2,0.2,0.05,0.05},E970:J970)</f>
        <v>5.41</v>
      </c>
    </row>
    <row r="971" spans="1:11" x14ac:dyDescent="0.3">
      <c r="A971" s="3">
        <v>2020</v>
      </c>
      <c r="B971" s="4" t="s">
        <v>2275</v>
      </c>
      <c r="C971" t="s">
        <v>781</v>
      </c>
      <c r="D971" s="4"/>
      <c r="E971" s="3"/>
      <c r="F971" s="3"/>
      <c r="G971" s="3"/>
      <c r="H971" s="3"/>
      <c r="I971" s="3">
        <v>18.3</v>
      </c>
      <c r="J971" s="3"/>
      <c r="K971">
        <f>SUMPRODUCT({0.4,0.1,0.2,0.2,0.05,0.05},E971:J971)</f>
        <v>0.91500000000000004</v>
      </c>
    </row>
    <row r="972" spans="1:11" x14ac:dyDescent="0.3">
      <c r="A972" s="3">
        <v>2020</v>
      </c>
      <c r="B972" s="4" t="s">
        <v>2276</v>
      </c>
      <c r="C972" t="s">
        <v>781</v>
      </c>
      <c r="D972" s="4"/>
      <c r="E972" s="3"/>
      <c r="F972" s="3"/>
      <c r="G972" s="3"/>
      <c r="H972" s="3"/>
      <c r="I972" s="3">
        <v>77.3</v>
      </c>
      <c r="J972" s="3"/>
      <c r="K972">
        <f>SUMPRODUCT({0.4,0.1,0.2,0.2,0.05,0.05},E972:J972)</f>
        <v>3.8650000000000002</v>
      </c>
    </row>
    <row r="973" spans="1:11" x14ac:dyDescent="0.3">
      <c r="A973" s="3">
        <v>2020</v>
      </c>
      <c r="B973" s="4" t="s">
        <v>2277</v>
      </c>
      <c r="C973" t="s">
        <v>781</v>
      </c>
      <c r="D973" s="4"/>
      <c r="E973" s="3"/>
      <c r="F973" s="3"/>
      <c r="G973" s="3">
        <v>32.700000000000003</v>
      </c>
      <c r="H973" s="3"/>
      <c r="I973" s="3"/>
      <c r="J973" s="3"/>
      <c r="K973">
        <f>SUMPRODUCT({0.4,0.1,0.2,0.2,0.05,0.05},E973:J973)</f>
        <v>6.5400000000000009</v>
      </c>
    </row>
    <row r="974" spans="1:11" x14ac:dyDescent="0.3">
      <c r="A974" s="3">
        <v>2020</v>
      </c>
      <c r="B974" s="4" t="s">
        <v>2278</v>
      </c>
      <c r="C974" t="s">
        <v>781</v>
      </c>
      <c r="D974" s="4"/>
      <c r="E974" s="3"/>
      <c r="F974" s="3"/>
      <c r="G974" s="3"/>
      <c r="H974" s="3"/>
      <c r="I974" s="3">
        <v>21.6</v>
      </c>
      <c r="J974" s="3"/>
      <c r="K974">
        <f>SUMPRODUCT({0.4,0.1,0.2,0.2,0.05,0.05},E974:J974)</f>
        <v>1.08</v>
      </c>
    </row>
    <row r="975" spans="1:11" x14ac:dyDescent="0.3">
      <c r="A975" s="3">
        <v>2020</v>
      </c>
      <c r="B975" s="4" t="s">
        <v>2279</v>
      </c>
      <c r="C975" t="s">
        <v>781</v>
      </c>
      <c r="D975" s="4"/>
      <c r="E975" s="3"/>
      <c r="F975" s="3"/>
      <c r="G975" s="3">
        <v>44.7</v>
      </c>
      <c r="H975" s="3"/>
      <c r="I975" s="3">
        <v>17.7</v>
      </c>
      <c r="J975" s="3"/>
      <c r="K975">
        <f>SUMPRODUCT({0.4,0.1,0.2,0.2,0.05,0.05},E975:J975)</f>
        <v>9.8250000000000011</v>
      </c>
    </row>
    <row r="976" spans="1:11" x14ac:dyDescent="0.3">
      <c r="A976" s="3">
        <v>2020</v>
      </c>
      <c r="B976" s="4" t="s">
        <v>2280</v>
      </c>
      <c r="C976" t="s">
        <v>781</v>
      </c>
      <c r="D976" s="4"/>
      <c r="E976" s="3"/>
      <c r="F976" s="3"/>
      <c r="G976" s="3">
        <v>38.299999999999997</v>
      </c>
      <c r="H976" s="3"/>
      <c r="I976" s="3"/>
      <c r="J976" s="3"/>
      <c r="K976">
        <f>SUMPRODUCT({0.4,0.1,0.2,0.2,0.05,0.05},E976:J976)</f>
        <v>7.66</v>
      </c>
    </row>
    <row r="977" spans="1:11" x14ac:dyDescent="0.3">
      <c r="A977" s="3">
        <v>2020</v>
      </c>
      <c r="B977" s="4" t="s">
        <v>2281</v>
      </c>
      <c r="C977" t="s">
        <v>781</v>
      </c>
      <c r="D977" s="4"/>
      <c r="E977" s="3"/>
      <c r="F977" s="3"/>
      <c r="G977" s="3">
        <v>34.1</v>
      </c>
      <c r="H977" s="3"/>
      <c r="I977" s="3"/>
      <c r="J977" s="3"/>
      <c r="K977">
        <f>SUMPRODUCT({0.4,0.1,0.2,0.2,0.05,0.05},E977:J977)</f>
        <v>6.82</v>
      </c>
    </row>
    <row r="978" spans="1:11" x14ac:dyDescent="0.3">
      <c r="A978" s="3">
        <v>2020</v>
      </c>
      <c r="B978" s="4" t="s">
        <v>2282</v>
      </c>
      <c r="C978" t="s">
        <v>781</v>
      </c>
      <c r="D978" s="4"/>
      <c r="E978" s="3"/>
      <c r="F978" s="3"/>
      <c r="G978" s="3">
        <v>37.4</v>
      </c>
      <c r="H978" s="3"/>
      <c r="I978" s="3"/>
      <c r="J978" s="3"/>
      <c r="K978">
        <f>SUMPRODUCT({0.4,0.1,0.2,0.2,0.05,0.05},E978:J978)</f>
        <v>7.48</v>
      </c>
    </row>
    <row r="979" spans="1:11" x14ac:dyDescent="0.3">
      <c r="A979" s="3">
        <v>2020</v>
      </c>
      <c r="B979" s="4" t="s">
        <v>2283</v>
      </c>
      <c r="C979" t="s">
        <v>781</v>
      </c>
      <c r="D979" s="4"/>
      <c r="E979" s="3"/>
      <c r="F979" s="3"/>
      <c r="G979" s="3"/>
      <c r="H979" s="3">
        <v>26.9</v>
      </c>
      <c r="I979" s="3"/>
      <c r="J979" s="3"/>
      <c r="K979">
        <f>SUMPRODUCT({0.4,0.1,0.2,0.2,0.05,0.05},E979:J979)</f>
        <v>5.38</v>
      </c>
    </row>
    <row r="980" spans="1:11" x14ac:dyDescent="0.3">
      <c r="A980" s="3">
        <v>2020</v>
      </c>
      <c r="B980" s="4" t="s">
        <v>2284</v>
      </c>
      <c r="C980" t="s">
        <v>781</v>
      </c>
      <c r="D980" s="4"/>
      <c r="E980" s="3"/>
      <c r="F980" s="3"/>
      <c r="G980" s="3"/>
      <c r="H980" s="3">
        <v>36.799999999999997</v>
      </c>
      <c r="I980" s="3"/>
      <c r="J980" s="3"/>
      <c r="K980">
        <f>SUMPRODUCT({0.4,0.1,0.2,0.2,0.05,0.05},E980:J980)</f>
        <v>7.3599999999999994</v>
      </c>
    </row>
    <row r="981" spans="1:11" x14ac:dyDescent="0.3">
      <c r="A981" s="3">
        <v>2020</v>
      </c>
      <c r="B981" s="4" t="s">
        <v>2285</v>
      </c>
      <c r="C981" t="s">
        <v>781</v>
      </c>
      <c r="D981" s="4"/>
      <c r="E981" s="3"/>
      <c r="F981" s="3"/>
      <c r="G981" s="3">
        <v>32.4</v>
      </c>
      <c r="H981" s="3"/>
      <c r="I981" s="3"/>
      <c r="J981" s="3"/>
      <c r="K981">
        <f>SUMPRODUCT({0.4,0.1,0.2,0.2,0.05,0.05},E981:J981)</f>
        <v>6.48</v>
      </c>
    </row>
    <row r="982" spans="1:11" x14ac:dyDescent="0.3">
      <c r="A982" s="3">
        <v>2020</v>
      </c>
      <c r="B982" s="4" t="s">
        <v>2286</v>
      </c>
      <c r="C982" t="s">
        <v>781</v>
      </c>
      <c r="D982" s="4"/>
      <c r="E982" s="3"/>
      <c r="F982" s="3"/>
      <c r="G982" s="3"/>
      <c r="H982" s="3">
        <v>40.1</v>
      </c>
      <c r="I982" s="3"/>
      <c r="J982" s="3"/>
      <c r="K982">
        <f>SUMPRODUCT({0.4,0.1,0.2,0.2,0.05,0.05},E982:J982)</f>
        <v>8.0200000000000014</v>
      </c>
    </row>
    <row r="983" spans="1:11" x14ac:dyDescent="0.3">
      <c r="A983" s="3">
        <v>2020</v>
      </c>
      <c r="B983" s="4" t="s">
        <v>2287</v>
      </c>
      <c r="C983" t="s">
        <v>781</v>
      </c>
      <c r="D983" s="4"/>
      <c r="E983" s="3"/>
      <c r="F983" s="3"/>
      <c r="G983" s="3">
        <v>37.6</v>
      </c>
      <c r="H983" s="3"/>
      <c r="I983" s="3"/>
      <c r="J983" s="3"/>
      <c r="K983">
        <f>SUMPRODUCT({0.4,0.1,0.2,0.2,0.05,0.05},E983:J983)</f>
        <v>7.5200000000000005</v>
      </c>
    </row>
    <row r="984" spans="1:11" x14ac:dyDescent="0.3">
      <c r="A984" s="3">
        <v>2020</v>
      </c>
      <c r="B984" s="4" t="s">
        <v>2288</v>
      </c>
      <c r="C984" t="s">
        <v>781</v>
      </c>
      <c r="D984" s="4"/>
      <c r="E984" s="3"/>
      <c r="F984" s="3"/>
      <c r="G984" s="3"/>
      <c r="H984" s="3"/>
      <c r="I984" s="3">
        <v>36</v>
      </c>
      <c r="J984" s="3">
        <v>47</v>
      </c>
      <c r="K984">
        <f>SUMPRODUCT({0.4,0.1,0.2,0.2,0.05,0.05},E984:J984)</f>
        <v>4.1500000000000004</v>
      </c>
    </row>
    <row r="985" spans="1:11" x14ac:dyDescent="0.3">
      <c r="A985" s="3">
        <v>2020</v>
      </c>
      <c r="B985" s="4" t="s">
        <v>2289</v>
      </c>
      <c r="C985" t="s">
        <v>781</v>
      </c>
      <c r="D985" s="4"/>
      <c r="E985" s="3"/>
      <c r="F985" s="3"/>
      <c r="G985" s="3">
        <v>26.2</v>
      </c>
      <c r="H985" s="3"/>
      <c r="I985" s="3"/>
      <c r="J985" s="3"/>
      <c r="K985">
        <f>SUMPRODUCT({0.4,0.1,0.2,0.2,0.05,0.05},E985:J985)</f>
        <v>5.24</v>
      </c>
    </row>
    <row r="986" spans="1:11" x14ac:dyDescent="0.3">
      <c r="A986" s="3">
        <v>2020</v>
      </c>
      <c r="B986" s="4" t="s">
        <v>2290</v>
      </c>
      <c r="C986" t="s">
        <v>781</v>
      </c>
      <c r="D986" s="4"/>
      <c r="E986" s="3"/>
      <c r="F986" s="3"/>
      <c r="G986" s="3"/>
      <c r="H986" s="3"/>
      <c r="I986" s="3">
        <v>29.7</v>
      </c>
      <c r="J986" s="3"/>
      <c r="K986">
        <f>SUMPRODUCT({0.4,0.1,0.2,0.2,0.05,0.05},E986:J986)</f>
        <v>1.4850000000000001</v>
      </c>
    </row>
    <row r="987" spans="1:11" x14ac:dyDescent="0.3">
      <c r="A987" s="3">
        <v>2020</v>
      </c>
      <c r="B987" s="4" t="s">
        <v>2291</v>
      </c>
      <c r="C987" t="s">
        <v>781</v>
      </c>
      <c r="D987" s="4"/>
      <c r="E987" s="3"/>
      <c r="F987" s="3"/>
      <c r="G987" s="3">
        <v>41.8</v>
      </c>
      <c r="H987" s="3"/>
      <c r="I987" s="3"/>
      <c r="J987" s="3"/>
      <c r="K987">
        <f>SUMPRODUCT({0.4,0.1,0.2,0.2,0.05,0.05},E987:J987)</f>
        <v>8.36</v>
      </c>
    </row>
    <row r="988" spans="1:11" x14ac:dyDescent="0.3">
      <c r="A988" s="3">
        <v>2020</v>
      </c>
      <c r="B988" s="4" t="s">
        <v>2292</v>
      </c>
      <c r="C988" t="s">
        <v>781</v>
      </c>
      <c r="D988" s="4"/>
      <c r="E988" s="3"/>
      <c r="F988" s="3">
        <v>32.200000000000003</v>
      </c>
      <c r="G988" s="3"/>
      <c r="H988" s="3"/>
      <c r="I988" s="3"/>
      <c r="J988" s="3"/>
      <c r="K988">
        <f>SUMPRODUCT({0.4,0.1,0.2,0.2,0.05,0.05},E988:J988)</f>
        <v>3.2200000000000006</v>
      </c>
    </row>
    <row r="989" spans="1:11" x14ac:dyDescent="0.3">
      <c r="A989" s="3">
        <v>2020</v>
      </c>
      <c r="B989" s="4" t="s">
        <v>2293</v>
      </c>
      <c r="C989" t="s">
        <v>781</v>
      </c>
      <c r="D989" s="4"/>
      <c r="E989" s="3"/>
      <c r="F989" s="3"/>
      <c r="G989" s="3"/>
      <c r="H989" s="3"/>
      <c r="I989" s="3">
        <v>42.7</v>
      </c>
      <c r="J989" s="3">
        <v>53.4</v>
      </c>
      <c r="K989">
        <f>SUMPRODUCT({0.4,0.1,0.2,0.2,0.05,0.05},E989:J989)</f>
        <v>4.8049999999999997</v>
      </c>
    </row>
    <row r="990" spans="1:11" x14ac:dyDescent="0.3">
      <c r="A990" s="3">
        <v>2020</v>
      </c>
      <c r="B990" s="4" t="s">
        <v>2294</v>
      </c>
      <c r="C990" t="s">
        <v>781</v>
      </c>
      <c r="D990" s="4"/>
      <c r="E990" s="3"/>
      <c r="F990" s="3"/>
      <c r="G990" s="3"/>
      <c r="H990" s="3"/>
      <c r="I990" s="3"/>
      <c r="J990" s="3"/>
      <c r="K990">
        <f>SUMPRODUCT({0.4,0.1,0.2,0.2,0.05,0.05},E990:J990)</f>
        <v>0</v>
      </c>
    </row>
    <row r="991" spans="1:11" x14ac:dyDescent="0.3">
      <c r="A991" s="3">
        <v>2020</v>
      </c>
      <c r="B991" s="4" t="s">
        <v>2295</v>
      </c>
      <c r="C991" t="s">
        <v>781</v>
      </c>
      <c r="D991" s="4"/>
      <c r="E991" s="3"/>
      <c r="F991" s="3"/>
      <c r="G991" s="3"/>
      <c r="H991" s="3">
        <v>39.6</v>
      </c>
      <c r="I991" s="3"/>
      <c r="J991" s="3"/>
      <c r="K991">
        <f>SUMPRODUCT({0.4,0.1,0.2,0.2,0.05,0.05},E991:J991)</f>
        <v>7.9200000000000008</v>
      </c>
    </row>
    <row r="992" spans="1:11" x14ac:dyDescent="0.3">
      <c r="A992" s="3">
        <v>2020</v>
      </c>
      <c r="B992" s="4" t="s">
        <v>2296</v>
      </c>
      <c r="C992" t="s">
        <v>781</v>
      </c>
      <c r="D992" s="4"/>
      <c r="E992" s="3"/>
      <c r="F992" s="3"/>
      <c r="G992" s="3">
        <v>32.299999999999997</v>
      </c>
      <c r="H992" s="3"/>
      <c r="I992" s="3"/>
      <c r="J992" s="3"/>
      <c r="K992">
        <f>SUMPRODUCT({0.4,0.1,0.2,0.2,0.05,0.05},E992:J992)</f>
        <v>6.46</v>
      </c>
    </row>
    <row r="993" spans="1:11" x14ac:dyDescent="0.3">
      <c r="A993" s="3">
        <v>2020</v>
      </c>
      <c r="B993" s="4" t="s">
        <v>2297</v>
      </c>
      <c r="C993" t="s">
        <v>781</v>
      </c>
      <c r="D993" s="4"/>
      <c r="E993" s="3"/>
      <c r="F993" s="3"/>
      <c r="G993" s="3"/>
      <c r="H993" s="3">
        <v>32.799999999999997</v>
      </c>
      <c r="I993" s="3"/>
      <c r="J993" s="3"/>
      <c r="K993">
        <f>SUMPRODUCT({0.4,0.1,0.2,0.2,0.05,0.05},E993:J993)</f>
        <v>6.56</v>
      </c>
    </row>
    <row r="994" spans="1:11" x14ac:dyDescent="0.3">
      <c r="A994" s="3">
        <v>2020</v>
      </c>
      <c r="B994" s="4" t="s">
        <v>2298</v>
      </c>
      <c r="C994" t="s">
        <v>781</v>
      </c>
      <c r="D994" s="4"/>
      <c r="E994" s="3"/>
      <c r="F994" s="3"/>
      <c r="G994" s="3"/>
      <c r="H994" s="3">
        <v>26.9</v>
      </c>
      <c r="I994" s="3"/>
      <c r="J994" s="3"/>
      <c r="K994">
        <f>SUMPRODUCT({0.4,0.1,0.2,0.2,0.05,0.05},E994:J994)</f>
        <v>5.38</v>
      </c>
    </row>
    <row r="995" spans="1:11" x14ac:dyDescent="0.3">
      <c r="A995" s="3">
        <v>2020</v>
      </c>
      <c r="B995" s="4" t="s">
        <v>2299</v>
      </c>
      <c r="C995" t="s">
        <v>781</v>
      </c>
      <c r="D995" s="4"/>
      <c r="E995" s="3">
        <v>20.399999999999999</v>
      </c>
      <c r="F995" s="3"/>
      <c r="G995" s="3"/>
      <c r="H995" s="3"/>
      <c r="I995" s="3"/>
      <c r="J995" s="3"/>
      <c r="K995">
        <f>SUMPRODUCT({0.4,0.1,0.2,0.2,0.05,0.05},E995:J995)</f>
        <v>8.16</v>
      </c>
    </row>
    <row r="996" spans="1:11" x14ac:dyDescent="0.3">
      <c r="A996" s="3">
        <v>2020</v>
      </c>
      <c r="B996" s="4" t="s">
        <v>2300</v>
      </c>
      <c r="C996" t="s">
        <v>781</v>
      </c>
      <c r="D996" s="4"/>
      <c r="E996" s="3"/>
      <c r="F996" s="3"/>
      <c r="G996" s="3"/>
      <c r="H996" s="3"/>
      <c r="I996" s="3"/>
      <c r="J996" s="3"/>
      <c r="K996">
        <f>SUMPRODUCT({0.4,0.1,0.2,0.2,0.05,0.05},E996:J996)</f>
        <v>0</v>
      </c>
    </row>
    <row r="997" spans="1:11" x14ac:dyDescent="0.3">
      <c r="A997" s="3">
        <v>2020</v>
      </c>
      <c r="B997" s="4" t="s">
        <v>2301</v>
      </c>
      <c r="C997" t="s">
        <v>781</v>
      </c>
      <c r="D997" s="4"/>
      <c r="E997" s="3"/>
      <c r="F997" s="3"/>
      <c r="G997" s="3"/>
      <c r="H997" s="3"/>
      <c r="I997" s="3">
        <v>27.6</v>
      </c>
      <c r="J997" s="3">
        <v>18.7</v>
      </c>
      <c r="K997">
        <f>SUMPRODUCT({0.4,0.1,0.2,0.2,0.05,0.05},E997:J997)</f>
        <v>2.3150000000000004</v>
      </c>
    </row>
    <row r="998" spans="1:11" x14ac:dyDescent="0.3">
      <c r="A998" s="3">
        <v>2020</v>
      </c>
      <c r="B998" s="4" t="s">
        <v>2302</v>
      </c>
      <c r="C998" t="s">
        <v>781</v>
      </c>
      <c r="D998" s="4"/>
      <c r="E998" s="3"/>
      <c r="F998" s="3"/>
      <c r="G998" s="3">
        <v>29.8</v>
      </c>
      <c r="H998" s="3"/>
      <c r="I998" s="3"/>
      <c r="J998" s="3"/>
      <c r="K998">
        <f>SUMPRODUCT({0.4,0.1,0.2,0.2,0.05,0.05},E998:J998)</f>
        <v>5.9600000000000009</v>
      </c>
    </row>
    <row r="999" spans="1:11" x14ac:dyDescent="0.3">
      <c r="A999" s="3">
        <v>2020</v>
      </c>
      <c r="B999" s="4" t="s">
        <v>2303</v>
      </c>
      <c r="C999" t="s">
        <v>781</v>
      </c>
      <c r="D999" s="4"/>
      <c r="E999" s="3"/>
      <c r="F999" s="3"/>
      <c r="G999" s="3"/>
      <c r="H999" s="3">
        <v>23.4</v>
      </c>
      <c r="I999" s="3"/>
      <c r="J999" s="3"/>
      <c r="K999">
        <f>SUMPRODUCT({0.4,0.1,0.2,0.2,0.05,0.05},E999:J999)</f>
        <v>4.68</v>
      </c>
    </row>
    <row r="1000" spans="1:11" x14ac:dyDescent="0.3">
      <c r="A1000" s="3">
        <v>2020</v>
      </c>
      <c r="B1000" s="4" t="s">
        <v>2304</v>
      </c>
      <c r="C1000" t="s">
        <v>781</v>
      </c>
      <c r="D1000" s="4"/>
      <c r="E1000" s="3"/>
      <c r="F1000" s="3"/>
      <c r="G1000" s="3"/>
      <c r="H1000" s="3"/>
      <c r="I1000" s="3">
        <v>100</v>
      </c>
      <c r="J1000" s="3"/>
      <c r="K1000">
        <f>SUMPRODUCT({0.4,0.1,0.2,0.2,0.05,0.05},E1000:J1000)</f>
        <v>5</v>
      </c>
    </row>
    <row r="1001" spans="1:11" x14ac:dyDescent="0.3">
      <c r="A1001" s="3">
        <v>2020</v>
      </c>
      <c r="B1001" s="4" t="s">
        <v>2305</v>
      </c>
      <c r="C1001" t="s">
        <v>781</v>
      </c>
      <c r="D1001" s="4"/>
      <c r="E1001" s="3"/>
      <c r="F1001" s="3"/>
      <c r="G1001" s="3">
        <v>48.9</v>
      </c>
      <c r="H1001" s="3"/>
      <c r="I1001" s="3"/>
      <c r="J1001" s="3"/>
      <c r="K1001">
        <f>SUMPRODUCT({0.4,0.1,0.2,0.2,0.05,0.05},E1001:J1001)</f>
        <v>9.7800000000000011</v>
      </c>
    </row>
    <row r="1002" spans="1:11" x14ac:dyDescent="0.3">
      <c r="A1002" s="3">
        <v>2020</v>
      </c>
      <c r="B1002" s="4" t="s">
        <v>2306</v>
      </c>
      <c r="C1002" t="s">
        <v>781</v>
      </c>
      <c r="D1002" s="4"/>
      <c r="E1002" s="3"/>
      <c r="F1002" s="3"/>
      <c r="G1002" s="3"/>
      <c r="H1002" s="3">
        <v>27.5</v>
      </c>
      <c r="I1002" s="3">
        <v>22.2</v>
      </c>
      <c r="J1002" s="3"/>
      <c r="K1002">
        <f>SUMPRODUCT({0.4,0.1,0.2,0.2,0.05,0.05},E1002:J1002)</f>
        <v>6.61</v>
      </c>
    </row>
    <row r="1003" spans="1:11" x14ac:dyDescent="0.3">
      <c r="A1003" s="3">
        <v>2020</v>
      </c>
      <c r="B1003" s="4" t="s">
        <v>2307</v>
      </c>
      <c r="C1003" t="s">
        <v>781</v>
      </c>
      <c r="D1003" s="4"/>
      <c r="E1003" s="3"/>
      <c r="F1003" s="3"/>
      <c r="G1003" s="3">
        <v>24.6</v>
      </c>
      <c r="H1003" s="3"/>
      <c r="I1003" s="3"/>
      <c r="J1003" s="3"/>
      <c r="K1003">
        <f>SUMPRODUCT({0.4,0.1,0.2,0.2,0.05,0.05},E1003:J1003)</f>
        <v>4.9200000000000008</v>
      </c>
    </row>
    <row r="1004" spans="1:11" x14ac:dyDescent="0.3">
      <c r="A1004" s="3">
        <v>2020</v>
      </c>
      <c r="B1004" s="4" t="s">
        <v>2308</v>
      </c>
      <c r="C1004" s="4"/>
      <c r="D1004" s="4"/>
      <c r="E1004" s="3"/>
      <c r="F1004" s="3"/>
      <c r="G1004" s="3"/>
      <c r="H1004" s="3"/>
      <c r="I1004" s="3"/>
      <c r="J1004" s="3"/>
      <c r="K1004">
        <f>SUMPRODUCT({0.4,0.1,0.2,0.2,0.05,0.05},E1004:J1004)</f>
        <v>0</v>
      </c>
    </row>
    <row r="1005" spans="1:11" x14ac:dyDescent="0.3">
      <c r="A1005" s="3">
        <v>2020</v>
      </c>
      <c r="B1005" s="4" t="s">
        <v>2309</v>
      </c>
      <c r="C1005" s="4"/>
      <c r="D1005" s="4"/>
      <c r="E1005" s="3"/>
      <c r="F1005" s="3"/>
      <c r="G1005" s="3"/>
      <c r="H1005" s="3"/>
      <c r="I1005" s="3">
        <v>56.3</v>
      </c>
      <c r="J1005" s="3"/>
      <c r="K1005">
        <f>SUMPRODUCT({0.4,0.1,0.2,0.2,0.05,0.05},E1005:J1005)</f>
        <v>2.8149999999999999</v>
      </c>
    </row>
    <row r="1006" spans="1:11" x14ac:dyDescent="0.3">
      <c r="A1006" s="3">
        <v>2020</v>
      </c>
      <c r="B1006" s="4" t="s">
        <v>2310</v>
      </c>
      <c r="C1006" s="4"/>
      <c r="D1006" s="4"/>
      <c r="E1006" s="3"/>
      <c r="F1006" s="3"/>
      <c r="G1006" s="3"/>
      <c r="H1006" s="3"/>
      <c r="I1006" s="3"/>
      <c r="J1006" s="3"/>
      <c r="K1006">
        <f>SUMPRODUCT({0.4,0.1,0.2,0.2,0.05,0.05},E1006:J1006)</f>
        <v>0</v>
      </c>
    </row>
    <row r="1007" spans="1:11" x14ac:dyDescent="0.3">
      <c r="A1007" s="3">
        <v>2020</v>
      </c>
      <c r="B1007" s="4" t="s">
        <v>2311</v>
      </c>
      <c r="C1007" s="4"/>
      <c r="D1007" s="4"/>
      <c r="E1007" s="3"/>
      <c r="F1007" s="3"/>
      <c r="G1007" s="3"/>
      <c r="H1007" s="3"/>
      <c r="I1007" s="3"/>
      <c r="J1007" s="3">
        <v>18.7</v>
      </c>
      <c r="K1007">
        <f>SUMPRODUCT({0.4,0.1,0.2,0.2,0.05,0.05},E1007:J1007)</f>
        <v>0.93500000000000005</v>
      </c>
    </row>
    <row r="1008" spans="1:11" x14ac:dyDescent="0.3">
      <c r="A1008" s="3">
        <v>2020</v>
      </c>
      <c r="B1008" s="4" t="s">
        <v>2312</v>
      </c>
      <c r="C1008" s="4"/>
      <c r="D1008" s="4"/>
      <c r="E1008" s="3"/>
      <c r="F1008" s="3"/>
      <c r="G1008" s="3"/>
      <c r="H1008" s="3"/>
      <c r="I1008" s="3">
        <v>33.6</v>
      </c>
      <c r="J1008" s="3">
        <v>18</v>
      </c>
      <c r="K1008">
        <f>SUMPRODUCT({0.4,0.1,0.2,0.2,0.05,0.05},E1008:J1008)</f>
        <v>2.58</v>
      </c>
    </row>
    <row r="1009" spans="1:11" x14ac:dyDescent="0.3">
      <c r="A1009" s="3">
        <v>2020</v>
      </c>
      <c r="B1009" s="4" t="s">
        <v>2313</v>
      </c>
      <c r="C1009" s="4"/>
      <c r="D1009" s="4"/>
      <c r="E1009" s="3"/>
      <c r="F1009" s="3"/>
      <c r="G1009" s="3"/>
      <c r="H1009" s="3"/>
      <c r="I1009" s="3">
        <v>18.3</v>
      </c>
      <c r="J1009" s="3"/>
      <c r="K1009">
        <f>SUMPRODUCT({0.4,0.1,0.2,0.2,0.05,0.05},E1009:J1009)</f>
        <v>0.91500000000000004</v>
      </c>
    </row>
    <row r="1010" spans="1:11" x14ac:dyDescent="0.3">
      <c r="A1010" s="3">
        <v>2020</v>
      </c>
      <c r="B1010" s="4" t="s">
        <v>2314</v>
      </c>
      <c r="C1010" s="4"/>
      <c r="D1010" s="4"/>
      <c r="E1010" s="3"/>
      <c r="F1010" s="3"/>
      <c r="G1010" s="3"/>
      <c r="H1010" s="3"/>
      <c r="I1010" s="3">
        <v>29.4</v>
      </c>
      <c r="J1010" s="3"/>
      <c r="K1010">
        <f>SUMPRODUCT({0.4,0.1,0.2,0.2,0.05,0.05},E1010:J1010)</f>
        <v>1.47</v>
      </c>
    </row>
    <row r="1011" spans="1:11" x14ac:dyDescent="0.3">
      <c r="A1011" s="3">
        <v>2020</v>
      </c>
      <c r="B1011" s="4" t="s">
        <v>2315</v>
      </c>
      <c r="C1011" s="4"/>
      <c r="D1011" s="4"/>
      <c r="E1011" s="3"/>
      <c r="F1011" s="3"/>
      <c r="G1011" s="3"/>
      <c r="H1011" s="3"/>
      <c r="I1011" s="3"/>
      <c r="J1011" s="3"/>
      <c r="K1011">
        <f>SUMPRODUCT({0.4,0.1,0.2,0.2,0.05,0.05},E1011:J1011)</f>
        <v>0</v>
      </c>
    </row>
    <row r="1012" spans="1:11" x14ac:dyDescent="0.3">
      <c r="A1012" s="3">
        <v>2020</v>
      </c>
      <c r="B1012" s="4" t="s">
        <v>2316</v>
      </c>
      <c r="C1012" s="4"/>
      <c r="D1012" s="4"/>
      <c r="E1012" s="3"/>
      <c r="F1012" s="3"/>
      <c r="G1012" s="3">
        <v>24.3</v>
      </c>
      <c r="H1012" s="3"/>
      <c r="I1012" s="3"/>
      <c r="J1012" s="3"/>
      <c r="K1012">
        <f>SUMPRODUCT({0.4,0.1,0.2,0.2,0.05,0.05},E1012:J1012)</f>
        <v>4.8600000000000003</v>
      </c>
    </row>
    <row r="1013" spans="1:11" x14ac:dyDescent="0.3">
      <c r="A1013" s="3">
        <v>2020</v>
      </c>
      <c r="B1013" s="4" t="s">
        <v>2317</v>
      </c>
      <c r="C1013" s="4"/>
      <c r="D1013" s="4"/>
      <c r="E1013" s="3"/>
      <c r="F1013" s="3"/>
      <c r="G1013" s="3">
        <v>100</v>
      </c>
      <c r="H1013" s="3"/>
      <c r="I1013" s="3"/>
      <c r="J1013" s="3">
        <v>25.4</v>
      </c>
      <c r="K1013">
        <f>SUMPRODUCT({0.4,0.1,0.2,0.2,0.05,0.05},E1013:J1013)</f>
        <v>21.27</v>
      </c>
    </row>
    <row r="1014" spans="1:11" x14ac:dyDescent="0.3">
      <c r="A1014" s="3">
        <v>2020</v>
      </c>
      <c r="B1014" s="4" t="s">
        <v>2318</v>
      </c>
      <c r="C1014" s="4"/>
      <c r="D1014" s="4"/>
      <c r="E1014" s="3"/>
      <c r="F1014" s="3"/>
      <c r="G1014" s="3"/>
      <c r="H1014" s="3"/>
      <c r="I1014" s="3"/>
      <c r="J1014" s="3"/>
      <c r="K1014">
        <f>SUMPRODUCT({0.4,0.1,0.2,0.2,0.05,0.05},E1014:J1014)</f>
        <v>0</v>
      </c>
    </row>
    <row r="1015" spans="1:11" x14ac:dyDescent="0.3">
      <c r="A1015" s="3">
        <v>2020</v>
      </c>
      <c r="B1015" s="4" t="s">
        <v>2319</v>
      </c>
      <c r="C1015" s="4"/>
      <c r="D1015" s="4"/>
      <c r="E1015" s="3"/>
      <c r="F1015" s="3"/>
      <c r="G1015" s="3"/>
      <c r="H1015" s="3"/>
      <c r="I1015" s="3"/>
      <c r="J1015" s="3"/>
      <c r="K1015">
        <f>SUMPRODUCT({0.4,0.1,0.2,0.2,0.05,0.05},E1015:J1015)</f>
        <v>0</v>
      </c>
    </row>
    <row r="1016" spans="1:11" x14ac:dyDescent="0.3">
      <c r="A1016" s="3">
        <v>2020</v>
      </c>
      <c r="B1016" s="4" t="s">
        <v>2320</v>
      </c>
      <c r="C1016" s="4"/>
      <c r="D1016" s="4"/>
      <c r="E1016" s="3"/>
      <c r="F1016" s="3"/>
      <c r="G1016" s="3"/>
      <c r="H1016" s="3">
        <v>22</v>
      </c>
      <c r="I1016" s="3">
        <v>80.5</v>
      </c>
      <c r="J1016" s="3">
        <v>18.8</v>
      </c>
      <c r="K1016">
        <f>SUMPRODUCT({0.4,0.1,0.2,0.2,0.05,0.05},E1016:J1016)</f>
        <v>9.3650000000000002</v>
      </c>
    </row>
    <row r="1017" spans="1:11" x14ac:dyDescent="0.3">
      <c r="A1017" s="3">
        <v>2020</v>
      </c>
      <c r="B1017" s="4" t="s">
        <v>2321</v>
      </c>
      <c r="C1017" s="4"/>
      <c r="D1017" s="4"/>
      <c r="E1017" s="3"/>
      <c r="F1017" s="3"/>
      <c r="G1017" s="3"/>
      <c r="H1017" s="3">
        <v>20.9</v>
      </c>
      <c r="I1017" s="3"/>
      <c r="J1017" s="3"/>
      <c r="K1017">
        <f>SUMPRODUCT({0.4,0.1,0.2,0.2,0.05,0.05},E1017:J1017)</f>
        <v>4.18</v>
      </c>
    </row>
    <row r="1018" spans="1:11" x14ac:dyDescent="0.3">
      <c r="A1018" s="3">
        <v>2020</v>
      </c>
      <c r="B1018" s="4" t="s">
        <v>2322</v>
      </c>
      <c r="C1018" s="4"/>
      <c r="D1018" s="4"/>
      <c r="E1018" s="3"/>
      <c r="F1018" s="3"/>
      <c r="G1018" s="3"/>
      <c r="H1018" s="3"/>
      <c r="I1018" s="3"/>
      <c r="J1018" s="3"/>
      <c r="K1018">
        <f>SUMPRODUCT({0.4,0.1,0.2,0.2,0.05,0.05},E1018:J1018)</f>
        <v>0</v>
      </c>
    </row>
    <row r="1019" spans="1:11" x14ac:dyDescent="0.3">
      <c r="A1019" s="3">
        <v>2020</v>
      </c>
      <c r="B1019" s="4" t="s">
        <v>2323</v>
      </c>
      <c r="C1019" s="4"/>
      <c r="D1019" s="4"/>
      <c r="E1019" s="3"/>
      <c r="F1019" s="3"/>
      <c r="G1019" s="3"/>
      <c r="H1019" s="3">
        <v>20.7</v>
      </c>
      <c r="I1019" s="3"/>
      <c r="J1019" s="3"/>
      <c r="K1019">
        <f>SUMPRODUCT({0.4,0.1,0.2,0.2,0.05,0.05},E1019:J1019)</f>
        <v>4.1399999999999997</v>
      </c>
    </row>
    <row r="1020" spans="1:11" x14ac:dyDescent="0.3">
      <c r="A1020" s="3">
        <v>2020</v>
      </c>
      <c r="B1020" s="4" t="s">
        <v>2324</v>
      </c>
      <c r="C1020" s="4"/>
      <c r="D1020" s="4"/>
      <c r="E1020" s="3"/>
      <c r="F1020" s="3"/>
      <c r="G1020" s="3"/>
      <c r="H1020" s="3"/>
      <c r="I1020" s="3">
        <v>32.200000000000003</v>
      </c>
      <c r="J1020" s="3">
        <v>25.3</v>
      </c>
      <c r="K1020">
        <f>SUMPRODUCT({0.4,0.1,0.2,0.2,0.05,0.05},E1020:J1020)</f>
        <v>2.8750000000000004</v>
      </c>
    </row>
    <row r="1021" spans="1:11" x14ac:dyDescent="0.3">
      <c r="A1021" s="3">
        <v>2020</v>
      </c>
      <c r="B1021" s="4" t="s">
        <v>2325</v>
      </c>
      <c r="C1021" s="4"/>
      <c r="D1021" s="4"/>
      <c r="E1021" s="3">
        <v>19.399999999999999</v>
      </c>
      <c r="F1021" s="3"/>
      <c r="G1021" s="3">
        <v>61.3</v>
      </c>
      <c r="H1021" s="3"/>
      <c r="I1021" s="3">
        <v>83.5</v>
      </c>
      <c r="J1021" s="3">
        <v>89</v>
      </c>
      <c r="K1021">
        <f>SUMPRODUCT({0.4,0.1,0.2,0.2,0.05,0.05},E1021:J1021)</f>
        <v>28.645</v>
      </c>
    </row>
    <row r="1022" spans="1:11" x14ac:dyDescent="0.3">
      <c r="A1022" s="3">
        <v>2020</v>
      </c>
      <c r="B1022" s="4" t="s">
        <v>2326</v>
      </c>
      <c r="C1022" s="4"/>
      <c r="D1022" s="4"/>
      <c r="E1022" s="3"/>
      <c r="F1022" s="3"/>
      <c r="G1022" s="3"/>
      <c r="H1022" s="3"/>
      <c r="I1022" s="3"/>
      <c r="J1022" s="3"/>
      <c r="K1022">
        <f>SUMPRODUCT({0.4,0.1,0.2,0.2,0.05,0.05},E1022:J1022)</f>
        <v>0</v>
      </c>
    </row>
    <row r="1023" spans="1:11" x14ac:dyDescent="0.3">
      <c r="A1023" s="3">
        <v>2020</v>
      </c>
      <c r="B1023" s="4" t="s">
        <v>2327</v>
      </c>
      <c r="C1023" s="4"/>
      <c r="D1023" s="4"/>
      <c r="E1023" s="3"/>
      <c r="F1023" s="3">
        <v>19.100000000000001</v>
      </c>
      <c r="G1023" s="3"/>
      <c r="H1023" s="3">
        <v>41.7</v>
      </c>
      <c r="I1023" s="3">
        <v>85.9</v>
      </c>
      <c r="J1023" s="3">
        <v>65.5</v>
      </c>
      <c r="K1023">
        <f>SUMPRODUCT({0.4,0.1,0.2,0.2,0.05,0.05},E1023:J1023)</f>
        <v>17.82</v>
      </c>
    </row>
    <row r="1024" spans="1:11" x14ac:dyDescent="0.3">
      <c r="A1024" s="3">
        <v>2020</v>
      </c>
      <c r="B1024" s="4" t="s">
        <v>2328</v>
      </c>
      <c r="C1024" s="4"/>
      <c r="D1024" s="4"/>
      <c r="E1024" s="3"/>
      <c r="F1024" s="3">
        <v>25.1</v>
      </c>
      <c r="G1024" s="3">
        <v>99.5</v>
      </c>
      <c r="H1024" s="3">
        <v>46.5</v>
      </c>
      <c r="I1024" s="3">
        <v>99.7</v>
      </c>
      <c r="J1024" s="3">
        <v>100</v>
      </c>
      <c r="K1024">
        <f>SUMPRODUCT({0.4,0.1,0.2,0.2,0.05,0.05},E1024:J1024)</f>
        <v>41.695000000000007</v>
      </c>
    </row>
    <row r="1025" spans="1:11" x14ac:dyDescent="0.3">
      <c r="A1025" s="3">
        <v>2020</v>
      </c>
      <c r="B1025" s="4" t="s">
        <v>2329</v>
      </c>
      <c r="C1025" s="4"/>
      <c r="D1025" s="4"/>
      <c r="E1025" s="3"/>
      <c r="F1025" s="3"/>
      <c r="G1025" s="3"/>
      <c r="H1025" s="3"/>
      <c r="I1025" s="3"/>
      <c r="J1025" s="3"/>
      <c r="K1025">
        <f>SUMPRODUCT({0.4,0.1,0.2,0.2,0.05,0.05},E1025:J1025)</f>
        <v>0</v>
      </c>
    </row>
    <row r="1026" spans="1:11" x14ac:dyDescent="0.3">
      <c r="A1026" s="3">
        <v>2020</v>
      </c>
      <c r="B1026" s="4" t="s">
        <v>2330</v>
      </c>
      <c r="C1026" s="4"/>
      <c r="D1026" s="4"/>
      <c r="E1026" s="3"/>
      <c r="F1026" s="3"/>
      <c r="G1026" s="3"/>
      <c r="H1026" s="3"/>
      <c r="I1026" s="3">
        <v>17.2</v>
      </c>
      <c r="J1026" s="3"/>
      <c r="K1026">
        <f>SUMPRODUCT({0.4,0.1,0.2,0.2,0.05,0.05},E1026:J1026)</f>
        <v>0.86</v>
      </c>
    </row>
    <row r="1027" spans="1:11" x14ac:dyDescent="0.3">
      <c r="A1027" s="3">
        <v>2020</v>
      </c>
      <c r="B1027" s="4" t="s">
        <v>2331</v>
      </c>
      <c r="C1027" s="4"/>
      <c r="D1027" s="4"/>
      <c r="E1027" s="3"/>
      <c r="F1027" s="3"/>
      <c r="G1027" s="3"/>
      <c r="H1027" s="3"/>
      <c r="I1027" s="3"/>
      <c r="J1027" s="3"/>
      <c r="K1027">
        <f>SUMPRODUCT({0.4,0.1,0.2,0.2,0.05,0.05},E1027:J1027)</f>
        <v>0</v>
      </c>
    </row>
    <row r="1028" spans="1:11" x14ac:dyDescent="0.3">
      <c r="A1028" s="3">
        <v>2020</v>
      </c>
      <c r="B1028" s="4" t="s">
        <v>2332</v>
      </c>
      <c r="C1028" s="4"/>
      <c r="D1028" s="4"/>
      <c r="E1028" s="3"/>
      <c r="F1028" s="3"/>
      <c r="G1028" s="3"/>
      <c r="H1028" s="3"/>
      <c r="I1028" s="3">
        <v>20</v>
      </c>
      <c r="J1028" s="3"/>
      <c r="K1028">
        <f>SUMPRODUCT({0.4,0.1,0.2,0.2,0.05,0.05},E1028:J1028)</f>
        <v>1</v>
      </c>
    </row>
    <row r="1029" spans="1:11" x14ac:dyDescent="0.3">
      <c r="A1029" s="3">
        <v>2020</v>
      </c>
      <c r="B1029" s="4" t="s">
        <v>2333</v>
      </c>
      <c r="C1029" s="4"/>
      <c r="D1029" s="4"/>
      <c r="E1029" s="3"/>
      <c r="F1029" s="3"/>
      <c r="G1029" s="3">
        <v>26.3</v>
      </c>
      <c r="H1029" s="3"/>
      <c r="I1029" s="3"/>
      <c r="J1029" s="3"/>
      <c r="K1029">
        <f>SUMPRODUCT({0.4,0.1,0.2,0.2,0.05,0.05},E1029:J1029)</f>
        <v>5.2600000000000007</v>
      </c>
    </row>
    <row r="1030" spans="1:11" x14ac:dyDescent="0.3">
      <c r="A1030" s="3">
        <v>2020</v>
      </c>
      <c r="B1030" s="4" t="s">
        <v>2334</v>
      </c>
      <c r="C1030" s="4"/>
      <c r="D1030" s="4"/>
      <c r="E1030" s="3"/>
      <c r="F1030" s="3"/>
      <c r="G1030" s="3"/>
      <c r="H1030" s="3"/>
      <c r="I1030" s="3"/>
      <c r="J1030" s="3"/>
      <c r="K1030">
        <f>SUMPRODUCT({0.4,0.1,0.2,0.2,0.05,0.05},E1030:J1030)</f>
        <v>0</v>
      </c>
    </row>
    <row r="1031" spans="1:11" x14ac:dyDescent="0.3">
      <c r="A1031" s="3">
        <v>2020</v>
      </c>
      <c r="B1031" s="4" t="s">
        <v>2335</v>
      </c>
      <c r="C1031" s="4"/>
      <c r="D1031" s="4"/>
      <c r="E1031" s="3"/>
      <c r="F1031" s="3">
        <v>41.5</v>
      </c>
      <c r="G1031" s="3"/>
      <c r="H1031" s="3"/>
      <c r="I1031" s="3">
        <v>83.5</v>
      </c>
      <c r="J1031" s="3">
        <v>83.9</v>
      </c>
      <c r="K1031">
        <f>SUMPRODUCT({0.4,0.1,0.2,0.2,0.05,0.05},E1031:J1031)</f>
        <v>12.52</v>
      </c>
    </row>
    <row r="1032" spans="1:11" x14ac:dyDescent="0.3">
      <c r="A1032" s="3">
        <v>2020</v>
      </c>
      <c r="B1032" s="4" t="s">
        <v>2336</v>
      </c>
      <c r="C1032" s="4"/>
      <c r="D1032" s="4"/>
      <c r="E1032" s="3"/>
      <c r="F1032" s="3"/>
      <c r="G1032" s="3"/>
      <c r="H1032" s="3"/>
      <c r="I1032" s="3">
        <v>23.6</v>
      </c>
      <c r="J1032" s="3"/>
      <c r="K1032">
        <f>SUMPRODUCT({0.4,0.1,0.2,0.2,0.05,0.05},E1032:J1032)</f>
        <v>1.1800000000000002</v>
      </c>
    </row>
    <row r="1033" spans="1:11" x14ac:dyDescent="0.3">
      <c r="A1033" s="3">
        <v>2020</v>
      </c>
      <c r="B1033" s="4" t="s">
        <v>2337</v>
      </c>
      <c r="C1033" s="4"/>
      <c r="D1033" s="4"/>
      <c r="E1033" s="3"/>
      <c r="F1033" s="3">
        <v>60.8</v>
      </c>
      <c r="G1033" s="3"/>
      <c r="H1033" s="3">
        <v>40.6</v>
      </c>
      <c r="I1033" s="3">
        <v>99.6</v>
      </c>
      <c r="J1033" s="3">
        <v>88.5</v>
      </c>
      <c r="K1033">
        <f>SUMPRODUCT({0.4,0.1,0.2,0.2,0.05,0.05},E1033:J1033)</f>
        <v>23.605</v>
      </c>
    </row>
    <row r="1034" spans="1:11" x14ac:dyDescent="0.3">
      <c r="A1034" s="3">
        <v>2020</v>
      </c>
      <c r="B1034" s="4" t="s">
        <v>2338</v>
      </c>
      <c r="C1034" s="4"/>
      <c r="D1034" s="4"/>
      <c r="E1034" s="3"/>
      <c r="F1034" s="3"/>
      <c r="G1034" s="3"/>
      <c r="H1034" s="3"/>
      <c r="I1034" s="3"/>
      <c r="J1034" s="3"/>
      <c r="K1034">
        <f>SUMPRODUCT({0.4,0.1,0.2,0.2,0.05,0.05},E1034:J1034)</f>
        <v>0</v>
      </c>
    </row>
    <row r="1035" spans="1:11" x14ac:dyDescent="0.3">
      <c r="A1035" s="3">
        <v>2020</v>
      </c>
      <c r="B1035" s="4" t="s">
        <v>2339</v>
      </c>
      <c r="C1035" s="4"/>
      <c r="D1035" s="4"/>
      <c r="E1035" s="3"/>
      <c r="F1035" s="3"/>
      <c r="G1035" s="3"/>
      <c r="H1035" s="3"/>
      <c r="I1035" s="3"/>
      <c r="J1035" s="3">
        <v>17.5</v>
      </c>
      <c r="K1035">
        <f>SUMPRODUCT({0.4,0.1,0.2,0.2,0.05,0.05},E1035:J1035)</f>
        <v>0.875</v>
      </c>
    </row>
    <row r="1036" spans="1:11" x14ac:dyDescent="0.3">
      <c r="A1036" s="3">
        <v>2020</v>
      </c>
      <c r="B1036" s="4" t="s">
        <v>2340</v>
      </c>
      <c r="C1036" s="4"/>
      <c r="D1036" s="4"/>
      <c r="E1036" s="3"/>
      <c r="F1036" s="3"/>
      <c r="G1036" s="3"/>
      <c r="H1036" s="3"/>
      <c r="I1036" s="3"/>
      <c r="J1036" s="3"/>
      <c r="K1036">
        <f>SUMPRODUCT({0.4,0.1,0.2,0.2,0.05,0.05},E1036:J1036)</f>
        <v>0</v>
      </c>
    </row>
    <row r="1037" spans="1:11" x14ac:dyDescent="0.3">
      <c r="A1037" s="3">
        <v>2020</v>
      </c>
      <c r="B1037" s="4" t="s">
        <v>2341</v>
      </c>
      <c r="C1037" s="4"/>
      <c r="D1037" s="4"/>
      <c r="E1037" s="3"/>
      <c r="F1037" s="3"/>
      <c r="G1037" s="3"/>
      <c r="H1037" s="3"/>
      <c r="I1037" s="3"/>
      <c r="J1037" s="3"/>
      <c r="K1037">
        <f>SUMPRODUCT({0.4,0.1,0.2,0.2,0.05,0.05},E1037:J1037)</f>
        <v>0</v>
      </c>
    </row>
    <row r="1038" spans="1:11" x14ac:dyDescent="0.3">
      <c r="A1038" s="3">
        <v>2020</v>
      </c>
      <c r="B1038" s="4" t="s">
        <v>2342</v>
      </c>
      <c r="C1038" s="4"/>
      <c r="D1038" s="4"/>
      <c r="E1038" s="3"/>
      <c r="F1038" s="3">
        <v>26.2</v>
      </c>
      <c r="G1038" s="3"/>
      <c r="H1038" s="3"/>
      <c r="I1038" s="3">
        <v>35.5</v>
      </c>
      <c r="J1038" s="3">
        <v>74.900000000000006</v>
      </c>
      <c r="K1038">
        <f>SUMPRODUCT({0.4,0.1,0.2,0.2,0.05,0.05},E1038:J1038)</f>
        <v>8.14</v>
      </c>
    </row>
    <row r="1039" spans="1:11" x14ac:dyDescent="0.3">
      <c r="A1039" s="3">
        <v>2020</v>
      </c>
      <c r="B1039" s="4" t="s">
        <v>2343</v>
      </c>
      <c r="C1039" s="4"/>
      <c r="D1039" s="4"/>
      <c r="E1039" s="3"/>
      <c r="F1039" s="3"/>
      <c r="G1039" s="3"/>
      <c r="H1039" s="3"/>
      <c r="I1039" s="3"/>
      <c r="J1039" s="3"/>
      <c r="K1039">
        <f>SUMPRODUCT({0.4,0.1,0.2,0.2,0.05,0.05},E1039:J1039)</f>
        <v>0</v>
      </c>
    </row>
    <row r="1040" spans="1:11" x14ac:dyDescent="0.3">
      <c r="A1040" s="3">
        <v>2020</v>
      </c>
      <c r="B1040" s="4" t="s">
        <v>2344</v>
      </c>
      <c r="C1040" s="4"/>
      <c r="D1040" s="4"/>
      <c r="E1040" s="3"/>
      <c r="F1040" s="3">
        <v>89.7</v>
      </c>
      <c r="G1040" s="3"/>
      <c r="H1040" s="3"/>
      <c r="I1040" s="3">
        <v>83.5</v>
      </c>
      <c r="J1040" s="3">
        <v>89</v>
      </c>
      <c r="K1040">
        <f>SUMPRODUCT({0.4,0.1,0.2,0.2,0.05,0.05},E1040:J1040)</f>
        <v>17.594999999999999</v>
      </c>
    </row>
    <row r="1041" spans="1:11" x14ac:dyDescent="0.3">
      <c r="A1041" s="3">
        <v>2020</v>
      </c>
      <c r="B1041" s="4" t="s">
        <v>2345</v>
      </c>
      <c r="C1041" s="4"/>
      <c r="D1041" s="4"/>
      <c r="E1041" s="3"/>
      <c r="F1041" s="3"/>
      <c r="G1041" s="3"/>
      <c r="H1041" s="3"/>
      <c r="I1041" s="3"/>
      <c r="J1041" s="3"/>
      <c r="K1041">
        <f>SUMPRODUCT({0.4,0.1,0.2,0.2,0.05,0.05},E1041:J1041)</f>
        <v>0</v>
      </c>
    </row>
    <row r="1042" spans="1:11" x14ac:dyDescent="0.3">
      <c r="A1042" s="3">
        <v>2020</v>
      </c>
      <c r="B1042" s="4" t="s">
        <v>2346</v>
      </c>
      <c r="C1042" s="4"/>
      <c r="D1042" s="4"/>
      <c r="E1042" s="3"/>
      <c r="F1042" s="3">
        <v>37.700000000000003</v>
      </c>
      <c r="G1042" s="3">
        <v>92.6</v>
      </c>
      <c r="H1042" s="3"/>
      <c r="I1042" s="3">
        <v>64.7</v>
      </c>
      <c r="J1042" s="3">
        <v>99.4</v>
      </c>
      <c r="K1042">
        <f>SUMPRODUCT({0.4,0.1,0.2,0.2,0.05,0.05},E1042:J1042)</f>
        <v>30.494999999999997</v>
      </c>
    </row>
    <row r="1043" spans="1:11" x14ac:dyDescent="0.3">
      <c r="A1043" s="3">
        <v>2020</v>
      </c>
      <c r="B1043" s="4" t="s">
        <v>2347</v>
      </c>
      <c r="C1043" s="4"/>
      <c r="D1043" s="4"/>
      <c r="E1043" s="3">
        <v>21.4</v>
      </c>
      <c r="F1043" s="3">
        <v>84.6</v>
      </c>
      <c r="G1043" s="3">
        <v>39.5</v>
      </c>
      <c r="H1043" s="3"/>
      <c r="I1043" s="3">
        <v>83.5</v>
      </c>
      <c r="J1043" s="3">
        <v>89</v>
      </c>
      <c r="K1043">
        <f>SUMPRODUCT({0.4,0.1,0.2,0.2,0.05,0.05},E1043:J1043)</f>
        <v>33.545000000000002</v>
      </c>
    </row>
    <row r="1044" spans="1:11" x14ac:dyDescent="0.3">
      <c r="A1044" s="3">
        <v>2020</v>
      </c>
      <c r="B1044" s="4" t="s">
        <v>2348</v>
      </c>
      <c r="C1044" s="4"/>
      <c r="D1044" s="4"/>
      <c r="E1044" s="3"/>
      <c r="F1044" s="3"/>
      <c r="G1044" s="3"/>
      <c r="H1044" s="3"/>
      <c r="I1044" s="3"/>
      <c r="J1044" s="3"/>
      <c r="K1044">
        <f>SUMPRODUCT({0.4,0.1,0.2,0.2,0.05,0.05},E1044:J1044)</f>
        <v>0</v>
      </c>
    </row>
    <row r="1045" spans="1:11" x14ac:dyDescent="0.3">
      <c r="A1045" s="3">
        <v>2020</v>
      </c>
      <c r="B1045" s="4" t="s">
        <v>2349</v>
      </c>
      <c r="C1045" s="4"/>
      <c r="D1045" s="4"/>
      <c r="E1045" s="3"/>
      <c r="F1045" s="3"/>
      <c r="G1045" s="3"/>
      <c r="H1045" s="3"/>
      <c r="I1045" s="3"/>
      <c r="J1045" s="3"/>
      <c r="K1045">
        <f>SUMPRODUCT({0.4,0.1,0.2,0.2,0.05,0.05},E1045:J1045)</f>
        <v>0</v>
      </c>
    </row>
    <row r="1046" spans="1:11" x14ac:dyDescent="0.3">
      <c r="A1046" s="3">
        <v>2020</v>
      </c>
      <c r="B1046" s="4" t="s">
        <v>2350</v>
      </c>
      <c r="C1046" s="4"/>
      <c r="D1046" s="4"/>
      <c r="E1046" s="3">
        <v>28.3</v>
      </c>
      <c r="F1046" s="3"/>
      <c r="G1046" s="3">
        <v>26.5</v>
      </c>
      <c r="H1046" s="3">
        <v>23.8</v>
      </c>
      <c r="I1046" s="3"/>
      <c r="J1046" s="3"/>
      <c r="K1046">
        <f>SUMPRODUCT({0.4,0.1,0.2,0.2,0.05,0.05},E1046:J1046)</f>
        <v>21.380000000000003</v>
      </c>
    </row>
    <row r="1047" spans="1:11" x14ac:dyDescent="0.3">
      <c r="A1047" s="3">
        <v>2020</v>
      </c>
      <c r="B1047" s="4" t="s">
        <v>2351</v>
      </c>
      <c r="C1047" s="4"/>
      <c r="D1047" s="4"/>
      <c r="E1047" s="3">
        <v>39.700000000000003</v>
      </c>
      <c r="F1047" s="3"/>
      <c r="G1047" s="3">
        <v>99.8</v>
      </c>
      <c r="H1047" s="3">
        <v>90</v>
      </c>
      <c r="I1047" s="3">
        <v>91.8</v>
      </c>
      <c r="J1047" s="3">
        <v>45.3</v>
      </c>
      <c r="K1047">
        <f>SUMPRODUCT({0.4,0.1,0.2,0.2,0.05,0.05},E1047:J1047)</f>
        <v>60.695000000000007</v>
      </c>
    </row>
    <row r="1048" spans="1:11" x14ac:dyDescent="0.3">
      <c r="A1048" s="3">
        <v>2020</v>
      </c>
      <c r="B1048" s="4" t="s">
        <v>2352</v>
      </c>
      <c r="C1048" s="4"/>
      <c r="D1048" s="4"/>
      <c r="E1048" s="3">
        <v>22.6</v>
      </c>
      <c r="F1048" s="3"/>
      <c r="G1048" s="3">
        <v>78.2</v>
      </c>
      <c r="H1048" s="3">
        <v>100</v>
      </c>
      <c r="I1048" s="3">
        <v>100</v>
      </c>
      <c r="J1048" s="3">
        <v>100</v>
      </c>
      <c r="K1048">
        <f>SUMPRODUCT({0.4,0.1,0.2,0.2,0.05,0.05},E1048:J1048)</f>
        <v>54.68</v>
      </c>
    </row>
    <row r="1049" spans="1:11" x14ac:dyDescent="0.3">
      <c r="A1049" s="3">
        <v>2020</v>
      </c>
      <c r="B1049" s="4" t="s">
        <v>2353</v>
      </c>
      <c r="C1049" s="4"/>
      <c r="D1049" s="4"/>
      <c r="E1049" s="3"/>
      <c r="F1049" s="3">
        <v>19.3</v>
      </c>
      <c r="G1049" s="3"/>
      <c r="H1049" s="3"/>
      <c r="I1049" s="3"/>
      <c r="J1049" s="3"/>
      <c r="K1049">
        <f>SUMPRODUCT({0.4,0.1,0.2,0.2,0.05,0.05},E1049:J1049)</f>
        <v>1.9300000000000002</v>
      </c>
    </row>
    <row r="1050" spans="1:11" x14ac:dyDescent="0.3">
      <c r="A1050" s="3">
        <v>2020</v>
      </c>
      <c r="B1050" s="4" t="s">
        <v>2354</v>
      </c>
      <c r="C1050" s="4"/>
      <c r="D1050" s="4"/>
      <c r="E1050" s="3"/>
      <c r="F1050" s="3"/>
      <c r="G1050" s="3"/>
      <c r="H1050" s="3"/>
      <c r="I1050" s="3">
        <v>27.2</v>
      </c>
      <c r="J1050" s="3">
        <v>22.2</v>
      </c>
      <c r="K1050">
        <f>SUMPRODUCT({0.4,0.1,0.2,0.2,0.05,0.05},E1050:J1050)</f>
        <v>2.4700000000000002</v>
      </c>
    </row>
    <row r="1051" spans="1:11" x14ac:dyDescent="0.3">
      <c r="A1051" s="3">
        <v>2020</v>
      </c>
      <c r="B1051" s="4" t="s">
        <v>2355</v>
      </c>
      <c r="C1051" s="4"/>
      <c r="D1051" s="4"/>
      <c r="E1051" s="3">
        <v>21.2</v>
      </c>
      <c r="F1051" s="3">
        <v>85.8</v>
      </c>
      <c r="G1051" s="3"/>
      <c r="H1051" s="3">
        <v>77.8</v>
      </c>
      <c r="I1051" s="3">
        <v>100</v>
      </c>
      <c r="J1051" s="3">
        <v>100</v>
      </c>
      <c r="K1051">
        <f>SUMPRODUCT({0.4,0.1,0.2,0.2,0.05,0.05},E1051:J1051)</f>
        <v>42.620000000000005</v>
      </c>
    </row>
    <row r="1052" spans="1:11" x14ac:dyDescent="0.3">
      <c r="A1052" s="3">
        <v>2020</v>
      </c>
      <c r="B1052" s="4" t="s">
        <v>2356</v>
      </c>
      <c r="C1052" s="4"/>
      <c r="D1052" s="4"/>
      <c r="E1052" s="3"/>
      <c r="F1052" s="3">
        <v>32</v>
      </c>
      <c r="G1052" s="3"/>
      <c r="H1052" s="3"/>
      <c r="I1052" s="3"/>
      <c r="J1052" s="3"/>
      <c r="K1052">
        <f>SUMPRODUCT({0.4,0.1,0.2,0.2,0.05,0.05},E1052:J1052)</f>
        <v>3.2</v>
      </c>
    </row>
    <row r="1053" spans="1:11" x14ac:dyDescent="0.3">
      <c r="A1053" s="3">
        <v>2020</v>
      </c>
      <c r="B1053" s="4" t="s">
        <v>2357</v>
      </c>
      <c r="C1053" s="4"/>
      <c r="D1053" s="4"/>
      <c r="E1053" s="3"/>
      <c r="F1053" s="3"/>
      <c r="G1053" s="3"/>
      <c r="H1053" s="3"/>
      <c r="I1053" s="3"/>
      <c r="J1053" s="3"/>
      <c r="K1053">
        <f>SUMPRODUCT({0.4,0.1,0.2,0.2,0.05,0.05},E1053:J1053)</f>
        <v>0</v>
      </c>
    </row>
    <row r="1054" spans="1:11" x14ac:dyDescent="0.3">
      <c r="A1054" s="3">
        <v>2020</v>
      </c>
      <c r="B1054" s="4" t="s">
        <v>2358</v>
      </c>
      <c r="C1054" s="4"/>
      <c r="D1054" s="4"/>
      <c r="E1054" s="3"/>
      <c r="F1054" s="3"/>
      <c r="G1054" s="3"/>
      <c r="H1054" s="3"/>
      <c r="I1054" s="3"/>
      <c r="J1054" s="3"/>
      <c r="K1054">
        <f>SUMPRODUCT({0.4,0.1,0.2,0.2,0.05,0.05},E1054:J1054)</f>
        <v>0</v>
      </c>
    </row>
    <row r="1055" spans="1:11" x14ac:dyDescent="0.3">
      <c r="A1055" s="3">
        <v>2020</v>
      </c>
      <c r="B1055" s="4" t="s">
        <v>2359</v>
      </c>
      <c r="C1055" s="4"/>
      <c r="D1055" s="4"/>
      <c r="E1055" s="3"/>
      <c r="F1055" s="3"/>
      <c r="G1055" s="3">
        <v>26.2</v>
      </c>
      <c r="H1055" s="3"/>
      <c r="I1055" s="3"/>
      <c r="J1055" s="3"/>
      <c r="K1055">
        <f>SUMPRODUCT({0.4,0.1,0.2,0.2,0.05,0.05},E1055:J1055)</f>
        <v>5.24</v>
      </c>
    </row>
    <row r="1056" spans="1:11" x14ac:dyDescent="0.3">
      <c r="A1056" s="3">
        <v>2020</v>
      </c>
      <c r="B1056" s="4" t="s">
        <v>2360</v>
      </c>
      <c r="C1056" s="4"/>
      <c r="D1056" s="4"/>
      <c r="E1056" s="3"/>
      <c r="F1056" s="3">
        <v>20</v>
      </c>
      <c r="G1056" s="3"/>
      <c r="H1056" s="3"/>
      <c r="I1056" s="3"/>
      <c r="J1056" s="3"/>
      <c r="K1056">
        <f>SUMPRODUCT({0.4,0.1,0.2,0.2,0.05,0.05},E1056:J1056)</f>
        <v>2</v>
      </c>
    </row>
    <row r="1057" spans="1:11" x14ac:dyDescent="0.3">
      <c r="A1057" s="3">
        <v>2020</v>
      </c>
      <c r="B1057" s="4" t="s">
        <v>2361</v>
      </c>
      <c r="C1057" s="4"/>
      <c r="D1057" s="4"/>
      <c r="E1057" s="3"/>
      <c r="F1057" s="3"/>
      <c r="G1057" s="3"/>
      <c r="H1057" s="3"/>
      <c r="I1057" s="3"/>
      <c r="J1057" s="3">
        <v>22.8</v>
      </c>
      <c r="K1057">
        <f>SUMPRODUCT({0.4,0.1,0.2,0.2,0.05,0.05},E1057:J1057)</f>
        <v>1.1400000000000001</v>
      </c>
    </row>
    <row r="1058" spans="1:11" x14ac:dyDescent="0.3">
      <c r="A1058" s="3">
        <v>2020</v>
      </c>
      <c r="B1058" s="4" t="s">
        <v>2362</v>
      </c>
      <c r="C1058" s="4"/>
      <c r="D1058" s="4"/>
      <c r="E1058" s="3"/>
      <c r="F1058" s="3"/>
      <c r="G1058" s="3">
        <v>23.9</v>
      </c>
      <c r="H1058" s="3"/>
      <c r="I1058" s="3"/>
      <c r="J1058" s="3"/>
      <c r="K1058">
        <f>SUMPRODUCT({0.4,0.1,0.2,0.2,0.05,0.05},E1058:J1058)</f>
        <v>4.78</v>
      </c>
    </row>
    <row r="1059" spans="1:11" x14ac:dyDescent="0.3">
      <c r="A1059" s="3">
        <v>2020</v>
      </c>
      <c r="B1059" s="4" t="s">
        <v>2363</v>
      </c>
      <c r="C1059" s="4"/>
      <c r="D1059" s="4"/>
      <c r="E1059" s="3"/>
      <c r="F1059" s="3"/>
      <c r="G1059" s="3"/>
      <c r="H1059" s="3"/>
      <c r="I1059" s="3"/>
      <c r="J1059" s="3">
        <v>16.399999999999999</v>
      </c>
      <c r="K1059">
        <f>SUMPRODUCT({0.4,0.1,0.2,0.2,0.05,0.05},E1059:J1059)</f>
        <v>0.82</v>
      </c>
    </row>
    <row r="1060" spans="1:11" x14ac:dyDescent="0.3">
      <c r="A1060" s="3">
        <v>2020</v>
      </c>
      <c r="B1060" s="4" t="s">
        <v>2364</v>
      </c>
      <c r="C1060" s="4"/>
      <c r="D1060" s="4"/>
      <c r="E1060" s="3"/>
      <c r="F1060" s="3"/>
      <c r="G1060" s="3"/>
      <c r="H1060" s="3"/>
      <c r="I1060" s="3"/>
      <c r="J1060" s="3"/>
      <c r="K1060">
        <f>SUMPRODUCT({0.4,0.1,0.2,0.2,0.05,0.05},E1060:J1060)</f>
        <v>0</v>
      </c>
    </row>
    <row r="1061" spans="1:11" x14ac:dyDescent="0.3">
      <c r="A1061" s="3">
        <v>2020</v>
      </c>
      <c r="B1061" s="4" t="s">
        <v>2365</v>
      </c>
      <c r="C1061" s="4"/>
      <c r="D1061" s="4"/>
      <c r="E1061" s="3"/>
      <c r="F1061" s="3"/>
      <c r="G1061" s="3">
        <v>27.6</v>
      </c>
      <c r="H1061" s="3"/>
      <c r="I1061" s="3"/>
      <c r="J1061" s="3"/>
      <c r="K1061">
        <f>SUMPRODUCT({0.4,0.1,0.2,0.2,0.05,0.05},E1061:J1061)</f>
        <v>5.5200000000000005</v>
      </c>
    </row>
    <row r="1062" spans="1:11" x14ac:dyDescent="0.3">
      <c r="A1062" s="3">
        <v>2020</v>
      </c>
      <c r="B1062" s="4" t="s">
        <v>2366</v>
      </c>
      <c r="C1062" s="4"/>
      <c r="D1062" s="4"/>
      <c r="E1062" s="3"/>
      <c r="F1062" s="3"/>
      <c r="G1062" s="3"/>
      <c r="H1062" s="3"/>
      <c r="I1062" s="3"/>
      <c r="J1062" s="3"/>
      <c r="K1062">
        <f>SUMPRODUCT({0.4,0.1,0.2,0.2,0.05,0.05},E1062:J1062)</f>
        <v>0</v>
      </c>
    </row>
    <row r="1063" spans="1:11" x14ac:dyDescent="0.3">
      <c r="A1063" s="3">
        <v>2020</v>
      </c>
      <c r="B1063" s="4" t="s">
        <v>2367</v>
      </c>
      <c r="C1063" s="4"/>
      <c r="D1063" s="4"/>
      <c r="E1063" s="3"/>
      <c r="F1063" s="3"/>
      <c r="G1063" s="3"/>
      <c r="H1063" s="3"/>
      <c r="I1063" s="3"/>
      <c r="J1063" s="3"/>
      <c r="K1063">
        <f>SUMPRODUCT({0.4,0.1,0.2,0.2,0.05,0.05},E1063:J1063)</f>
        <v>0</v>
      </c>
    </row>
    <row r="1064" spans="1:11" x14ac:dyDescent="0.3">
      <c r="A1064" s="3">
        <v>2020</v>
      </c>
      <c r="B1064" s="4" t="s">
        <v>2368</v>
      </c>
      <c r="C1064" s="4"/>
      <c r="D1064" s="4"/>
      <c r="E1064" s="3"/>
      <c r="F1064" s="3"/>
      <c r="G1064" s="3"/>
      <c r="H1064" s="3"/>
      <c r="I1064" s="3"/>
      <c r="J1064" s="3"/>
      <c r="K1064">
        <f>SUMPRODUCT({0.4,0.1,0.2,0.2,0.05,0.05},E1064:J1064)</f>
        <v>0</v>
      </c>
    </row>
    <row r="1065" spans="1:11" x14ac:dyDescent="0.3">
      <c r="A1065" s="3">
        <v>2020</v>
      </c>
      <c r="B1065" s="4" t="s">
        <v>2369</v>
      </c>
      <c r="C1065" s="4"/>
      <c r="D1065" s="4"/>
      <c r="E1065" s="3"/>
      <c r="F1065" s="3"/>
      <c r="G1065" s="3"/>
      <c r="H1065" s="3"/>
      <c r="I1065" s="3"/>
      <c r="J1065" s="3"/>
      <c r="K1065">
        <f>SUMPRODUCT({0.4,0.1,0.2,0.2,0.05,0.05},E1065:J1065)</f>
        <v>0</v>
      </c>
    </row>
    <row r="1066" spans="1:11" x14ac:dyDescent="0.3">
      <c r="A1066" s="3">
        <v>2020</v>
      </c>
      <c r="B1066" s="4" t="s">
        <v>2370</v>
      </c>
      <c r="C1066" s="4"/>
      <c r="D1066" s="4"/>
      <c r="E1066" s="3"/>
      <c r="F1066" s="3"/>
      <c r="G1066" s="3"/>
      <c r="H1066" s="3"/>
      <c r="I1066" s="3"/>
      <c r="J1066" s="3"/>
      <c r="K1066">
        <f>SUMPRODUCT({0.4,0.1,0.2,0.2,0.05,0.05},E1066:J1066)</f>
        <v>0</v>
      </c>
    </row>
    <row r="1067" spans="1:11" x14ac:dyDescent="0.3">
      <c r="A1067" s="3">
        <v>2020</v>
      </c>
      <c r="B1067" s="4" t="s">
        <v>2371</v>
      </c>
      <c r="C1067" s="4"/>
      <c r="D1067" s="4"/>
      <c r="E1067" s="3"/>
      <c r="F1067" s="3"/>
      <c r="G1067" s="3"/>
      <c r="H1067" s="3"/>
      <c r="I1067" s="3"/>
      <c r="J1067" s="3"/>
      <c r="K1067">
        <f>SUMPRODUCT({0.4,0.1,0.2,0.2,0.05,0.05},E1067:J1067)</f>
        <v>0</v>
      </c>
    </row>
    <row r="1068" spans="1:11" x14ac:dyDescent="0.3">
      <c r="A1068" s="3">
        <v>2020</v>
      </c>
      <c r="B1068" s="4" t="s">
        <v>2372</v>
      </c>
      <c r="C1068" s="4"/>
      <c r="D1068" s="4"/>
      <c r="E1068" s="3"/>
      <c r="F1068" s="3"/>
      <c r="G1068" s="3"/>
      <c r="H1068" s="3"/>
      <c r="I1068" s="3"/>
      <c r="J1068" s="3"/>
      <c r="K1068">
        <f>SUMPRODUCT({0.4,0.1,0.2,0.2,0.05,0.05},E1068:J1068)</f>
        <v>0</v>
      </c>
    </row>
    <row r="1069" spans="1:11" x14ac:dyDescent="0.3">
      <c r="A1069" s="3">
        <v>2020</v>
      </c>
      <c r="B1069" s="4" t="s">
        <v>2373</v>
      </c>
      <c r="C1069" s="4"/>
      <c r="D1069" s="4"/>
      <c r="E1069" s="3"/>
      <c r="F1069" s="3"/>
      <c r="G1069" s="3">
        <v>26.6</v>
      </c>
      <c r="H1069" s="3"/>
      <c r="I1069" s="3"/>
      <c r="J1069" s="3"/>
      <c r="K1069">
        <f>SUMPRODUCT({0.4,0.1,0.2,0.2,0.05,0.05},E1069:J1069)</f>
        <v>5.32</v>
      </c>
    </row>
    <row r="1070" spans="1:11" x14ac:dyDescent="0.3">
      <c r="A1070" s="3">
        <v>2020</v>
      </c>
      <c r="B1070" s="4" t="s">
        <v>2374</v>
      </c>
      <c r="C1070" s="4"/>
      <c r="D1070" s="4"/>
      <c r="E1070" s="3">
        <v>27.8</v>
      </c>
      <c r="F1070" s="3"/>
      <c r="G1070" s="3">
        <v>100</v>
      </c>
      <c r="H1070" s="3">
        <v>69.400000000000006</v>
      </c>
      <c r="I1070" s="3">
        <v>27.8</v>
      </c>
      <c r="J1070" s="3">
        <v>20.9</v>
      </c>
      <c r="K1070">
        <f>SUMPRODUCT({0.4,0.1,0.2,0.2,0.05,0.05},E1070:J1070)</f>
        <v>47.435000000000002</v>
      </c>
    </row>
    <row r="1071" spans="1:11" x14ac:dyDescent="0.3">
      <c r="A1071" s="3">
        <v>2020</v>
      </c>
      <c r="B1071" s="4" t="s">
        <v>2375</v>
      </c>
      <c r="G1071">
        <v>97.4</v>
      </c>
      <c r="H1071">
        <v>87.9</v>
      </c>
      <c r="J1071">
        <v>50.9</v>
      </c>
    </row>
    <row r="1072" spans="1:11" x14ac:dyDescent="0.3">
      <c r="A1072" s="3">
        <v>2020</v>
      </c>
      <c r="B1072" s="4" t="s">
        <v>2376</v>
      </c>
    </row>
    <row r="1073" spans="1:10" x14ac:dyDescent="0.3">
      <c r="A1073" s="3">
        <v>2020</v>
      </c>
      <c r="B1073" s="4" t="s">
        <v>2377</v>
      </c>
      <c r="H1073">
        <v>25.5</v>
      </c>
    </row>
    <row r="1074" spans="1:10" x14ac:dyDescent="0.3">
      <c r="A1074" s="3">
        <v>2020</v>
      </c>
      <c r="B1074" s="4" t="s">
        <v>2378</v>
      </c>
      <c r="I1074">
        <v>40.1</v>
      </c>
    </row>
    <row r="1075" spans="1:10" x14ac:dyDescent="0.3">
      <c r="A1075" s="3">
        <v>2020</v>
      </c>
      <c r="B1075" s="4" t="s">
        <v>2379</v>
      </c>
      <c r="G1075">
        <v>52.4</v>
      </c>
      <c r="H1075">
        <v>58.4</v>
      </c>
      <c r="I1075">
        <v>50.9</v>
      </c>
      <c r="J1075">
        <v>58.9</v>
      </c>
    </row>
    <row r="1076" spans="1:10" x14ac:dyDescent="0.3">
      <c r="A1076" s="3">
        <v>2020</v>
      </c>
      <c r="B1076" s="4" t="s">
        <v>2380</v>
      </c>
      <c r="J1076">
        <v>17.100000000000001</v>
      </c>
    </row>
    <row r="1077" spans="1:10" x14ac:dyDescent="0.3">
      <c r="A1077" s="3">
        <v>2020</v>
      </c>
      <c r="B1077" s="4" t="s">
        <v>2381</v>
      </c>
      <c r="F1077">
        <v>21.3</v>
      </c>
      <c r="H1077">
        <v>56.6</v>
      </c>
      <c r="I1077">
        <v>86.3</v>
      </c>
      <c r="J1077">
        <v>26.3</v>
      </c>
    </row>
    <row r="1078" spans="1:10" x14ac:dyDescent="0.3">
      <c r="A1078" s="3">
        <v>2020</v>
      </c>
      <c r="B1078" s="4" t="s">
        <v>2382</v>
      </c>
    </row>
    <row r="1079" spans="1:10" x14ac:dyDescent="0.3">
      <c r="A1079" s="3">
        <v>2020</v>
      </c>
      <c r="B1079" s="4" t="s">
        <v>2383</v>
      </c>
    </row>
    <row r="1080" spans="1:10" x14ac:dyDescent="0.3">
      <c r="A1080" s="3">
        <v>2020</v>
      </c>
      <c r="B1080" s="4" t="s">
        <v>2384</v>
      </c>
    </row>
    <row r="1081" spans="1:10" x14ac:dyDescent="0.3">
      <c r="A1081" s="3">
        <v>2020</v>
      </c>
      <c r="B1081" s="4" t="s">
        <v>2385</v>
      </c>
      <c r="J1081">
        <v>27.3</v>
      </c>
    </row>
    <row r="1082" spans="1:10" x14ac:dyDescent="0.3">
      <c r="A1082" s="3">
        <v>2020</v>
      </c>
      <c r="B1082" s="4" t="s">
        <v>2386</v>
      </c>
      <c r="F1082">
        <v>46.6</v>
      </c>
      <c r="G1082">
        <v>98.4</v>
      </c>
      <c r="H1082">
        <v>34.700000000000003</v>
      </c>
      <c r="I1082">
        <v>95.4</v>
      </c>
      <c r="J1082">
        <v>99.3</v>
      </c>
    </row>
    <row r="1083" spans="1:10" x14ac:dyDescent="0.3">
      <c r="A1083" s="3">
        <v>2020</v>
      </c>
      <c r="B1083" s="4" t="s">
        <v>2387</v>
      </c>
      <c r="H1083">
        <v>28.3</v>
      </c>
    </row>
    <row r="1084" spans="1:10" x14ac:dyDescent="0.3">
      <c r="A1084" s="3">
        <v>2020</v>
      </c>
      <c r="B1084" s="4" t="s">
        <v>2388</v>
      </c>
    </row>
    <row r="1085" spans="1:10" x14ac:dyDescent="0.3">
      <c r="A1085" s="3">
        <v>2020</v>
      </c>
      <c r="B1085" s="4" t="s">
        <v>2389</v>
      </c>
    </row>
    <row r="1086" spans="1:10" x14ac:dyDescent="0.3">
      <c r="A1086" s="3">
        <v>2020</v>
      </c>
      <c r="B1086" s="4" t="s">
        <v>2390</v>
      </c>
      <c r="I1086">
        <v>50.2</v>
      </c>
    </row>
    <row r="1087" spans="1:10" x14ac:dyDescent="0.3">
      <c r="A1087" s="3">
        <v>2020</v>
      </c>
      <c r="B1087" s="4" t="s">
        <v>2391</v>
      </c>
    </row>
    <row r="1088" spans="1:10" x14ac:dyDescent="0.3">
      <c r="A1088" s="3">
        <v>2020</v>
      </c>
      <c r="B1088" s="4" t="s">
        <v>2392</v>
      </c>
    </row>
    <row r="1089" spans="1:9" x14ac:dyDescent="0.3">
      <c r="A1089" s="3">
        <v>2020</v>
      </c>
      <c r="B1089" s="4" t="s">
        <v>2393</v>
      </c>
    </row>
    <row r="1090" spans="1:9" x14ac:dyDescent="0.3">
      <c r="A1090" s="3">
        <v>2020</v>
      </c>
      <c r="B1090" s="4" t="s">
        <v>2394</v>
      </c>
    </row>
    <row r="1091" spans="1:9" x14ac:dyDescent="0.3">
      <c r="A1091" s="3">
        <v>2020</v>
      </c>
      <c r="B1091" s="4" t="s">
        <v>2395</v>
      </c>
      <c r="F1091">
        <v>19</v>
      </c>
    </row>
    <row r="1092" spans="1:9" x14ac:dyDescent="0.3">
      <c r="A1092" s="3">
        <v>2020</v>
      </c>
      <c r="B1092" s="4" t="s">
        <v>2396</v>
      </c>
    </row>
    <row r="1093" spans="1:9" x14ac:dyDescent="0.3">
      <c r="A1093" s="3">
        <v>2020</v>
      </c>
      <c r="B1093" s="4" t="s">
        <v>2397</v>
      </c>
    </row>
    <row r="1094" spans="1:9" x14ac:dyDescent="0.3">
      <c r="A1094" s="3">
        <v>2020</v>
      </c>
      <c r="B1094" s="4" t="s">
        <v>2398</v>
      </c>
    </row>
    <row r="1095" spans="1:9" x14ac:dyDescent="0.3">
      <c r="A1095" s="3">
        <v>2020</v>
      </c>
      <c r="B1095" s="4" t="s">
        <v>2399</v>
      </c>
    </row>
    <row r="1096" spans="1:9" x14ac:dyDescent="0.3">
      <c r="A1096" s="3">
        <v>2020</v>
      </c>
      <c r="B1096" s="4" t="s">
        <v>2400</v>
      </c>
    </row>
    <row r="1097" spans="1:9" x14ac:dyDescent="0.3">
      <c r="A1097" s="3">
        <v>2020</v>
      </c>
      <c r="B1097" s="4" t="s">
        <v>2401</v>
      </c>
    </row>
    <row r="1098" spans="1:9" x14ac:dyDescent="0.3">
      <c r="A1098" s="3">
        <v>2020</v>
      </c>
      <c r="B1098" s="4" t="s">
        <v>2402</v>
      </c>
      <c r="G1098">
        <v>29</v>
      </c>
    </row>
    <row r="1099" spans="1:9" x14ac:dyDescent="0.3">
      <c r="A1099" s="3">
        <v>2020</v>
      </c>
      <c r="B1099" s="4" t="s">
        <v>2403</v>
      </c>
      <c r="I1099">
        <v>16.899999999999999</v>
      </c>
    </row>
    <row r="1100" spans="1:9" x14ac:dyDescent="0.3">
      <c r="A1100" s="3">
        <v>2020</v>
      </c>
      <c r="B1100" s="4" t="s">
        <v>2404</v>
      </c>
    </row>
    <row r="1101" spans="1:9" x14ac:dyDescent="0.3">
      <c r="A1101" s="3">
        <v>2020</v>
      </c>
      <c r="B1101" s="4" t="s">
        <v>2405</v>
      </c>
    </row>
    <row r="1102" spans="1:9" x14ac:dyDescent="0.3">
      <c r="A1102" s="3">
        <v>2020</v>
      </c>
      <c r="B1102" s="4" t="s">
        <v>2406</v>
      </c>
    </row>
    <row r="1103" spans="1:9" x14ac:dyDescent="0.3">
      <c r="A1103" s="3">
        <v>2020</v>
      </c>
      <c r="B1103" s="4" t="s">
        <v>2407</v>
      </c>
    </row>
    <row r="1104" spans="1:9" x14ac:dyDescent="0.3">
      <c r="A1104" s="3">
        <v>2020</v>
      </c>
      <c r="B1104" s="4" t="s">
        <v>2408</v>
      </c>
    </row>
    <row r="1105" spans="1:9" x14ac:dyDescent="0.3">
      <c r="A1105" s="3">
        <v>2020</v>
      </c>
      <c r="B1105" s="4" t="s">
        <v>2409</v>
      </c>
    </row>
    <row r="1106" spans="1:9" x14ac:dyDescent="0.3">
      <c r="A1106" s="3">
        <v>2020</v>
      </c>
      <c r="B1106" s="4" t="s">
        <v>2410</v>
      </c>
      <c r="F1106">
        <v>34.5</v>
      </c>
    </row>
    <row r="1107" spans="1:9" x14ac:dyDescent="0.3">
      <c r="A1107" s="3">
        <v>2020</v>
      </c>
      <c r="B1107" s="4" t="s">
        <v>2411</v>
      </c>
    </row>
    <row r="1108" spans="1:9" x14ac:dyDescent="0.3">
      <c r="A1108" s="3">
        <v>2020</v>
      </c>
      <c r="B1108" s="4" t="s">
        <v>2412</v>
      </c>
    </row>
    <row r="1109" spans="1:9" x14ac:dyDescent="0.3">
      <c r="A1109" s="3">
        <v>2020</v>
      </c>
      <c r="B1109" s="4" t="s">
        <v>2413</v>
      </c>
    </row>
    <row r="1110" spans="1:9" x14ac:dyDescent="0.3">
      <c r="A1110" s="3">
        <v>2020</v>
      </c>
      <c r="B1110" s="4" t="s">
        <v>2414</v>
      </c>
    </row>
    <row r="1111" spans="1:9" x14ac:dyDescent="0.3">
      <c r="A1111" s="3">
        <v>2020</v>
      </c>
      <c r="B1111" s="4" t="s">
        <v>2415</v>
      </c>
    </row>
    <row r="1112" spans="1:9" x14ac:dyDescent="0.3">
      <c r="A1112" s="3">
        <v>2020</v>
      </c>
      <c r="B1112" s="4" t="s">
        <v>2416</v>
      </c>
      <c r="I1112">
        <v>19.2</v>
      </c>
    </row>
    <row r="1113" spans="1:9" x14ac:dyDescent="0.3">
      <c r="A1113" s="3">
        <v>2020</v>
      </c>
      <c r="B1113" s="4" t="s">
        <v>2417</v>
      </c>
    </row>
    <row r="1114" spans="1:9" x14ac:dyDescent="0.3">
      <c r="A1114" s="3">
        <v>2020</v>
      </c>
      <c r="B1114" s="4" t="s">
        <v>2418</v>
      </c>
    </row>
    <row r="1115" spans="1:9" x14ac:dyDescent="0.3">
      <c r="A1115" s="3">
        <v>2020</v>
      </c>
      <c r="B1115" s="4" t="s">
        <v>2419</v>
      </c>
      <c r="F1115">
        <v>18.600000000000001</v>
      </c>
    </row>
    <row r="1116" spans="1:9" x14ac:dyDescent="0.3">
      <c r="A1116" s="3">
        <v>2020</v>
      </c>
      <c r="B1116" s="4" t="s">
        <v>2420</v>
      </c>
      <c r="F1116">
        <v>25.8</v>
      </c>
    </row>
    <row r="1117" spans="1:9" x14ac:dyDescent="0.3">
      <c r="A1117" s="3">
        <v>2020</v>
      </c>
      <c r="B1117" s="4" t="s">
        <v>2421</v>
      </c>
      <c r="F1117">
        <v>36.1</v>
      </c>
    </row>
    <row r="1118" spans="1:9" x14ac:dyDescent="0.3">
      <c r="A1118" s="3">
        <v>2020</v>
      </c>
      <c r="B1118" s="4" t="s">
        <v>2422</v>
      </c>
      <c r="F1118">
        <v>27</v>
      </c>
    </row>
    <row r="1119" spans="1:9" x14ac:dyDescent="0.3">
      <c r="A1119" s="3">
        <v>2020</v>
      </c>
      <c r="B1119" s="4" t="s">
        <v>2423</v>
      </c>
    </row>
    <row r="1120" spans="1:9" x14ac:dyDescent="0.3">
      <c r="A1120" s="3">
        <v>2020</v>
      </c>
      <c r="B1120" s="4" t="s">
        <v>2424</v>
      </c>
      <c r="F1120">
        <v>20.100000000000001</v>
      </c>
    </row>
    <row r="1121" spans="1:10" x14ac:dyDescent="0.3">
      <c r="A1121" s="3">
        <v>2020</v>
      </c>
      <c r="B1121" s="4" t="s">
        <v>2425</v>
      </c>
    </row>
    <row r="1122" spans="1:10" x14ac:dyDescent="0.3">
      <c r="A1122" s="3">
        <v>2020</v>
      </c>
      <c r="B1122" s="4" t="s">
        <v>2426</v>
      </c>
      <c r="G1122">
        <v>27.9</v>
      </c>
    </row>
    <row r="1123" spans="1:10" x14ac:dyDescent="0.3">
      <c r="A1123" s="3">
        <v>2020</v>
      </c>
      <c r="B1123" s="4" t="s">
        <v>2427</v>
      </c>
      <c r="J1123">
        <v>16.899999999999999</v>
      </c>
    </row>
    <row r="1124" spans="1:10" x14ac:dyDescent="0.3">
      <c r="A1124" s="3">
        <v>2020</v>
      </c>
      <c r="B1124" s="4" t="s">
        <v>2428</v>
      </c>
    </row>
    <row r="1125" spans="1:10" x14ac:dyDescent="0.3">
      <c r="A1125" s="3">
        <v>2020</v>
      </c>
      <c r="B1125" s="4" t="s">
        <v>2429</v>
      </c>
    </row>
    <row r="1126" spans="1:10" x14ac:dyDescent="0.3">
      <c r="A1126" s="3">
        <v>2020</v>
      </c>
      <c r="B1126" s="4" t="s">
        <v>2430</v>
      </c>
    </row>
    <row r="1127" spans="1:10" x14ac:dyDescent="0.3">
      <c r="A1127" s="3">
        <v>2020</v>
      </c>
      <c r="B1127" s="4" t="s">
        <v>2431</v>
      </c>
    </row>
    <row r="1128" spans="1:10" x14ac:dyDescent="0.3">
      <c r="A1128" s="3">
        <v>2020</v>
      </c>
      <c r="B1128" s="4" t="s">
        <v>2432</v>
      </c>
    </row>
    <row r="1129" spans="1:10" x14ac:dyDescent="0.3">
      <c r="A1129" s="3">
        <v>2020</v>
      </c>
      <c r="B1129" s="4" t="s">
        <v>2433</v>
      </c>
    </row>
    <row r="1130" spans="1:10" x14ac:dyDescent="0.3">
      <c r="A1130" s="3">
        <v>2020</v>
      </c>
      <c r="B1130" s="4" t="s">
        <v>2434</v>
      </c>
      <c r="F1130">
        <v>26.8</v>
      </c>
    </row>
    <row r="1131" spans="1:10" x14ac:dyDescent="0.3">
      <c r="A1131" s="3">
        <v>2020</v>
      </c>
      <c r="B1131" s="4" t="s">
        <v>2435</v>
      </c>
    </row>
    <row r="1132" spans="1:10" x14ac:dyDescent="0.3">
      <c r="A1132" s="3">
        <v>2020</v>
      </c>
      <c r="B1132" s="4" t="s">
        <v>2436</v>
      </c>
      <c r="H1132">
        <v>19.7</v>
      </c>
    </row>
    <row r="1133" spans="1:10" x14ac:dyDescent="0.3">
      <c r="A1133" s="3">
        <v>2020</v>
      </c>
      <c r="B1133" s="4" t="s">
        <v>2437</v>
      </c>
    </row>
    <row r="1134" spans="1:10" x14ac:dyDescent="0.3">
      <c r="A1134" s="3">
        <v>2020</v>
      </c>
      <c r="B1134" s="4" t="s">
        <v>2438</v>
      </c>
    </row>
    <row r="1135" spans="1:10" x14ac:dyDescent="0.3">
      <c r="A1135" s="3">
        <v>2020</v>
      </c>
      <c r="B1135" s="4" t="s">
        <v>2439</v>
      </c>
    </row>
    <row r="1136" spans="1:10" x14ac:dyDescent="0.3">
      <c r="A1136" s="3">
        <v>2020</v>
      </c>
      <c r="B1136" s="4" t="s">
        <v>2440</v>
      </c>
    </row>
    <row r="1137" spans="1:10" x14ac:dyDescent="0.3">
      <c r="A1137" s="3">
        <v>2020</v>
      </c>
      <c r="B1137" s="4" t="s">
        <v>2441</v>
      </c>
    </row>
    <row r="1138" spans="1:10" x14ac:dyDescent="0.3">
      <c r="A1138" s="3">
        <v>2020</v>
      </c>
      <c r="B1138" s="4" t="s">
        <v>2442</v>
      </c>
    </row>
    <row r="1139" spans="1:10" x14ac:dyDescent="0.3">
      <c r="A1139" s="3">
        <v>2020</v>
      </c>
      <c r="B1139" s="4" t="s">
        <v>2443</v>
      </c>
    </row>
    <row r="1140" spans="1:10" x14ac:dyDescent="0.3">
      <c r="A1140" s="3">
        <v>2020</v>
      </c>
      <c r="B1140" s="4" t="s">
        <v>2444</v>
      </c>
      <c r="E1140">
        <v>24.8</v>
      </c>
      <c r="F1140">
        <v>81.3</v>
      </c>
      <c r="I1140">
        <v>44.3</v>
      </c>
      <c r="J1140">
        <v>32.200000000000003</v>
      </c>
    </row>
    <row r="1141" spans="1:10" x14ac:dyDescent="0.3">
      <c r="A1141" s="3">
        <v>2020</v>
      </c>
      <c r="B1141" s="4" t="s">
        <v>2445</v>
      </c>
    </row>
    <row r="1142" spans="1:10" x14ac:dyDescent="0.3">
      <c r="A1142" s="3">
        <v>2020</v>
      </c>
      <c r="B1142" s="4" t="s">
        <v>2446</v>
      </c>
      <c r="I1142">
        <v>32.299999999999997</v>
      </c>
      <c r="J1142">
        <v>20.100000000000001</v>
      </c>
    </row>
    <row r="1143" spans="1:10" x14ac:dyDescent="0.3">
      <c r="A1143" s="3">
        <v>2020</v>
      </c>
      <c r="B1143" s="4" t="s">
        <v>2447</v>
      </c>
    </row>
    <row r="1144" spans="1:10" x14ac:dyDescent="0.3">
      <c r="A1144" s="3">
        <v>2020</v>
      </c>
      <c r="B1144" s="4" t="s">
        <v>2448</v>
      </c>
      <c r="J1144">
        <v>33.799999999999997</v>
      </c>
    </row>
    <row r="1145" spans="1:10" x14ac:dyDescent="0.3">
      <c r="A1145" s="3">
        <v>2020</v>
      </c>
      <c r="B1145" s="4" t="s">
        <v>2449</v>
      </c>
      <c r="F1145">
        <v>18</v>
      </c>
      <c r="G1145">
        <v>38.299999999999997</v>
      </c>
      <c r="H1145">
        <v>22.5</v>
      </c>
      <c r="J1145">
        <v>32.1</v>
      </c>
    </row>
    <row r="1146" spans="1:10" x14ac:dyDescent="0.3">
      <c r="A1146" s="3">
        <v>2020</v>
      </c>
      <c r="B1146" s="4" t="s">
        <v>2450</v>
      </c>
      <c r="I1146">
        <v>27.1</v>
      </c>
      <c r="J1146">
        <v>32.299999999999997</v>
      </c>
    </row>
    <row r="1147" spans="1:10" x14ac:dyDescent="0.3">
      <c r="A1147" s="3">
        <v>2020</v>
      </c>
      <c r="B1147" s="4" t="s">
        <v>2451</v>
      </c>
      <c r="I1147">
        <v>24.5</v>
      </c>
    </row>
    <row r="1148" spans="1:10" x14ac:dyDescent="0.3">
      <c r="A1148" s="3">
        <v>2020</v>
      </c>
      <c r="B1148" s="4" t="s">
        <v>2452</v>
      </c>
    </row>
    <row r="1149" spans="1:10" x14ac:dyDescent="0.3">
      <c r="A1149" s="3">
        <v>2020</v>
      </c>
      <c r="B1149" s="4" t="s">
        <v>2453</v>
      </c>
    </row>
    <row r="1150" spans="1:10" x14ac:dyDescent="0.3">
      <c r="A1150" s="3">
        <v>2020</v>
      </c>
      <c r="B1150" s="4" t="s">
        <v>2454</v>
      </c>
    </row>
    <row r="1151" spans="1:10" x14ac:dyDescent="0.3">
      <c r="A1151" s="3">
        <v>2020</v>
      </c>
      <c r="B1151" s="4" t="s">
        <v>2455</v>
      </c>
      <c r="I1151">
        <v>17.3</v>
      </c>
    </row>
    <row r="1152" spans="1:10" x14ac:dyDescent="0.3">
      <c r="A1152" s="3">
        <v>2020</v>
      </c>
      <c r="B1152" s="4" t="s">
        <v>2456</v>
      </c>
      <c r="H1152">
        <v>21.2</v>
      </c>
    </row>
    <row r="1153" spans="1:10" x14ac:dyDescent="0.3">
      <c r="A1153" s="3">
        <v>2020</v>
      </c>
      <c r="B1153" s="4" t="s">
        <v>2457</v>
      </c>
      <c r="H1153">
        <v>19.2</v>
      </c>
    </row>
    <row r="1154" spans="1:10" x14ac:dyDescent="0.3">
      <c r="A1154" s="3">
        <v>2020</v>
      </c>
      <c r="B1154" s="4" t="s">
        <v>2458</v>
      </c>
    </row>
    <row r="1155" spans="1:10" x14ac:dyDescent="0.3">
      <c r="A1155" s="3">
        <v>2020</v>
      </c>
      <c r="B1155" s="4" t="s">
        <v>2459</v>
      </c>
    </row>
    <row r="1156" spans="1:10" x14ac:dyDescent="0.3">
      <c r="A1156" s="3">
        <v>2020</v>
      </c>
      <c r="B1156" s="4" t="s">
        <v>2460</v>
      </c>
    </row>
    <row r="1157" spans="1:10" x14ac:dyDescent="0.3">
      <c r="A1157" s="3">
        <v>2020</v>
      </c>
      <c r="B1157" s="4" t="s">
        <v>2461</v>
      </c>
    </row>
    <row r="1158" spans="1:10" x14ac:dyDescent="0.3">
      <c r="A1158" s="3">
        <v>2020</v>
      </c>
      <c r="B1158" s="4" t="s">
        <v>2462</v>
      </c>
      <c r="E1158">
        <v>42.2</v>
      </c>
      <c r="G1158">
        <v>100</v>
      </c>
      <c r="H1158">
        <v>48.7</v>
      </c>
      <c r="I1158">
        <v>44.3</v>
      </c>
    </row>
    <row r="1159" spans="1:10" x14ac:dyDescent="0.3">
      <c r="A1159" s="3">
        <v>2020</v>
      </c>
      <c r="B1159" s="4" t="s">
        <v>2463</v>
      </c>
    </row>
    <row r="1160" spans="1:10" x14ac:dyDescent="0.3">
      <c r="A1160" s="3">
        <v>2020</v>
      </c>
      <c r="B1160" s="4" t="s">
        <v>2464</v>
      </c>
      <c r="F1160">
        <v>18.7</v>
      </c>
      <c r="J1160">
        <v>60.4</v>
      </c>
    </row>
    <row r="1161" spans="1:10" x14ac:dyDescent="0.3">
      <c r="A1161" s="3">
        <v>2020</v>
      </c>
      <c r="B1161" s="4" t="s">
        <v>2465</v>
      </c>
    </row>
    <row r="1162" spans="1:10" x14ac:dyDescent="0.3">
      <c r="A1162" s="3">
        <v>2020</v>
      </c>
      <c r="B1162" s="4" t="s">
        <v>2466</v>
      </c>
    </row>
    <row r="1163" spans="1:10" x14ac:dyDescent="0.3">
      <c r="A1163" s="3">
        <v>2020</v>
      </c>
      <c r="B1163" s="4" t="s">
        <v>2467</v>
      </c>
    </row>
    <row r="1164" spans="1:10" x14ac:dyDescent="0.3">
      <c r="A1164" s="3">
        <v>2020</v>
      </c>
      <c r="B1164" s="4" t="s">
        <v>2468</v>
      </c>
      <c r="H1164">
        <v>23.6</v>
      </c>
    </row>
    <row r="1165" spans="1:10" x14ac:dyDescent="0.3">
      <c r="A1165" s="3">
        <v>2020</v>
      </c>
      <c r="B1165" s="4" t="s">
        <v>2469</v>
      </c>
      <c r="F1165">
        <v>23.9</v>
      </c>
    </row>
    <row r="1166" spans="1:10" x14ac:dyDescent="0.3">
      <c r="A1166" s="3">
        <v>2020</v>
      </c>
      <c r="B1166" s="4" t="s">
        <v>2470</v>
      </c>
    </row>
    <row r="1167" spans="1:10" x14ac:dyDescent="0.3">
      <c r="A1167" s="3">
        <v>2020</v>
      </c>
      <c r="B1167" s="4" t="s">
        <v>2471</v>
      </c>
    </row>
    <row r="1168" spans="1:10" x14ac:dyDescent="0.3">
      <c r="A1168" s="3">
        <v>2020</v>
      </c>
      <c r="B1168" s="4" t="s">
        <v>2472</v>
      </c>
    </row>
    <row r="1169" spans="1:10" x14ac:dyDescent="0.3">
      <c r="A1169" s="3">
        <v>2020</v>
      </c>
      <c r="B1169" s="4" t="s">
        <v>2473</v>
      </c>
      <c r="G1169">
        <v>25.2</v>
      </c>
      <c r="I1169">
        <v>21.5</v>
      </c>
    </row>
    <row r="1170" spans="1:10" x14ac:dyDescent="0.3">
      <c r="A1170" s="3">
        <v>2020</v>
      </c>
      <c r="B1170" s="4" t="s">
        <v>2474</v>
      </c>
    </row>
    <row r="1171" spans="1:10" x14ac:dyDescent="0.3">
      <c r="A1171" s="3">
        <v>2020</v>
      </c>
      <c r="B1171" s="4" t="s">
        <v>2475</v>
      </c>
      <c r="J1171">
        <v>28.9</v>
      </c>
    </row>
    <row r="1172" spans="1:10" x14ac:dyDescent="0.3">
      <c r="A1172" s="3">
        <v>2020</v>
      </c>
      <c r="B1172" s="4" t="s">
        <v>2476</v>
      </c>
    </row>
    <row r="1173" spans="1:10" x14ac:dyDescent="0.3">
      <c r="A1173" s="3">
        <v>2020</v>
      </c>
      <c r="B1173" s="4" t="s">
        <v>2477</v>
      </c>
    </row>
    <row r="1174" spans="1:10" x14ac:dyDescent="0.3">
      <c r="A1174" s="3">
        <v>2020</v>
      </c>
      <c r="B1174" s="4" t="s">
        <v>2478</v>
      </c>
    </row>
    <row r="1175" spans="1:10" x14ac:dyDescent="0.3">
      <c r="A1175" s="3">
        <v>2020</v>
      </c>
      <c r="B1175" s="4" t="s">
        <v>2479</v>
      </c>
      <c r="I1175">
        <v>48.3</v>
      </c>
      <c r="J1175">
        <v>100</v>
      </c>
    </row>
    <row r="1176" spans="1:10" x14ac:dyDescent="0.3">
      <c r="A1176" s="3">
        <v>2020</v>
      </c>
      <c r="B1176" s="4" t="s">
        <v>2480</v>
      </c>
      <c r="H1176">
        <v>19.600000000000001</v>
      </c>
      <c r="I1176">
        <v>24.1</v>
      </c>
    </row>
    <row r="1177" spans="1:10" x14ac:dyDescent="0.3">
      <c r="A1177" s="3">
        <v>2020</v>
      </c>
      <c r="B1177" s="4" t="s">
        <v>2481</v>
      </c>
    </row>
    <row r="1178" spans="1:10" x14ac:dyDescent="0.3">
      <c r="A1178" s="3">
        <v>2020</v>
      </c>
      <c r="B1178" s="4" t="s">
        <v>2482</v>
      </c>
    </row>
    <row r="1179" spans="1:10" x14ac:dyDescent="0.3">
      <c r="A1179" s="3">
        <v>2020</v>
      </c>
      <c r="B1179" s="4" t="s">
        <v>2483</v>
      </c>
      <c r="I1179">
        <v>31.9</v>
      </c>
      <c r="J1179">
        <v>25.5</v>
      </c>
    </row>
    <row r="1180" spans="1:10" x14ac:dyDescent="0.3">
      <c r="A1180" s="3">
        <v>2020</v>
      </c>
      <c r="B1180" s="4" t="s">
        <v>2484</v>
      </c>
    </row>
    <row r="1181" spans="1:10" x14ac:dyDescent="0.3">
      <c r="A1181" s="3">
        <v>2020</v>
      </c>
      <c r="B1181" s="4" t="s">
        <v>2485</v>
      </c>
      <c r="G1181">
        <v>27</v>
      </c>
      <c r="J1181">
        <v>26.3</v>
      </c>
    </row>
    <row r="1182" spans="1:10" x14ac:dyDescent="0.3">
      <c r="A1182" s="3">
        <v>2020</v>
      </c>
      <c r="B1182" s="4" t="s">
        <v>2486</v>
      </c>
      <c r="G1182">
        <v>25.4</v>
      </c>
    </row>
    <row r="1183" spans="1:10" x14ac:dyDescent="0.3">
      <c r="A1183" s="3">
        <v>2020</v>
      </c>
      <c r="B1183" s="4" t="s">
        <v>2487</v>
      </c>
      <c r="E1183">
        <v>19.899999999999999</v>
      </c>
      <c r="G1183">
        <v>100</v>
      </c>
      <c r="H1183">
        <v>76.400000000000006</v>
      </c>
    </row>
    <row r="1184" spans="1:10" x14ac:dyDescent="0.3">
      <c r="A1184" s="3">
        <v>2020</v>
      </c>
      <c r="B1184" s="4" t="s">
        <v>2488</v>
      </c>
    </row>
    <row r="1185" spans="1:9" x14ac:dyDescent="0.3">
      <c r="A1185" s="3">
        <v>2020</v>
      </c>
      <c r="B1185" s="4" t="s">
        <v>2489</v>
      </c>
      <c r="F1185">
        <v>23.8</v>
      </c>
      <c r="G1185">
        <v>25.2</v>
      </c>
      <c r="H1185">
        <v>45.1</v>
      </c>
      <c r="I1185">
        <v>98.6</v>
      </c>
    </row>
    <row r="1186" spans="1:9" x14ac:dyDescent="0.3">
      <c r="A1186" s="3">
        <v>2020</v>
      </c>
      <c r="B1186" s="4" t="s">
        <v>2490</v>
      </c>
    </row>
    <row r="1187" spans="1:9" x14ac:dyDescent="0.3">
      <c r="A1187" s="3">
        <v>2020</v>
      </c>
      <c r="B1187" s="4" t="s">
        <v>2491</v>
      </c>
    </row>
  </sheetData>
  <autoFilter ref="A1:L1187" xr:uid="{9C5EAC99-95E7-4D53-9F9B-463E5665D242}"/>
  <phoneticPr fontId="16" type="noConversion"/>
  <conditionalFormatting sqref="A2:A499">
    <cfRule type="expression" dxfId="1" priority="3">
      <formula>$A2="The University of New South Wales"</formula>
    </cfRule>
    <cfRule type="expression" dxfId="0" priority="4">
      <formula>#REF!="TRUE"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6B5D-8CEA-419C-8D64-802B5642AC2F}">
  <sheetPr>
    <tabColor theme="1"/>
  </sheetPr>
  <dimension ref="A1:F368"/>
  <sheetViews>
    <sheetView workbookViewId="0">
      <selection activeCell="G2" sqref="G2"/>
    </sheetView>
  </sheetViews>
  <sheetFormatPr defaultRowHeight="14.4" x14ac:dyDescent="0.3"/>
  <cols>
    <col min="1" max="1" width="20.109375" bestFit="1" customWidth="1"/>
    <col min="2" max="2" width="17.6640625" bestFit="1" customWidth="1"/>
    <col min="3" max="3" width="14.109375" bestFit="1" customWidth="1"/>
    <col min="4" max="4" width="11.33203125" bestFit="1" customWidth="1"/>
    <col min="5" max="5" width="19.109375" bestFit="1" customWidth="1"/>
    <col min="6" max="6" width="20.33203125" bestFit="1" customWidth="1"/>
  </cols>
  <sheetData>
    <row r="1" spans="1:6" x14ac:dyDescent="0.3">
      <c r="A1" s="92" t="s">
        <v>1261</v>
      </c>
      <c r="B1" s="92" t="s">
        <v>1260</v>
      </c>
      <c r="C1" s="92" t="s">
        <v>1285</v>
      </c>
      <c r="D1" s="92" t="s">
        <v>1286</v>
      </c>
      <c r="E1" s="92" t="s">
        <v>1287</v>
      </c>
      <c r="F1" s="92" t="s">
        <v>1294</v>
      </c>
    </row>
    <row r="2" spans="1:6" x14ac:dyDescent="0.3">
      <c r="A2" t="s">
        <v>1292</v>
      </c>
      <c r="B2" t="s">
        <v>1336</v>
      </c>
      <c r="C2">
        <v>2016</v>
      </c>
      <c r="D2" t="s">
        <v>1291</v>
      </c>
      <c r="E2" t="s">
        <v>1288</v>
      </c>
      <c r="F2">
        <v>294</v>
      </c>
    </row>
    <row r="3" spans="1:6" x14ac:dyDescent="0.3">
      <c r="A3" t="s">
        <v>1292</v>
      </c>
      <c r="B3" t="s">
        <v>1336</v>
      </c>
      <c r="C3">
        <v>2016</v>
      </c>
      <c r="D3" t="s">
        <v>1291</v>
      </c>
      <c r="E3" t="s">
        <v>1289</v>
      </c>
      <c r="F3">
        <v>540</v>
      </c>
    </row>
    <row r="4" spans="1:6" x14ac:dyDescent="0.3">
      <c r="A4" t="s">
        <v>1292</v>
      </c>
      <c r="B4" t="s">
        <v>1336</v>
      </c>
      <c r="C4">
        <v>2017</v>
      </c>
      <c r="D4" t="s">
        <v>1291</v>
      </c>
      <c r="E4" t="s">
        <v>1288</v>
      </c>
      <c r="F4">
        <v>157</v>
      </c>
    </row>
    <row r="5" spans="1:6" x14ac:dyDescent="0.3">
      <c r="A5" t="s">
        <v>1292</v>
      </c>
      <c r="B5" t="s">
        <v>1336</v>
      </c>
      <c r="C5">
        <v>2017</v>
      </c>
      <c r="D5" t="s">
        <v>1291</v>
      </c>
      <c r="E5" t="s">
        <v>1289</v>
      </c>
      <c r="F5">
        <v>919</v>
      </c>
    </row>
    <row r="6" spans="1:6" x14ac:dyDescent="0.3">
      <c r="A6" t="s">
        <v>1292</v>
      </c>
      <c r="B6" t="s">
        <v>1336</v>
      </c>
      <c r="C6">
        <v>2017</v>
      </c>
      <c r="D6" t="s">
        <v>1291</v>
      </c>
      <c r="E6" t="s">
        <v>1290</v>
      </c>
      <c r="F6">
        <v>2</v>
      </c>
    </row>
    <row r="7" spans="1:6" x14ac:dyDescent="0.3">
      <c r="A7" t="s">
        <v>1292</v>
      </c>
      <c r="B7" t="s">
        <v>1336</v>
      </c>
      <c r="C7">
        <v>2018</v>
      </c>
      <c r="D7" t="s">
        <v>1291</v>
      </c>
      <c r="E7" t="s">
        <v>1288</v>
      </c>
      <c r="F7">
        <v>426</v>
      </c>
    </row>
    <row r="8" spans="1:6" x14ac:dyDescent="0.3">
      <c r="A8" t="s">
        <v>1292</v>
      </c>
      <c r="B8" t="s">
        <v>1336</v>
      </c>
      <c r="C8">
        <v>2018</v>
      </c>
      <c r="D8" t="s">
        <v>1291</v>
      </c>
      <c r="E8" t="s">
        <v>1289</v>
      </c>
      <c r="F8">
        <v>1035</v>
      </c>
    </row>
    <row r="9" spans="1:6" x14ac:dyDescent="0.3">
      <c r="A9" t="s">
        <v>1292</v>
      </c>
      <c r="B9" t="s">
        <v>1336</v>
      </c>
      <c r="C9">
        <v>2018</v>
      </c>
      <c r="D9" t="s">
        <v>1291</v>
      </c>
      <c r="E9" t="s">
        <v>1290</v>
      </c>
      <c r="F9">
        <v>1</v>
      </c>
    </row>
    <row r="10" spans="1:6" x14ac:dyDescent="0.3">
      <c r="A10" t="s">
        <v>1292</v>
      </c>
      <c r="B10" t="s">
        <v>1336</v>
      </c>
      <c r="C10">
        <v>2019</v>
      </c>
      <c r="D10" t="s">
        <v>1291</v>
      </c>
      <c r="E10" t="s">
        <v>1288</v>
      </c>
      <c r="F10">
        <v>462</v>
      </c>
    </row>
    <row r="11" spans="1:6" x14ac:dyDescent="0.3">
      <c r="A11" t="s">
        <v>1292</v>
      </c>
      <c r="B11" t="s">
        <v>1336</v>
      </c>
      <c r="C11">
        <v>2019</v>
      </c>
      <c r="D11" t="s">
        <v>1291</v>
      </c>
      <c r="E11" t="s">
        <v>1289</v>
      </c>
      <c r="F11">
        <v>889</v>
      </c>
    </row>
    <row r="12" spans="1:6" x14ac:dyDescent="0.3">
      <c r="A12" t="s">
        <v>1292</v>
      </c>
      <c r="B12" t="s">
        <v>1336</v>
      </c>
      <c r="C12">
        <v>2019</v>
      </c>
      <c r="D12" t="s">
        <v>1291</v>
      </c>
      <c r="E12" t="s">
        <v>1290</v>
      </c>
      <c r="F12">
        <v>1</v>
      </c>
    </row>
    <row r="13" spans="1:6" x14ac:dyDescent="0.3">
      <c r="A13" t="s">
        <v>1292</v>
      </c>
      <c r="B13" t="s">
        <v>1336</v>
      </c>
      <c r="C13">
        <v>2020</v>
      </c>
      <c r="D13" t="s">
        <v>1291</v>
      </c>
      <c r="E13" t="s">
        <v>1288</v>
      </c>
      <c r="F13">
        <v>534</v>
      </c>
    </row>
    <row r="14" spans="1:6" x14ac:dyDescent="0.3">
      <c r="A14" t="s">
        <v>1292</v>
      </c>
      <c r="B14" t="s">
        <v>1336</v>
      </c>
      <c r="C14">
        <v>2020</v>
      </c>
      <c r="D14" t="s">
        <v>1291</v>
      </c>
      <c r="E14" t="s">
        <v>1289</v>
      </c>
      <c r="F14">
        <v>839</v>
      </c>
    </row>
    <row r="15" spans="1:6" x14ac:dyDescent="0.3">
      <c r="A15" t="s">
        <v>1292</v>
      </c>
      <c r="B15" t="s">
        <v>1336</v>
      </c>
      <c r="C15">
        <v>2020</v>
      </c>
      <c r="D15" t="s">
        <v>1291</v>
      </c>
      <c r="E15" t="s">
        <v>1290</v>
      </c>
      <c r="F15">
        <v>3</v>
      </c>
    </row>
    <row r="16" spans="1:6" x14ac:dyDescent="0.3">
      <c r="A16" t="s">
        <v>1292</v>
      </c>
      <c r="B16" t="s">
        <v>1526</v>
      </c>
      <c r="C16">
        <v>2016</v>
      </c>
      <c r="D16" t="s">
        <v>1291</v>
      </c>
      <c r="E16" t="s">
        <v>1288</v>
      </c>
      <c r="F16">
        <v>43</v>
      </c>
    </row>
    <row r="17" spans="1:6" x14ac:dyDescent="0.3">
      <c r="A17" t="s">
        <v>1292</v>
      </c>
      <c r="B17" t="s">
        <v>1526</v>
      </c>
      <c r="C17">
        <v>2016</v>
      </c>
      <c r="D17" t="s">
        <v>1291</v>
      </c>
      <c r="E17" t="s">
        <v>1289</v>
      </c>
      <c r="F17">
        <v>137</v>
      </c>
    </row>
    <row r="18" spans="1:6" x14ac:dyDescent="0.3">
      <c r="A18" t="s">
        <v>1292</v>
      </c>
      <c r="B18" t="s">
        <v>1526</v>
      </c>
      <c r="C18">
        <v>2017</v>
      </c>
      <c r="D18" t="s">
        <v>1291</v>
      </c>
      <c r="E18" t="s">
        <v>1288</v>
      </c>
      <c r="F18">
        <v>20</v>
      </c>
    </row>
    <row r="19" spans="1:6" x14ac:dyDescent="0.3">
      <c r="A19" t="s">
        <v>1292</v>
      </c>
      <c r="B19" t="s">
        <v>1526</v>
      </c>
      <c r="C19">
        <v>2017</v>
      </c>
      <c r="D19" t="s">
        <v>1291</v>
      </c>
      <c r="E19" t="s">
        <v>1289</v>
      </c>
      <c r="F19">
        <v>139</v>
      </c>
    </row>
    <row r="20" spans="1:6" x14ac:dyDescent="0.3">
      <c r="A20" t="s">
        <v>1292</v>
      </c>
      <c r="B20" t="s">
        <v>1526</v>
      </c>
      <c r="C20">
        <v>2018</v>
      </c>
      <c r="D20" t="s">
        <v>1291</v>
      </c>
      <c r="E20" t="s">
        <v>1288</v>
      </c>
      <c r="F20">
        <v>63</v>
      </c>
    </row>
    <row r="21" spans="1:6" x14ac:dyDescent="0.3">
      <c r="A21" t="s">
        <v>1292</v>
      </c>
      <c r="B21" t="s">
        <v>1526</v>
      </c>
      <c r="C21">
        <v>2018</v>
      </c>
      <c r="D21" t="s">
        <v>1291</v>
      </c>
      <c r="E21" t="s">
        <v>1289</v>
      </c>
      <c r="F21">
        <v>167</v>
      </c>
    </row>
    <row r="22" spans="1:6" x14ac:dyDescent="0.3">
      <c r="A22" t="s">
        <v>1292</v>
      </c>
      <c r="B22" t="s">
        <v>1526</v>
      </c>
      <c r="C22">
        <v>2019</v>
      </c>
      <c r="D22" t="s">
        <v>1291</v>
      </c>
      <c r="E22" t="s">
        <v>1288</v>
      </c>
      <c r="F22">
        <v>90</v>
      </c>
    </row>
    <row r="23" spans="1:6" x14ac:dyDescent="0.3">
      <c r="A23" t="s">
        <v>1292</v>
      </c>
      <c r="B23" t="s">
        <v>1526</v>
      </c>
      <c r="C23">
        <v>2019</v>
      </c>
      <c r="D23" t="s">
        <v>1291</v>
      </c>
      <c r="E23" t="s">
        <v>1289</v>
      </c>
      <c r="F23">
        <v>182</v>
      </c>
    </row>
    <row r="24" spans="1:6" x14ac:dyDescent="0.3">
      <c r="A24" t="s">
        <v>1292</v>
      </c>
      <c r="B24" t="s">
        <v>1526</v>
      </c>
      <c r="C24">
        <v>2020</v>
      </c>
      <c r="D24" t="s">
        <v>1291</v>
      </c>
      <c r="E24" t="s">
        <v>1288</v>
      </c>
      <c r="F24">
        <v>47</v>
      </c>
    </row>
    <row r="25" spans="1:6" x14ac:dyDescent="0.3">
      <c r="A25" t="s">
        <v>1292</v>
      </c>
      <c r="B25" t="s">
        <v>1526</v>
      </c>
      <c r="C25">
        <v>2020</v>
      </c>
      <c r="D25" t="s">
        <v>1291</v>
      </c>
      <c r="E25" t="s">
        <v>1289</v>
      </c>
      <c r="F25">
        <v>202</v>
      </c>
    </row>
    <row r="26" spans="1:6" x14ac:dyDescent="0.3">
      <c r="A26" t="s">
        <v>1292</v>
      </c>
      <c r="B26" t="s">
        <v>1411</v>
      </c>
      <c r="C26">
        <v>2016</v>
      </c>
      <c r="D26" t="s">
        <v>1291</v>
      </c>
      <c r="E26" t="s">
        <v>1288</v>
      </c>
      <c r="F26">
        <v>130</v>
      </c>
    </row>
    <row r="27" spans="1:6" x14ac:dyDescent="0.3">
      <c r="A27" t="s">
        <v>1292</v>
      </c>
      <c r="B27" t="s">
        <v>1411</v>
      </c>
      <c r="C27">
        <v>2016</v>
      </c>
      <c r="D27" t="s">
        <v>1291</v>
      </c>
      <c r="E27" t="s">
        <v>1289</v>
      </c>
      <c r="F27">
        <v>149</v>
      </c>
    </row>
    <row r="28" spans="1:6" x14ac:dyDescent="0.3">
      <c r="A28" t="s">
        <v>1292</v>
      </c>
      <c r="B28" t="s">
        <v>1411</v>
      </c>
      <c r="C28">
        <v>2017</v>
      </c>
      <c r="D28" t="s">
        <v>1291</v>
      </c>
      <c r="E28" t="s">
        <v>1288</v>
      </c>
      <c r="F28">
        <v>78</v>
      </c>
    </row>
    <row r="29" spans="1:6" x14ac:dyDescent="0.3">
      <c r="A29" t="s">
        <v>1292</v>
      </c>
      <c r="B29" t="s">
        <v>1411</v>
      </c>
      <c r="C29">
        <v>2017</v>
      </c>
      <c r="D29" t="s">
        <v>1291</v>
      </c>
      <c r="E29" t="s">
        <v>1289</v>
      </c>
      <c r="F29">
        <v>330</v>
      </c>
    </row>
    <row r="30" spans="1:6" x14ac:dyDescent="0.3">
      <c r="A30" t="s">
        <v>1292</v>
      </c>
      <c r="B30" t="s">
        <v>1411</v>
      </c>
      <c r="C30">
        <v>2017</v>
      </c>
      <c r="D30" t="s">
        <v>1291</v>
      </c>
      <c r="E30" t="s">
        <v>1290</v>
      </c>
      <c r="F30">
        <v>1</v>
      </c>
    </row>
    <row r="31" spans="1:6" x14ac:dyDescent="0.3">
      <c r="A31" t="s">
        <v>1292</v>
      </c>
      <c r="B31" t="s">
        <v>1411</v>
      </c>
      <c r="C31">
        <v>2018</v>
      </c>
      <c r="D31" t="s">
        <v>1291</v>
      </c>
      <c r="E31" t="s">
        <v>1288</v>
      </c>
      <c r="F31">
        <v>209</v>
      </c>
    </row>
    <row r="32" spans="1:6" x14ac:dyDescent="0.3">
      <c r="A32" t="s">
        <v>1292</v>
      </c>
      <c r="B32" t="s">
        <v>1411</v>
      </c>
      <c r="C32">
        <v>2018</v>
      </c>
      <c r="D32" t="s">
        <v>1291</v>
      </c>
      <c r="E32" t="s">
        <v>1289</v>
      </c>
      <c r="F32">
        <v>274</v>
      </c>
    </row>
    <row r="33" spans="1:6" x14ac:dyDescent="0.3">
      <c r="A33" t="s">
        <v>1292</v>
      </c>
      <c r="B33" t="s">
        <v>1411</v>
      </c>
      <c r="C33">
        <v>2019</v>
      </c>
      <c r="D33" t="s">
        <v>1291</v>
      </c>
      <c r="E33" t="s">
        <v>1288</v>
      </c>
      <c r="F33">
        <v>233</v>
      </c>
    </row>
    <row r="34" spans="1:6" x14ac:dyDescent="0.3">
      <c r="A34" t="s">
        <v>1292</v>
      </c>
      <c r="B34" t="s">
        <v>1411</v>
      </c>
      <c r="C34">
        <v>2019</v>
      </c>
      <c r="D34" t="s">
        <v>1291</v>
      </c>
      <c r="E34" t="s">
        <v>1289</v>
      </c>
      <c r="F34">
        <v>255</v>
      </c>
    </row>
    <row r="35" spans="1:6" x14ac:dyDescent="0.3">
      <c r="A35" t="s">
        <v>1292</v>
      </c>
      <c r="B35" t="s">
        <v>1411</v>
      </c>
      <c r="C35">
        <v>2020</v>
      </c>
      <c r="D35" t="s">
        <v>1291</v>
      </c>
      <c r="E35" t="s">
        <v>1288</v>
      </c>
      <c r="F35">
        <v>287</v>
      </c>
    </row>
    <row r="36" spans="1:6" x14ac:dyDescent="0.3">
      <c r="A36" t="s">
        <v>1292</v>
      </c>
      <c r="B36" t="s">
        <v>1411</v>
      </c>
      <c r="C36">
        <v>2020</v>
      </c>
      <c r="D36" t="s">
        <v>1291</v>
      </c>
      <c r="E36" t="s">
        <v>1289</v>
      </c>
      <c r="F36">
        <v>208</v>
      </c>
    </row>
    <row r="37" spans="1:6" x14ac:dyDescent="0.3">
      <c r="A37" t="s">
        <v>1292</v>
      </c>
      <c r="B37" t="s">
        <v>1411</v>
      </c>
      <c r="C37">
        <v>2020</v>
      </c>
      <c r="D37" t="s">
        <v>1291</v>
      </c>
      <c r="E37" t="s">
        <v>1290</v>
      </c>
      <c r="F37">
        <v>3</v>
      </c>
    </row>
    <row r="38" spans="1:6" x14ac:dyDescent="0.3">
      <c r="A38" t="s">
        <v>1292</v>
      </c>
      <c r="B38" t="s">
        <v>1312</v>
      </c>
      <c r="C38">
        <v>2016</v>
      </c>
      <c r="D38" t="s">
        <v>1291</v>
      </c>
      <c r="E38" t="s">
        <v>1288</v>
      </c>
      <c r="F38">
        <v>668</v>
      </c>
    </row>
    <row r="39" spans="1:6" x14ac:dyDescent="0.3">
      <c r="A39" t="s">
        <v>1292</v>
      </c>
      <c r="B39" t="s">
        <v>1312</v>
      </c>
      <c r="C39">
        <v>2016</v>
      </c>
      <c r="D39" t="s">
        <v>1291</v>
      </c>
      <c r="E39" t="s">
        <v>1289</v>
      </c>
      <c r="F39">
        <v>2575</v>
      </c>
    </row>
    <row r="40" spans="1:6" x14ac:dyDescent="0.3">
      <c r="A40" t="s">
        <v>1292</v>
      </c>
      <c r="B40" t="s">
        <v>1312</v>
      </c>
      <c r="C40">
        <v>2016</v>
      </c>
      <c r="D40" t="s">
        <v>1291</v>
      </c>
      <c r="E40" t="s">
        <v>1290</v>
      </c>
      <c r="F40">
        <v>1</v>
      </c>
    </row>
    <row r="41" spans="1:6" x14ac:dyDescent="0.3">
      <c r="A41" t="s">
        <v>1292</v>
      </c>
      <c r="B41" t="s">
        <v>1312</v>
      </c>
      <c r="C41">
        <v>2017</v>
      </c>
      <c r="D41" t="s">
        <v>1291</v>
      </c>
      <c r="E41" t="s">
        <v>1288</v>
      </c>
      <c r="F41">
        <v>378</v>
      </c>
    </row>
    <row r="42" spans="1:6" x14ac:dyDescent="0.3">
      <c r="A42" t="s">
        <v>1292</v>
      </c>
      <c r="B42" t="s">
        <v>1312</v>
      </c>
      <c r="C42">
        <v>2017</v>
      </c>
      <c r="D42" t="s">
        <v>1291</v>
      </c>
      <c r="E42" t="s">
        <v>1289</v>
      </c>
      <c r="F42">
        <v>3160</v>
      </c>
    </row>
    <row r="43" spans="1:6" x14ac:dyDescent="0.3">
      <c r="A43" t="s">
        <v>1292</v>
      </c>
      <c r="B43" t="s">
        <v>1312</v>
      </c>
      <c r="C43">
        <v>2017</v>
      </c>
      <c r="D43" t="s">
        <v>1291</v>
      </c>
      <c r="E43" t="s">
        <v>1290</v>
      </c>
      <c r="F43">
        <v>13</v>
      </c>
    </row>
    <row r="44" spans="1:6" x14ac:dyDescent="0.3">
      <c r="A44" t="s">
        <v>1292</v>
      </c>
      <c r="B44" t="s">
        <v>1312</v>
      </c>
      <c r="C44">
        <v>2018</v>
      </c>
      <c r="D44" t="s">
        <v>1291</v>
      </c>
      <c r="E44" t="s">
        <v>1288</v>
      </c>
      <c r="F44">
        <v>956</v>
      </c>
    </row>
    <row r="45" spans="1:6" x14ac:dyDescent="0.3">
      <c r="A45" t="s">
        <v>1292</v>
      </c>
      <c r="B45" t="s">
        <v>1312</v>
      </c>
      <c r="C45">
        <v>2018</v>
      </c>
      <c r="D45" t="s">
        <v>1291</v>
      </c>
      <c r="E45" t="s">
        <v>1289</v>
      </c>
      <c r="F45">
        <v>5072</v>
      </c>
    </row>
    <row r="46" spans="1:6" x14ac:dyDescent="0.3">
      <c r="A46" t="s">
        <v>1292</v>
      </c>
      <c r="B46" t="s">
        <v>1312</v>
      </c>
      <c r="C46">
        <v>2018</v>
      </c>
      <c r="D46" t="s">
        <v>1291</v>
      </c>
      <c r="E46" t="s">
        <v>1290</v>
      </c>
      <c r="F46">
        <v>6</v>
      </c>
    </row>
    <row r="47" spans="1:6" x14ac:dyDescent="0.3">
      <c r="A47" t="s">
        <v>1292</v>
      </c>
      <c r="B47" t="s">
        <v>1312</v>
      </c>
      <c r="C47">
        <v>2019</v>
      </c>
      <c r="D47" t="s">
        <v>1291</v>
      </c>
      <c r="E47" t="s">
        <v>1288</v>
      </c>
      <c r="F47">
        <v>1073</v>
      </c>
    </row>
    <row r="48" spans="1:6" x14ac:dyDescent="0.3">
      <c r="A48" t="s">
        <v>1292</v>
      </c>
      <c r="B48" t="s">
        <v>1312</v>
      </c>
      <c r="C48">
        <v>2019</v>
      </c>
      <c r="D48" t="s">
        <v>1291</v>
      </c>
      <c r="E48" t="s">
        <v>1289</v>
      </c>
      <c r="F48">
        <v>4909</v>
      </c>
    </row>
    <row r="49" spans="1:6" x14ac:dyDescent="0.3">
      <c r="A49" t="s">
        <v>1292</v>
      </c>
      <c r="B49" t="s">
        <v>1312</v>
      </c>
      <c r="C49">
        <v>2019</v>
      </c>
      <c r="D49" t="s">
        <v>1291</v>
      </c>
      <c r="E49" t="s">
        <v>1290</v>
      </c>
      <c r="F49">
        <v>4</v>
      </c>
    </row>
    <row r="50" spans="1:6" x14ac:dyDescent="0.3">
      <c r="A50" t="s">
        <v>1292</v>
      </c>
      <c r="B50" t="s">
        <v>1312</v>
      </c>
      <c r="C50">
        <v>2020</v>
      </c>
      <c r="D50" t="s">
        <v>1291</v>
      </c>
      <c r="E50" t="s">
        <v>1288</v>
      </c>
      <c r="F50">
        <v>1012</v>
      </c>
    </row>
    <row r="51" spans="1:6" x14ac:dyDescent="0.3">
      <c r="A51" t="s">
        <v>1292</v>
      </c>
      <c r="B51" t="s">
        <v>1312</v>
      </c>
      <c r="C51">
        <v>2020</v>
      </c>
      <c r="D51" t="s">
        <v>1291</v>
      </c>
      <c r="E51" t="s">
        <v>1289</v>
      </c>
      <c r="F51">
        <v>4373</v>
      </c>
    </row>
    <row r="52" spans="1:6" x14ac:dyDescent="0.3">
      <c r="A52" t="s">
        <v>1292</v>
      </c>
      <c r="B52" t="s">
        <v>1312</v>
      </c>
      <c r="C52">
        <v>2020</v>
      </c>
      <c r="D52" t="s">
        <v>1291</v>
      </c>
      <c r="E52" t="s">
        <v>1290</v>
      </c>
      <c r="F52">
        <v>5</v>
      </c>
    </row>
    <row r="53" spans="1:6" x14ac:dyDescent="0.3">
      <c r="A53" t="s">
        <v>1292</v>
      </c>
      <c r="B53" t="s">
        <v>1307</v>
      </c>
      <c r="C53">
        <v>2016</v>
      </c>
      <c r="D53" t="s">
        <v>1291</v>
      </c>
      <c r="E53" t="s">
        <v>1288</v>
      </c>
      <c r="F53">
        <v>449</v>
      </c>
    </row>
    <row r="54" spans="1:6" x14ac:dyDescent="0.3">
      <c r="A54" t="s">
        <v>1292</v>
      </c>
      <c r="B54" t="s">
        <v>1307</v>
      </c>
      <c r="C54">
        <v>2016</v>
      </c>
      <c r="D54" t="s">
        <v>1291</v>
      </c>
      <c r="E54" t="s">
        <v>1289</v>
      </c>
      <c r="F54">
        <v>2767</v>
      </c>
    </row>
    <row r="55" spans="1:6" x14ac:dyDescent="0.3">
      <c r="A55" t="s">
        <v>1292</v>
      </c>
      <c r="B55" t="s">
        <v>1307</v>
      </c>
      <c r="C55">
        <v>2016</v>
      </c>
      <c r="D55" t="s">
        <v>1291</v>
      </c>
      <c r="E55" t="s">
        <v>1290</v>
      </c>
      <c r="F55">
        <v>2</v>
      </c>
    </row>
    <row r="56" spans="1:6" x14ac:dyDescent="0.3">
      <c r="A56" t="s">
        <v>1292</v>
      </c>
      <c r="B56" t="s">
        <v>1307</v>
      </c>
      <c r="C56">
        <v>2017</v>
      </c>
      <c r="D56" t="s">
        <v>1291</v>
      </c>
      <c r="E56" t="s">
        <v>1288</v>
      </c>
      <c r="F56">
        <v>534</v>
      </c>
    </row>
    <row r="57" spans="1:6" x14ac:dyDescent="0.3">
      <c r="A57" t="s">
        <v>1292</v>
      </c>
      <c r="B57" t="s">
        <v>1307</v>
      </c>
      <c r="C57">
        <v>2017</v>
      </c>
      <c r="D57" t="s">
        <v>1291</v>
      </c>
      <c r="E57" t="s">
        <v>1289</v>
      </c>
      <c r="F57">
        <v>3070</v>
      </c>
    </row>
    <row r="58" spans="1:6" x14ac:dyDescent="0.3">
      <c r="A58" t="s">
        <v>1292</v>
      </c>
      <c r="B58" t="s">
        <v>1307</v>
      </c>
      <c r="C58">
        <v>2017</v>
      </c>
      <c r="D58" t="s">
        <v>1291</v>
      </c>
      <c r="E58" t="s">
        <v>1290</v>
      </c>
      <c r="F58">
        <v>9</v>
      </c>
    </row>
    <row r="59" spans="1:6" x14ac:dyDescent="0.3">
      <c r="A59" t="s">
        <v>1292</v>
      </c>
      <c r="B59" t="s">
        <v>1307</v>
      </c>
      <c r="C59">
        <v>2018</v>
      </c>
      <c r="D59" t="s">
        <v>1291</v>
      </c>
      <c r="E59" t="s">
        <v>1288</v>
      </c>
      <c r="F59">
        <v>927</v>
      </c>
    </row>
    <row r="60" spans="1:6" x14ac:dyDescent="0.3">
      <c r="A60" t="s">
        <v>1292</v>
      </c>
      <c r="B60" t="s">
        <v>1307</v>
      </c>
      <c r="C60">
        <v>2018</v>
      </c>
      <c r="D60" t="s">
        <v>1291</v>
      </c>
      <c r="E60" t="s">
        <v>1289</v>
      </c>
      <c r="F60">
        <v>4353</v>
      </c>
    </row>
    <row r="61" spans="1:6" x14ac:dyDescent="0.3">
      <c r="A61" t="s">
        <v>1292</v>
      </c>
      <c r="B61" t="s">
        <v>1307</v>
      </c>
      <c r="C61">
        <v>2018</v>
      </c>
      <c r="D61" t="s">
        <v>1291</v>
      </c>
      <c r="E61" t="s">
        <v>1290</v>
      </c>
      <c r="F61">
        <v>5</v>
      </c>
    </row>
    <row r="62" spans="1:6" x14ac:dyDescent="0.3">
      <c r="A62" t="s">
        <v>1292</v>
      </c>
      <c r="B62" t="s">
        <v>1307</v>
      </c>
      <c r="C62">
        <v>2019</v>
      </c>
      <c r="D62" t="s">
        <v>1291</v>
      </c>
      <c r="E62" t="s">
        <v>1288</v>
      </c>
      <c r="F62">
        <v>1140</v>
      </c>
    </row>
    <row r="63" spans="1:6" x14ac:dyDescent="0.3">
      <c r="A63" t="s">
        <v>1292</v>
      </c>
      <c r="B63" t="s">
        <v>1307</v>
      </c>
      <c r="C63">
        <v>2019</v>
      </c>
      <c r="D63" t="s">
        <v>1291</v>
      </c>
      <c r="E63" t="s">
        <v>1289</v>
      </c>
      <c r="F63">
        <v>4051</v>
      </c>
    </row>
    <row r="64" spans="1:6" x14ac:dyDescent="0.3">
      <c r="A64" t="s">
        <v>1292</v>
      </c>
      <c r="B64" t="s">
        <v>1307</v>
      </c>
      <c r="C64">
        <v>2019</v>
      </c>
      <c r="D64" t="s">
        <v>1291</v>
      </c>
      <c r="E64" t="s">
        <v>1290</v>
      </c>
      <c r="F64">
        <v>3</v>
      </c>
    </row>
    <row r="65" spans="1:6" x14ac:dyDescent="0.3">
      <c r="A65" t="s">
        <v>1292</v>
      </c>
      <c r="B65" t="s">
        <v>1307</v>
      </c>
      <c r="C65">
        <v>2020</v>
      </c>
      <c r="D65" t="s">
        <v>1291</v>
      </c>
      <c r="E65" t="s">
        <v>1288</v>
      </c>
      <c r="F65">
        <v>755</v>
      </c>
    </row>
    <row r="66" spans="1:6" x14ac:dyDescent="0.3">
      <c r="A66" t="s">
        <v>1292</v>
      </c>
      <c r="B66" t="s">
        <v>1307</v>
      </c>
      <c r="C66">
        <v>2020</v>
      </c>
      <c r="D66" t="s">
        <v>1291</v>
      </c>
      <c r="E66" t="s">
        <v>1289</v>
      </c>
      <c r="F66">
        <v>3934</v>
      </c>
    </row>
    <row r="67" spans="1:6" x14ac:dyDescent="0.3">
      <c r="A67" t="s">
        <v>1292</v>
      </c>
      <c r="B67" t="s">
        <v>1307</v>
      </c>
      <c r="C67">
        <v>2020</v>
      </c>
      <c r="D67" t="s">
        <v>1291</v>
      </c>
      <c r="E67" t="s">
        <v>1290</v>
      </c>
      <c r="F67">
        <v>5</v>
      </c>
    </row>
    <row r="68" spans="1:6" x14ac:dyDescent="0.3">
      <c r="A68" t="s">
        <v>1292</v>
      </c>
      <c r="B68" t="s">
        <v>1337</v>
      </c>
      <c r="C68">
        <v>2016</v>
      </c>
      <c r="D68" t="s">
        <v>1291</v>
      </c>
      <c r="E68" t="s">
        <v>1288</v>
      </c>
      <c r="F68">
        <v>233</v>
      </c>
    </row>
    <row r="69" spans="1:6" x14ac:dyDescent="0.3">
      <c r="A69" t="s">
        <v>1292</v>
      </c>
      <c r="B69" t="s">
        <v>1337</v>
      </c>
      <c r="C69">
        <v>2016</v>
      </c>
      <c r="D69" t="s">
        <v>1291</v>
      </c>
      <c r="E69" t="s">
        <v>1289</v>
      </c>
      <c r="F69">
        <v>434</v>
      </c>
    </row>
    <row r="70" spans="1:6" x14ac:dyDescent="0.3">
      <c r="A70" t="s">
        <v>1292</v>
      </c>
      <c r="B70" t="s">
        <v>1337</v>
      </c>
      <c r="C70">
        <v>2017</v>
      </c>
      <c r="D70" t="s">
        <v>1291</v>
      </c>
      <c r="E70" t="s">
        <v>1288</v>
      </c>
      <c r="F70">
        <v>199</v>
      </c>
    </row>
    <row r="71" spans="1:6" x14ac:dyDescent="0.3">
      <c r="A71" t="s">
        <v>1292</v>
      </c>
      <c r="B71" t="s">
        <v>1337</v>
      </c>
      <c r="C71">
        <v>2017</v>
      </c>
      <c r="D71" t="s">
        <v>1291</v>
      </c>
      <c r="E71" t="s">
        <v>1289</v>
      </c>
      <c r="F71">
        <v>512</v>
      </c>
    </row>
    <row r="72" spans="1:6" x14ac:dyDescent="0.3">
      <c r="A72" t="s">
        <v>1292</v>
      </c>
      <c r="B72" t="s">
        <v>1337</v>
      </c>
      <c r="C72">
        <v>2017</v>
      </c>
      <c r="D72" t="s">
        <v>1291</v>
      </c>
      <c r="E72" t="s">
        <v>1290</v>
      </c>
      <c r="F72">
        <v>5</v>
      </c>
    </row>
    <row r="73" spans="1:6" x14ac:dyDescent="0.3">
      <c r="A73" t="s">
        <v>1292</v>
      </c>
      <c r="B73" t="s">
        <v>1337</v>
      </c>
      <c r="C73">
        <v>2018</v>
      </c>
      <c r="D73" t="s">
        <v>1291</v>
      </c>
      <c r="E73" t="s">
        <v>1288</v>
      </c>
      <c r="F73">
        <v>302</v>
      </c>
    </row>
    <row r="74" spans="1:6" x14ac:dyDescent="0.3">
      <c r="A74" t="s">
        <v>1292</v>
      </c>
      <c r="B74" t="s">
        <v>1337</v>
      </c>
      <c r="C74">
        <v>2018</v>
      </c>
      <c r="D74" t="s">
        <v>1291</v>
      </c>
      <c r="E74" t="s">
        <v>1289</v>
      </c>
      <c r="F74">
        <v>744</v>
      </c>
    </row>
    <row r="75" spans="1:6" x14ac:dyDescent="0.3">
      <c r="A75" t="s">
        <v>1292</v>
      </c>
      <c r="B75" t="s">
        <v>1337</v>
      </c>
      <c r="C75">
        <v>2018</v>
      </c>
      <c r="D75" t="s">
        <v>1291</v>
      </c>
      <c r="E75" t="s">
        <v>1290</v>
      </c>
      <c r="F75">
        <v>2</v>
      </c>
    </row>
    <row r="76" spans="1:6" x14ac:dyDescent="0.3">
      <c r="A76" t="s">
        <v>1292</v>
      </c>
      <c r="B76" t="s">
        <v>1337</v>
      </c>
      <c r="C76">
        <v>2019</v>
      </c>
      <c r="D76" t="s">
        <v>1291</v>
      </c>
      <c r="E76" t="s">
        <v>1288</v>
      </c>
      <c r="F76">
        <v>376</v>
      </c>
    </row>
    <row r="77" spans="1:6" x14ac:dyDescent="0.3">
      <c r="A77" t="s">
        <v>1292</v>
      </c>
      <c r="B77" t="s">
        <v>1337</v>
      </c>
      <c r="C77">
        <v>2019</v>
      </c>
      <c r="D77" t="s">
        <v>1291</v>
      </c>
      <c r="E77" t="s">
        <v>1289</v>
      </c>
      <c r="F77">
        <v>751</v>
      </c>
    </row>
    <row r="78" spans="1:6" x14ac:dyDescent="0.3">
      <c r="A78" t="s">
        <v>1292</v>
      </c>
      <c r="B78" t="s">
        <v>1337</v>
      </c>
      <c r="C78">
        <v>2019</v>
      </c>
      <c r="D78" t="s">
        <v>1291</v>
      </c>
      <c r="E78" t="s">
        <v>1290</v>
      </c>
      <c r="F78">
        <v>1</v>
      </c>
    </row>
    <row r="79" spans="1:6" x14ac:dyDescent="0.3">
      <c r="A79" t="s">
        <v>1292</v>
      </c>
      <c r="B79" t="s">
        <v>1337</v>
      </c>
      <c r="C79">
        <v>2020</v>
      </c>
      <c r="D79" t="s">
        <v>1291</v>
      </c>
      <c r="E79" t="s">
        <v>1288</v>
      </c>
      <c r="F79">
        <v>390</v>
      </c>
    </row>
    <row r="80" spans="1:6" x14ac:dyDescent="0.3">
      <c r="A80" t="s">
        <v>1292</v>
      </c>
      <c r="B80" t="s">
        <v>1337</v>
      </c>
      <c r="C80">
        <v>2020</v>
      </c>
      <c r="D80" t="s">
        <v>1291</v>
      </c>
      <c r="E80" t="s">
        <v>1289</v>
      </c>
      <c r="F80">
        <v>689</v>
      </c>
    </row>
    <row r="81" spans="1:6" x14ac:dyDescent="0.3">
      <c r="A81" t="s">
        <v>1292</v>
      </c>
      <c r="B81" t="s">
        <v>1306</v>
      </c>
      <c r="C81">
        <v>2016</v>
      </c>
      <c r="D81" t="s">
        <v>1291</v>
      </c>
      <c r="E81" t="s">
        <v>1288</v>
      </c>
      <c r="F81">
        <v>394</v>
      </c>
    </row>
    <row r="82" spans="1:6" x14ac:dyDescent="0.3">
      <c r="A82" t="s">
        <v>1292</v>
      </c>
      <c r="B82" t="s">
        <v>1306</v>
      </c>
      <c r="C82">
        <v>2016</v>
      </c>
      <c r="D82" t="s">
        <v>1291</v>
      </c>
      <c r="E82" t="s">
        <v>1289</v>
      </c>
      <c r="F82">
        <v>2572</v>
      </c>
    </row>
    <row r="83" spans="1:6" x14ac:dyDescent="0.3">
      <c r="A83" t="s">
        <v>1292</v>
      </c>
      <c r="B83" t="s">
        <v>1306</v>
      </c>
      <c r="C83">
        <v>2017</v>
      </c>
      <c r="D83" t="s">
        <v>1291</v>
      </c>
      <c r="E83" t="s">
        <v>1288</v>
      </c>
      <c r="F83">
        <v>466</v>
      </c>
    </row>
    <row r="84" spans="1:6" x14ac:dyDescent="0.3">
      <c r="A84" t="s">
        <v>1292</v>
      </c>
      <c r="B84" t="s">
        <v>1306</v>
      </c>
      <c r="C84">
        <v>2017</v>
      </c>
      <c r="D84" t="s">
        <v>1291</v>
      </c>
      <c r="E84" t="s">
        <v>1289</v>
      </c>
      <c r="F84">
        <v>2921</v>
      </c>
    </row>
    <row r="85" spans="1:6" x14ac:dyDescent="0.3">
      <c r="A85" t="s">
        <v>1292</v>
      </c>
      <c r="B85" t="s">
        <v>1306</v>
      </c>
      <c r="C85">
        <v>2017</v>
      </c>
      <c r="D85" t="s">
        <v>1291</v>
      </c>
      <c r="E85" t="s">
        <v>1290</v>
      </c>
      <c r="F85">
        <v>11</v>
      </c>
    </row>
    <row r="86" spans="1:6" x14ac:dyDescent="0.3">
      <c r="A86" t="s">
        <v>1292</v>
      </c>
      <c r="B86" t="s">
        <v>1306</v>
      </c>
      <c r="C86">
        <v>2018</v>
      </c>
      <c r="D86" t="s">
        <v>1291</v>
      </c>
      <c r="E86" t="s">
        <v>1288</v>
      </c>
      <c r="F86">
        <v>811</v>
      </c>
    </row>
    <row r="87" spans="1:6" x14ac:dyDescent="0.3">
      <c r="A87" t="s">
        <v>1292</v>
      </c>
      <c r="B87" t="s">
        <v>1306</v>
      </c>
      <c r="C87">
        <v>2018</v>
      </c>
      <c r="D87" t="s">
        <v>1291</v>
      </c>
      <c r="E87" t="s">
        <v>1289</v>
      </c>
      <c r="F87">
        <v>3938</v>
      </c>
    </row>
    <row r="88" spans="1:6" x14ac:dyDescent="0.3">
      <c r="A88" t="s">
        <v>1292</v>
      </c>
      <c r="B88" t="s">
        <v>1306</v>
      </c>
      <c r="C88">
        <v>2018</v>
      </c>
      <c r="D88" t="s">
        <v>1291</v>
      </c>
      <c r="E88" t="s">
        <v>1290</v>
      </c>
      <c r="F88">
        <v>1</v>
      </c>
    </row>
    <row r="89" spans="1:6" x14ac:dyDescent="0.3">
      <c r="A89" t="s">
        <v>1292</v>
      </c>
      <c r="B89" t="s">
        <v>1306</v>
      </c>
      <c r="C89">
        <v>2019</v>
      </c>
      <c r="D89" t="s">
        <v>1291</v>
      </c>
      <c r="E89" t="s">
        <v>1288</v>
      </c>
      <c r="F89">
        <v>1064</v>
      </c>
    </row>
    <row r="90" spans="1:6" x14ac:dyDescent="0.3">
      <c r="A90" t="s">
        <v>1292</v>
      </c>
      <c r="B90" t="s">
        <v>1306</v>
      </c>
      <c r="C90">
        <v>2019</v>
      </c>
      <c r="D90" t="s">
        <v>1291</v>
      </c>
      <c r="E90" t="s">
        <v>1289</v>
      </c>
      <c r="F90">
        <v>3596</v>
      </c>
    </row>
    <row r="91" spans="1:6" x14ac:dyDescent="0.3">
      <c r="A91" t="s">
        <v>1292</v>
      </c>
      <c r="B91" t="s">
        <v>1306</v>
      </c>
      <c r="C91">
        <v>2019</v>
      </c>
      <c r="D91" t="s">
        <v>1291</v>
      </c>
      <c r="E91" t="s">
        <v>1290</v>
      </c>
      <c r="F91">
        <v>1</v>
      </c>
    </row>
    <row r="92" spans="1:6" x14ac:dyDescent="0.3">
      <c r="A92" t="s">
        <v>1292</v>
      </c>
      <c r="B92" t="s">
        <v>1306</v>
      </c>
      <c r="C92">
        <v>2020</v>
      </c>
      <c r="D92" t="s">
        <v>1291</v>
      </c>
      <c r="E92" t="s">
        <v>1288</v>
      </c>
      <c r="F92">
        <v>733</v>
      </c>
    </row>
    <row r="93" spans="1:6" x14ac:dyDescent="0.3">
      <c r="A93" t="s">
        <v>1292</v>
      </c>
      <c r="B93" t="s">
        <v>1306</v>
      </c>
      <c r="C93">
        <v>2020</v>
      </c>
      <c r="D93" t="s">
        <v>1291</v>
      </c>
      <c r="E93" t="s">
        <v>1289</v>
      </c>
      <c r="F93">
        <v>3742</v>
      </c>
    </row>
    <row r="94" spans="1:6" x14ac:dyDescent="0.3">
      <c r="A94" t="s">
        <v>1292</v>
      </c>
      <c r="B94" t="s">
        <v>1306</v>
      </c>
      <c r="C94">
        <v>2020</v>
      </c>
      <c r="D94" t="s">
        <v>1291</v>
      </c>
      <c r="E94" t="s">
        <v>1290</v>
      </c>
      <c r="F94">
        <v>1</v>
      </c>
    </row>
    <row r="95" spans="1:6" x14ac:dyDescent="0.3">
      <c r="A95" t="s">
        <v>1292</v>
      </c>
      <c r="B95" t="s">
        <v>1346</v>
      </c>
      <c r="C95">
        <v>2016</v>
      </c>
      <c r="D95" t="s">
        <v>1291</v>
      </c>
      <c r="E95" t="s">
        <v>1288</v>
      </c>
      <c r="F95">
        <v>443</v>
      </c>
    </row>
    <row r="96" spans="1:6" x14ac:dyDescent="0.3">
      <c r="A96" t="s">
        <v>1292</v>
      </c>
      <c r="B96" t="s">
        <v>1346</v>
      </c>
      <c r="C96">
        <v>2016</v>
      </c>
      <c r="D96" t="s">
        <v>1291</v>
      </c>
      <c r="E96" t="s">
        <v>1289</v>
      </c>
      <c r="F96">
        <v>702</v>
      </c>
    </row>
    <row r="97" spans="1:6" x14ac:dyDescent="0.3">
      <c r="A97" t="s">
        <v>1292</v>
      </c>
      <c r="B97" t="s">
        <v>1346</v>
      </c>
      <c r="C97">
        <v>2017</v>
      </c>
      <c r="D97" t="s">
        <v>1291</v>
      </c>
      <c r="E97" t="s">
        <v>1288</v>
      </c>
      <c r="F97">
        <v>316</v>
      </c>
    </row>
    <row r="98" spans="1:6" x14ac:dyDescent="0.3">
      <c r="A98" t="s">
        <v>1292</v>
      </c>
      <c r="B98" t="s">
        <v>1346</v>
      </c>
      <c r="C98">
        <v>2017</v>
      </c>
      <c r="D98" t="s">
        <v>1291</v>
      </c>
      <c r="E98" t="s">
        <v>1289</v>
      </c>
      <c r="F98">
        <v>1010</v>
      </c>
    </row>
    <row r="99" spans="1:6" x14ac:dyDescent="0.3">
      <c r="A99" t="s">
        <v>1292</v>
      </c>
      <c r="B99" t="s">
        <v>1346</v>
      </c>
      <c r="C99">
        <v>2017</v>
      </c>
      <c r="D99" t="s">
        <v>1291</v>
      </c>
      <c r="E99" t="s">
        <v>1290</v>
      </c>
      <c r="F99">
        <v>6</v>
      </c>
    </row>
    <row r="100" spans="1:6" x14ac:dyDescent="0.3">
      <c r="A100" t="s">
        <v>1292</v>
      </c>
      <c r="B100" t="s">
        <v>1346</v>
      </c>
      <c r="C100">
        <v>2018</v>
      </c>
      <c r="D100" t="s">
        <v>1291</v>
      </c>
      <c r="E100" t="s">
        <v>1288</v>
      </c>
      <c r="F100">
        <v>627</v>
      </c>
    </row>
    <row r="101" spans="1:6" x14ac:dyDescent="0.3">
      <c r="A101" t="s">
        <v>1292</v>
      </c>
      <c r="B101" t="s">
        <v>1346</v>
      </c>
      <c r="C101">
        <v>2018</v>
      </c>
      <c r="D101" t="s">
        <v>1291</v>
      </c>
      <c r="E101" t="s">
        <v>1289</v>
      </c>
      <c r="F101">
        <v>1630</v>
      </c>
    </row>
    <row r="102" spans="1:6" x14ac:dyDescent="0.3">
      <c r="A102" t="s">
        <v>1292</v>
      </c>
      <c r="B102" t="s">
        <v>1346</v>
      </c>
      <c r="C102">
        <v>2018</v>
      </c>
      <c r="D102" t="s">
        <v>1291</v>
      </c>
      <c r="E102" t="s">
        <v>1290</v>
      </c>
      <c r="F102">
        <v>1</v>
      </c>
    </row>
    <row r="103" spans="1:6" x14ac:dyDescent="0.3">
      <c r="A103" t="s">
        <v>1292</v>
      </c>
      <c r="B103" t="s">
        <v>1346</v>
      </c>
      <c r="C103">
        <v>2019</v>
      </c>
      <c r="D103" t="s">
        <v>1291</v>
      </c>
      <c r="E103" t="s">
        <v>1288</v>
      </c>
      <c r="F103">
        <v>749</v>
      </c>
    </row>
    <row r="104" spans="1:6" x14ac:dyDescent="0.3">
      <c r="A104" t="s">
        <v>1292</v>
      </c>
      <c r="B104" t="s">
        <v>1346</v>
      </c>
      <c r="C104">
        <v>2019</v>
      </c>
      <c r="D104" t="s">
        <v>1291</v>
      </c>
      <c r="E104" t="s">
        <v>1289</v>
      </c>
      <c r="F104">
        <v>1269</v>
      </c>
    </row>
    <row r="105" spans="1:6" x14ac:dyDescent="0.3">
      <c r="A105" t="s">
        <v>1292</v>
      </c>
      <c r="B105" t="s">
        <v>1346</v>
      </c>
      <c r="C105">
        <v>2020</v>
      </c>
      <c r="D105" t="s">
        <v>1291</v>
      </c>
      <c r="E105" t="s">
        <v>1288</v>
      </c>
      <c r="F105">
        <v>888</v>
      </c>
    </row>
    <row r="106" spans="1:6" x14ac:dyDescent="0.3">
      <c r="A106" t="s">
        <v>1292</v>
      </c>
      <c r="B106" t="s">
        <v>1346</v>
      </c>
      <c r="C106">
        <v>2020</v>
      </c>
      <c r="D106" t="s">
        <v>1291</v>
      </c>
      <c r="E106" t="s">
        <v>1289</v>
      </c>
      <c r="F106">
        <v>1095</v>
      </c>
    </row>
    <row r="107" spans="1:6" x14ac:dyDescent="0.3">
      <c r="A107" t="s">
        <v>1292</v>
      </c>
      <c r="B107" t="s">
        <v>1346</v>
      </c>
      <c r="C107">
        <v>2020</v>
      </c>
      <c r="D107" t="s">
        <v>1291</v>
      </c>
      <c r="E107" t="s">
        <v>1290</v>
      </c>
      <c r="F107">
        <v>3</v>
      </c>
    </row>
    <row r="108" spans="1:6" x14ac:dyDescent="0.3">
      <c r="A108" t="s">
        <v>1292</v>
      </c>
      <c r="B108" t="s">
        <v>1360</v>
      </c>
      <c r="C108">
        <v>2016</v>
      </c>
      <c r="D108" t="s">
        <v>1291</v>
      </c>
      <c r="E108" t="s">
        <v>1288</v>
      </c>
      <c r="F108">
        <v>281</v>
      </c>
    </row>
    <row r="109" spans="1:6" x14ac:dyDescent="0.3">
      <c r="A109" t="s">
        <v>1292</v>
      </c>
      <c r="B109" t="s">
        <v>1360</v>
      </c>
      <c r="C109">
        <v>2016</v>
      </c>
      <c r="D109" t="s">
        <v>1291</v>
      </c>
      <c r="E109" t="s">
        <v>1289</v>
      </c>
      <c r="F109">
        <v>370</v>
      </c>
    </row>
    <row r="110" spans="1:6" x14ac:dyDescent="0.3">
      <c r="A110" t="s">
        <v>1292</v>
      </c>
      <c r="B110" t="s">
        <v>1360</v>
      </c>
      <c r="C110">
        <v>2017</v>
      </c>
      <c r="D110" t="s">
        <v>1291</v>
      </c>
      <c r="E110" t="s">
        <v>1288</v>
      </c>
      <c r="F110">
        <v>260</v>
      </c>
    </row>
    <row r="111" spans="1:6" x14ac:dyDescent="0.3">
      <c r="A111" t="s">
        <v>1292</v>
      </c>
      <c r="B111" t="s">
        <v>1360</v>
      </c>
      <c r="C111">
        <v>2017</v>
      </c>
      <c r="D111" t="s">
        <v>1291</v>
      </c>
      <c r="E111" t="s">
        <v>1289</v>
      </c>
      <c r="F111">
        <v>481</v>
      </c>
    </row>
    <row r="112" spans="1:6" x14ac:dyDescent="0.3">
      <c r="A112" t="s">
        <v>1292</v>
      </c>
      <c r="B112" t="s">
        <v>1360</v>
      </c>
      <c r="C112">
        <v>2017</v>
      </c>
      <c r="D112" t="s">
        <v>1291</v>
      </c>
      <c r="E112" t="s">
        <v>1290</v>
      </c>
      <c r="F112">
        <v>3</v>
      </c>
    </row>
    <row r="113" spans="1:6" x14ac:dyDescent="0.3">
      <c r="A113" t="s">
        <v>1292</v>
      </c>
      <c r="B113" t="s">
        <v>1360</v>
      </c>
      <c r="C113">
        <v>2018</v>
      </c>
      <c r="D113" t="s">
        <v>1291</v>
      </c>
      <c r="E113" t="s">
        <v>1288</v>
      </c>
      <c r="F113">
        <v>458</v>
      </c>
    </row>
    <row r="114" spans="1:6" x14ac:dyDescent="0.3">
      <c r="A114" t="s">
        <v>1292</v>
      </c>
      <c r="B114" t="s">
        <v>1360</v>
      </c>
      <c r="C114">
        <v>2018</v>
      </c>
      <c r="D114" t="s">
        <v>1291</v>
      </c>
      <c r="E114" t="s">
        <v>1289</v>
      </c>
      <c r="F114">
        <v>801</v>
      </c>
    </row>
    <row r="115" spans="1:6" x14ac:dyDescent="0.3">
      <c r="A115" t="s">
        <v>1292</v>
      </c>
      <c r="B115" t="s">
        <v>1360</v>
      </c>
      <c r="C115">
        <v>2019</v>
      </c>
      <c r="D115" t="s">
        <v>1291</v>
      </c>
      <c r="E115" t="s">
        <v>1288</v>
      </c>
      <c r="F115">
        <v>491</v>
      </c>
    </row>
    <row r="116" spans="1:6" x14ac:dyDescent="0.3">
      <c r="A116" t="s">
        <v>1292</v>
      </c>
      <c r="B116" t="s">
        <v>1360</v>
      </c>
      <c r="C116">
        <v>2019</v>
      </c>
      <c r="D116" t="s">
        <v>1291</v>
      </c>
      <c r="E116" t="s">
        <v>1289</v>
      </c>
      <c r="F116">
        <v>681</v>
      </c>
    </row>
    <row r="117" spans="1:6" x14ac:dyDescent="0.3">
      <c r="A117" t="s">
        <v>1292</v>
      </c>
      <c r="B117" t="s">
        <v>1360</v>
      </c>
      <c r="C117">
        <v>2020</v>
      </c>
      <c r="D117" t="s">
        <v>1291</v>
      </c>
      <c r="E117" t="s">
        <v>1288</v>
      </c>
      <c r="F117">
        <v>627</v>
      </c>
    </row>
    <row r="118" spans="1:6" x14ac:dyDescent="0.3">
      <c r="A118" t="s">
        <v>1292</v>
      </c>
      <c r="B118" t="s">
        <v>1360</v>
      </c>
      <c r="C118">
        <v>2020</v>
      </c>
      <c r="D118" t="s">
        <v>1291</v>
      </c>
      <c r="E118" t="s">
        <v>1289</v>
      </c>
      <c r="F118">
        <v>640</v>
      </c>
    </row>
    <row r="119" spans="1:6" x14ac:dyDescent="0.3">
      <c r="A119" t="s">
        <v>1292</v>
      </c>
      <c r="B119" t="s">
        <v>1360</v>
      </c>
      <c r="C119">
        <v>2020</v>
      </c>
      <c r="D119" t="s">
        <v>1291</v>
      </c>
      <c r="E119" t="s">
        <v>1290</v>
      </c>
      <c r="F119">
        <v>1</v>
      </c>
    </row>
    <row r="120" spans="1:6" x14ac:dyDescent="0.3">
      <c r="A120" t="s">
        <v>1292</v>
      </c>
      <c r="B120" t="s">
        <v>1316</v>
      </c>
      <c r="C120">
        <v>2016</v>
      </c>
      <c r="D120" t="s">
        <v>1291</v>
      </c>
      <c r="E120" t="s">
        <v>1288</v>
      </c>
      <c r="F120">
        <v>43</v>
      </c>
    </row>
    <row r="121" spans="1:6" x14ac:dyDescent="0.3">
      <c r="A121" t="s">
        <v>1292</v>
      </c>
      <c r="B121" t="s">
        <v>1316</v>
      </c>
      <c r="C121">
        <v>2016</v>
      </c>
      <c r="D121" t="s">
        <v>1291</v>
      </c>
      <c r="E121" t="s">
        <v>1289</v>
      </c>
      <c r="F121">
        <v>1575</v>
      </c>
    </row>
    <row r="122" spans="1:6" x14ac:dyDescent="0.3">
      <c r="A122" t="s">
        <v>1292</v>
      </c>
      <c r="B122" t="s">
        <v>1316</v>
      </c>
      <c r="C122">
        <v>2017</v>
      </c>
      <c r="D122" t="s">
        <v>1291</v>
      </c>
      <c r="E122" t="s">
        <v>1288</v>
      </c>
      <c r="F122">
        <v>22</v>
      </c>
    </row>
    <row r="123" spans="1:6" x14ac:dyDescent="0.3">
      <c r="A123" t="s">
        <v>1292</v>
      </c>
      <c r="B123" t="s">
        <v>1316</v>
      </c>
      <c r="C123">
        <v>2017</v>
      </c>
      <c r="D123" t="s">
        <v>1291</v>
      </c>
      <c r="E123" t="s">
        <v>1289</v>
      </c>
      <c r="F123">
        <v>1875</v>
      </c>
    </row>
    <row r="124" spans="1:6" x14ac:dyDescent="0.3">
      <c r="A124" t="s">
        <v>1292</v>
      </c>
      <c r="B124" t="s">
        <v>1316</v>
      </c>
      <c r="C124">
        <v>2017</v>
      </c>
      <c r="D124" t="s">
        <v>1291</v>
      </c>
      <c r="E124" t="s">
        <v>1290</v>
      </c>
      <c r="F124">
        <v>5</v>
      </c>
    </row>
    <row r="125" spans="1:6" x14ac:dyDescent="0.3">
      <c r="A125" t="s">
        <v>1292</v>
      </c>
      <c r="B125" t="s">
        <v>1316</v>
      </c>
      <c r="C125">
        <v>2018</v>
      </c>
      <c r="D125" t="s">
        <v>1291</v>
      </c>
      <c r="E125" t="s">
        <v>1288</v>
      </c>
      <c r="F125">
        <v>113</v>
      </c>
    </row>
    <row r="126" spans="1:6" x14ac:dyDescent="0.3">
      <c r="A126" t="s">
        <v>1292</v>
      </c>
      <c r="B126" t="s">
        <v>1316</v>
      </c>
      <c r="C126">
        <v>2018</v>
      </c>
      <c r="D126" t="s">
        <v>1291</v>
      </c>
      <c r="E126" t="s">
        <v>1289</v>
      </c>
      <c r="F126">
        <v>3283</v>
      </c>
    </row>
    <row r="127" spans="1:6" x14ac:dyDescent="0.3">
      <c r="A127" t="s">
        <v>1292</v>
      </c>
      <c r="B127" t="s">
        <v>1316</v>
      </c>
      <c r="C127">
        <v>2018</v>
      </c>
      <c r="D127" t="s">
        <v>1291</v>
      </c>
      <c r="E127" t="s">
        <v>1290</v>
      </c>
      <c r="F127">
        <v>1</v>
      </c>
    </row>
    <row r="128" spans="1:6" x14ac:dyDescent="0.3">
      <c r="A128" t="s">
        <v>1292</v>
      </c>
      <c r="B128" t="s">
        <v>1316</v>
      </c>
      <c r="C128">
        <v>2019</v>
      </c>
      <c r="D128" t="s">
        <v>1291</v>
      </c>
      <c r="E128" t="s">
        <v>1288</v>
      </c>
      <c r="F128">
        <v>132</v>
      </c>
    </row>
    <row r="129" spans="1:6" x14ac:dyDescent="0.3">
      <c r="A129" t="s">
        <v>1292</v>
      </c>
      <c r="B129" t="s">
        <v>1316</v>
      </c>
      <c r="C129">
        <v>2019</v>
      </c>
      <c r="D129" t="s">
        <v>1291</v>
      </c>
      <c r="E129" t="s">
        <v>1289</v>
      </c>
      <c r="F129">
        <v>3376</v>
      </c>
    </row>
    <row r="130" spans="1:6" x14ac:dyDescent="0.3">
      <c r="A130" t="s">
        <v>1292</v>
      </c>
      <c r="B130" t="s">
        <v>1316</v>
      </c>
      <c r="C130">
        <v>2020</v>
      </c>
      <c r="D130" t="s">
        <v>1291</v>
      </c>
      <c r="E130" t="s">
        <v>1288</v>
      </c>
      <c r="F130">
        <v>156</v>
      </c>
    </row>
    <row r="131" spans="1:6" x14ac:dyDescent="0.3">
      <c r="A131" t="s">
        <v>1292</v>
      </c>
      <c r="B131" t="s">
        <v>1316</v>
      </c>
      <c r="C131">
        <v>2020</v>
      </c>
      <c r="D131" t="s">
        <v>1291</v>
      </c>
      <c r="E131" t="s">
        <v>1289</v>
      </c>
      <c r="F131">
        <v>3490</v>
      </c>
    </row>
    <row r="132" spans="1:6" x14ac:dyDescent="0.3">
      <c r="A132" t="s">
        <v>1292</v>
      </c>
      <c r="B132" t="s">
        <v>1316</v>
      </c>
      <c r="C132">
        <v>2020</v>
      </c>
      <c r="D132" t="s">
        <v>1291</v>
      </c>
      <c r="E132" t="s">
        <v>1290</v>
      </c>
      <c r="F132">
        <v>1</v>
      </c>
    </row>
    <row r="133" spans="1:6" x14ac:dyDescent="0.3">
      <c r="A133" t="s">
        <v>1292</v>
      </c>
      <c r="B133" t="s">
        <v>1310</v>
      </c>
      <c r="C133">
        <v>2016</v>
      </c>
      <c r="D133" t="s">
        <v>1291</v>
      </c>
      <c r="E133" t="s">
        <v>1288</v>
      </c>
      <c r="F133">
        <v>620</v>
      </c>
    </row>
    <row r="134" spans="1:6" x14ac:dyDescent="0.3">
      <c r="A134" t="s">
        <v>1292</v>
      </c>
      <c r="B134" t="s">
        <v>1310</v>
      </c>
      <c r="C134">
        <v>2016</v>
      </c>
      <c r="D134" t="s">
        <v>1291</v>
      </c>
      <c r="E134" t="s">
        <v>1289</v>
      </c>
      <c r="F134">
        <v>2407</v>
      </c>
    </row>
    <row r="135" spans="1:6" x14ac:dyDescent="0.3">
      <c r="A135" t="s">
        <v>1292</v>
      </c>
      <c r="B135" t="s">
        <v>1310</v>
      </c>
      <c r="C135">
        <v>2016</v>
      </c>
      <c r="D135" t="s">
        <v>1291</v>
      </c>
      <c r="E135" t="s">
        <v>1290</v>
      </c>
      <c r="F135">
        <v>2</v>
      </c>
    </row>
    <row r="136" spans="1:6" x14ac:dyDescent="0.3">
      <c r="A136" t="s">
        <v>1292</v>
      </c>
      <c r="B136" t="s">
        <v>1310</v>
      </c>
      <c r="C136">
        <v>2017</v>
      </c>
      <c r="D136" t="s">
        <v>1291</v>
      </c>
      <c r="E136" t="s">
        <v>1288</v>
      </c>
      <c r="F136">
        <v>531</v>
      </c>
    </row>
    <row r="137" spans="1:6" x14ac:dyDescent="0.3">
      <c r="A137" t="s">
        <v>1292</v>
      </c>
      <c r="B137" t="s">
        <v>1310</v>
      </c>
      <c r="C137">
        <v>2017</v>
      </c>
      <c r="D137" t="s">
        <v>1291</v>
      </c>
      <c r="E137" t="s">
        <v>1289</v>
      </c>
      <c r="F137">
        <v>2715</v>
      </c>
    </row>
    <row r="138" spans="1:6" x14ac:dyDescent="0.3">
      <c r="A138" t="s">
        <v>1292</v>
      </c>
      <c r="B138" t="s">
        <v>1310</v>
      </c>
      <c r="C138">
        <v>2017</v>
      </c>
      <c r="D138" t="s">
        <v>1291</v>
      </c>
      <c r="E138" t="s">
        <v>1290</v>
      </c>
      <c r="F138">
        <v>9</v>
      </c>
    </row>
    <row r="139" spans="1:6" x14ac:dyDescent="0.3">
      <c r="A139" t="s">
        <v>1292</v>
      </c>
      <c r="B139" t="s">
        <v>1310</v>
      </c>
      <c r="C139">
        <v>2018</v>
      </c>
      <c r="D139" t="s">
        <v>1291</v>
      </c>
      <c r="E139" t="s">
        <v>1288</v>
      </c>
      <c r="F139">
        <v>902</v>
      </c>
    </row>
    <row r="140" spans="1:6" x14ac:dyDescent="0.3">
      <c r="A140" t="s">
        <v>1292</v>
      </c>
      <c r="B140" t="s">
        <v>1310</v>
      </c>
      <c r="C140">
        <v>2018</v>
      </c>
      <c r="D140" t="s">
        <v>1291</v>
      </c>
      <c r="E140" t="s">
        <v>1289</v>
      </c>
      <c r="F140">
        <v>4676</v>
      </c>
    </row>
    <row r="141" spans="1:6" x14ac:dyDescent="0.3">
      <c r="A141" t="s">
        <v>1292</v>
      </c>
      <c r="B141" t="s">
        <v>1310</v>
      </c>
      <c r="C141">
        <v>2018</v>
      </c>
      <c r="D141" t="s">
        <v>1291</v>
      </c>
      <c r="E141" t="s">
        <v>1290</v>
      </c>
      <c r="F141">
        <v>6</v>
      </c>
    </row>
    <row r="142" spans="1:6" x14ac:dyDescent="0.3">
      <c r="A142" t="s">
        <v>1292</v>
      </c>
      <c r="B142" t="s">
        <v>1310</v>
      </c>
      <c r="C142">
        <v>2019</v>
      </c>
      <c r="D142" t="s">
        <v>1291</v>
      </c>
      <c r="E142" t="s">
        <v>1288</v>
      </c>
      <c r="F142">
        <v>1061</v>
      </c>
    </row>
    <row r="143" spans="1:6" x14ac:dyDescent="0.3">
      <c r="A143" t="s">
        <v>1292</v>
      </c>
      <c r="B143" t="s">
        <v>1310</v>
      </c>
      <c r="C143">
        <v>2019</v>
      </c>
      <c r="D143" t="s">
        <v>1291</v>
      </c>
      <c r="E143" t="s">
        <v>1289</v>
      </c>
      <c r="F143">
        <v>4728</v>
      </c>
    </row>
    <row r="144" spans="1:6" x14ac:dyDescent="0.3">
      <c r="A144" t="s">
        <v>1292</v>
      </c>
      <c r="B144" t="s">
        <v>1310</v>
      </c>
      <c r="C144">
        <v>2019</v>
      </c>
      <c r="D144" t="s">
        <v>1291</v>
      </c>
      <c r="E144" t="s">
        <v>1290</v>
      </c>
      <c r="F144">
        <v>5</v>
      </c>
    </row>
    <row r="145" spans="1:6" x14ac:dyDescent="0.3">
      <c r="A145" t="s">
        <v>1292</v>
      </c>
      <c r="B145" t="s">
        <v>1310</v>
      </c>
      <c r="C145">
        <v>2020</v>
      </c>
      <c r="D145" t="s">
        <v>1291</v>
      </c>
      <c r="E145" t="s">
        <v>1288</v>
      </c>
      <c r="F145">
        <v>1003</v>
      </c>
    </row>
    <row r="146" spans="1:6" x14ac:dyDescent="0.3">
      <c r="A146" t="s">
        <v>1292</v>
      </c>
      <c r="B146" t="s">
        <v>1310</v>
      </c>
      <c r="C146">
        <v>2020</v>
      </c>
      <c r="D146" t="s">
        <v>1291</v>
      </c>
      <c r="E146" t="s">
        <v>1289</v>
      </c>
      <c r="F146">
        <v>4234</v>
      </c>
    </row>
    <row r="147" spans="1:6" x14ac:dyDescent="0.3">
      <c r="A147" t="s">
        <v>1292</v>
      </c>
      <c r="B147" t="s">
        <v>1310</v>
      </c>
      <c r="C147">
        <v>2020</v>
      </c>
      <c r="D147" t="s">
        <v>1291</v>
      </c>
      <c r="E147" t="s">
        <v>1290</v>
      </c>
      <c r="F147">
        <v>6</v>
      </c>
    </row>
    <row r="148" spans="1:6" x14ac:dyDescent="0.3">
      <c r="A148" t="s">
        <v>1292</v>
      </c>
      <c r="B148" t="s">
        <v>1345</v>
      </c>
      <c r="C148">
        <v>2016</v>
      </c>
      <c r="D148" t="s">
        <v>1291</v>
      </c>
      <c r="E148" t="s">
        <v>1288</v>
      </c>
      <c r="F148">
        <v>328</v>
      </c>
    </row>
    <row r="149" spans="1:6" x14ac:dyDescent="0.3">
      <c r="A149" t="s">
        <v>1292</v>
      </c>
      <c r="B149" t="s">
        <v>1345</v>
      </c>
      <c r="C149">
        <v>2016</v>
      </c>
      <c r="D149" t="s">
        <v>1291</v>
      </c>
      <c r="E149" t="s">
        <v>1289</v>
      </c>
      <c r="F149">
        <v>572</v>
      </c>
    </row>
    <row r="150" spans="1:6" x14ac:dyDescent="0.3">
      <c r="A150" t="s">
        <v>1292</v>
      </c>
      <c r="B150" t="s">
        <v>1345</v>
      </c>
      <c r="C150">
        <v>2017</v>
      </c>
      <c r="D150" t="s">
        <v>1291</v>
      </c>
      <c r="E150" t="s">
        <v>1288</v>
      </c>
      <c r="F150">
        <v>366</v>
      </c>
    </row>
    <row r="151" spans="1:6" x14ac:dyDescent="0.3">
      <c r="A151" t="s">
        <v>1292</v>
      </c>
      <c r="B151" t="s">
        <v>1345</v>
      </c>
      <c r="C151">
        <v>2017</v>
      </c>
      <c r="D151" t="s">
        <v>1291</v>
      </c>
      <c r="E151" t="s">
        <v>1289</v>
      </c>
      <c r="F151">
        <v>661</v>
      </c>
    </row>
    <row r="152" spans="1:6" x14ac:dyDescent="0.3">
      <c r="A152" t="s">
        <v>1292</v>
      </c>
      <c r="B152" t="s">
        <v>1345</v>
      </c>
      <c r="C152">
        <v>2017</v>
      </c>
      <c r="D152" t="s">
        <v>1291</v>
      </c>
      <c r="E152" t="s">
        <v>1290</v>
      </c>
      <c r="F152">
        <v>3</v>
      </c>
    </row>
    <row r="153" spans="1:6" x14ac:dyDescent="0.3">
      <c r="A153" t="s">
        <v>1292</v>
      </c>
      <c r="B153" t="s">
        <v>1345</v>
      </c>
      <c r="C153">
        <v>2018</v>
      </c>
      <c r="D153" t="s">
        <v>1291</v>
      </c>
      <c r="E153" t="s">
        <v>1288</v>
      </c>
      <c r="F153">
        <v>512</v>
      </c>
    </row>
    <row r="154" spans="1:6" x14ac:dyDescent="0.3">
      <c r="A154" t="s">
        <v>1292</v>
      </c>
      <c r="B154" t="s">
        <v>1345</v>
      </c>
      <c r="C154">
        <v>2018</v>
      </c>
      <c r="D154" t="s">
        <v>1291</v>
      </c>
      <c r="E154" t="s">
        <v>1289</v>
      </c>
      <c r="F154">
        <v>1206</v>
      </c>
    </row>
    <row r="155" spans="1:6" x14ac:dyDescent="0.3">
      <c r="A155" t="s">
        <v>1292</v>
      </c>
      <c r="B155" t="s">
        <v>1345</v>
      </c>
      <c r="C155">
        <v>2019</v>
      </c>
      <c r="D155" t="s">
        <v>1291</v>
      </c>
      <c r="E155" t="s">
        <v>1288</v>
      </c>
      <c r="F155">
        <v>606</v>
      </c>
    </row>
    <row r="156" spans="1:6" x14ac:dyDescent="0.3">
      <c r="A156" t="s">
        <v>1292</v>
      </c>
      <c r="B156" t="s">
        <v>1345</v>
      </c>
      <c r="C156">
        <v>2019</v>
      </c>
      <c r="D156" t="s">
        <v>1291</v>
      </c>
      <c r="E156" t="s">
        <v>1289</v>
      </c>
      <c r="F156">
        <v>1028</v>
      </c>
    </row>
    <row r="157" spans="1:6" x14ac:dyDescent="0.3">
      <c r="A157" t="s">
        <v>1292</v>
      </c>
      <c r="B157" t="s">
        <v>1345</v>
      </c>
      <c r="C157">
        <v>2020</v>
      </c>
      <c r="D157" t="s">
        <v>1291</v>
      </c>
      <c r="E157" t="s">
        <v>1288</v>
      </c>
      <c r="F157">
        <v>690</v>
      </c>
    </row>
    <row r="158" spans="1:6" x14ac:dyDescent="0.3">
      <c r="A158" t="s">
        <v>1292</v>
      </c>
      <c r="B158" t="s">
        <v>1345</v>
      </c>
      <c r="C158">
        <v>2020</v>
      </c>
      <c r="D158" t="s">
        <v>1291</v>
      </c>
      <c r="E158" t="s">
        <v>1289</v>
      </c>
      <c r="F158">
        <v>865</v>
      </c>
    </row>
    <row r="159" spans="1:6" x14ac:dyDescent="0.3">
      <c r="A159" t="s">
        <v>1292</v>
      </c>
      <c r="B159" t="s">
        <v>1345</v>
      </c>
      <c r="C159">
        <v>2020</v>
      </c>
      <c r="D159" t="s">
        <v>1291</v>
      </c>
      <c r="E159" t="s">
        <v>1290</v>
      </c>
      <c r="F159">
        <v>1</v>
      </c>
    </row>
    <row r="160" spans="1:6" x14ac:dyDescent="0.3">
      <c r="A160" t="s">
        <v>1292</v>
      </c>
      <c r="B160" t="s">
        <v>1320</v>
      </c>
      <c r="C160">
        <v>2016</v>
      </c>
      <c r="D160" t="s">
        <v>1291</v>
      </c>
      <c r="E160" t="s">
        <v>1288</v>
      </c>
      <c r="F160">
        <v>102</v>
      </c>
    </row>
    <row r="161" spans="1:6" x14ac:dyDescent="0.3">
      <c r="A161" t="s">
        <v>1292</v>
      </c>
      <c r="B161" t="s">
        <v>1320</v>
      </c>
      <c r="C161">
        <v>2016</v>
      </c>
      <c r="D161" t="s">
        <v>1291</v>
      </c>
      <c r="E161" t="s">
        <v>1289</v>
      </c>
      <c r="F161">
        <v>588</v>
      </c>
    </row>
    <row r="162" spans="1:6" x14ac:dyDescent="0.3">
      <c r="A162" t="s">
        <v>1292</v>
      </c>
      <c r="B162" t="s">
        <v>1320</v>
      </c>
      <c r="C162">
        <v>2017</v>
      </c>
      <c r="D162" t="s">
        <v>1291</v>
      </c>
      <c r="E162" t="s">
        <v>1288</v>
      </c>
      <c r="F162">
        <v>159</v>
      </c>
    </row>
    <row r="163" spans="1:6" x14ac:dyDescent="0.3">
      <c r="A163" t="s">
        <v>1292</v>
      </c>
      <c r="B163" t="s">
        <v>1320</v>
      </c>
      <c r="C163">
        <v>2017</v>
      </c>
      <c r="D163" t="s">
        <v>1291</v>
      </c>
      <c r="E163" t="s">
        <v>1289</v>
      </c>
      <c r="F163">
        <v>699</v>
      </c>
    </row>
    <row r="164" spans="1:6" x14ac:dyDescent="0.3">
      <c r="A164" t="s">
        <v>1292</v>
      </c>
      <c r="B164" t="s">
        <v>1320</v>
      </c>
      <c r="C164">
        <v>2017</v>
      </c>
      <c r="D164" t="s">
        <v>1291</v>
      </c>
      <c r="E164" t="s">
        <v>1290</v>
      </c>
      <c r="F164">
        <v>3</v>
      </c>
    </row>
    <row r="165" spans="1:6" x14ac:dyDescent="0.3">
      <c r="A165" t="s">
        <v>1292</v>
      </c>
      <c r="B165" t="s">
        <v>1320</v>
      </c>
      <c r="C165">
        <v>2018</v>
      </c>
      <c r="D165" t="s">
        <v>1291</v>
      </c>
      <c r="E165" t="s">
        <v>1288</v>
      </c>
      <c r="F165">
        <v>483</v>
      </c>
    </row>
    <row r="166" spans="1:6" x14ac:dyDescent="0.3">
      <c r="A166" t="s">
        <v>1292</v>
      </c>
      <c r="B166" t="s">
        <v>1320</v>
      </c>
      <c r="C166">
        <v>2018</v>
      </c>
      <c r="D166" t="s">
        <v>1291</v>
      </c>
      <c r="E166" t="s">
        <v>1289</v>
      </c>
      <c r="F166">
        <v>1218</v>
      </c>
    </row>
    <row r="167" spans="1:6" x14ac:dyDescent="0.3">
      <c r="A167" t="s">
        <v>1292</v>
      </c>
      <c r="B167" t="s">
        <v>1320</v>
      </c>
      <c r="C167">
        <v>2019</v>
      </c>
      <c r="D167" t="s">
        <v>1291</v>
      </c>
      <c r="E167" t="s">
        <v>1288</v>
      </c>
      <c r="F167">
        <v>542</v>
      </c>
    </row>
    <row r="168" spans="1:6" x14ac:dyDescent="0.3">
      <c r="A168" t="s">
        <v>1292</v>
      </c>
      <c r="B168" t="s">
        <v>1320</v>
      </c>
      <c r="C168">
        <v>2019</v>
      </c>
      <c r="D168" t="s">
        <v>1291</v>
      </c>
      <c r="E168" t="s">
        <v>1289</v>
      </c>
      <c r="F168">
        <v>1347</v>
      </c>
    </row>
    <row r="169" spans="1:6" x14ac:dyDescent="0.3">
      <c r="A169" t="s">
        <v>1292</v>
      </c>
      <c r="B169" t="s">
        <v>1320</v>
      </c>
      <c r="C169">
        <v>2020</v>
      </c>
      <c r="D169" t="s">
        <v>1291</v>
      </c>
      <c r="E169" t="s">
        <v>1288</v>
      </c>
      <c r="F169">
        <v>448</v>
      </c>
    </row>
    <row r="170" spans="1:6" x14ac:dyDescent="0.3">
      <c r="A170" t="s">
        <v>1292</v>
      </c>
      <c r="B170" t="s">
        <v>1320</v>
      </c>
      <c r="C170">
        <v>2020</v>
      </c>
      <c r="D170" t="s">
        <v>1291</v>
      </c>
      <c r="E170" t="s">
        <v>1289</v>
      </c>
      <c r="F170">
        <v>1450</v>
      </c>
    </row>
    <row r="171" spans="1:6" x14ac:dyDescent="0.3">
      <c r="A171" t="s">
        <v>1292</v>
      </c>
      <c r="B171" t="s">
        <v>1320</v>
      </c>
      <c r="C171">
        <v>2020</v>
      </c>
      <c r="D171" t="s">
        <v>1291</v>
      </c>
      <c r="E171" t="s">
        <v>1290</v>
      </c>
      <c r="F171">
        <v>1</v>
      </c>
    </row>
    <row r="172" spans="1:6" x14ac:dyDescent="0.3">
      <c r="A172" t="s">
        <v>1292</v>
      </c>
      <c r="B172" t="s">
        <v>1349</v>
      </c>
      <c r="C172">
        <v>2016</v>
      </c>
      <c r="D172" t="s">
        <v>1291</v>
      </c>
      <c r="E172" t="s">
        <v>1288</v>
      </c>
      <c r="F172">
        <v>305</v>
      </c>
    </row>
    <row r="173" spans="1:6" x14ac:dyDescent="0.3">
      <c r="A173" t="s">
        <v>1292</v>
      </c>
      <c r="B173" t="s">
        <v>1349</v>
      </c>
      <c r="C173">
        <v>2016</v>
      </c>
      <c r="D173" t="s">
        <v>1291</v>
      </c>
      <c r="E173" t="s">
        <v>1289</v>
      </c>
      <c r="F173">
        <v>431</v>
      </c>
    </row>
    <row r="174" spans="1:6" x14ac:dyDescent="0.3">
      <c r="A174" t="s">
        <v>1292</v>
      </c>
      <c r="B174" t="s">
        <v>1349</v>
      </c>
      <c r="C174">
        <v>2017</v>
      </c>
      <c r="D174" t="s">
        <v>1291</v>
      </c>
      <c r="E174" t="s">
        <v>1288</v>
      </c>
      <c r="F174">
        <v>285</v>
      </c>
    </row>
    <row r="175" spans="1:6" x14ac:dyDescent="0.3">
      <c r="A175" t="s">
        <v>1292</v>
      </c>
      <c r="B175" t="s">
        <v>1349</v>
      </c>
      <c r="C175">
        <v>2017</v>
      </c>
      <c r="D175" t="s">
        <v>1291</v>
      </c>
      <c r="E175" t="s">
        <v>1289</v>
      </c>
      <c r="F175">
        <v>614</v>
      </c>
    </row>
    <row r="176" spans="1:6" x14ac:dyDescent="0.3">
      <c r="A176" t="s">
        <v>1292</v>
      </c>
      <c r="B176" t="s">
        <v>1349</v>
      </c>
      <c r="C176">
        <v>2017</v>
      </c>
      <c r="D176" t="s">
        <v>1291</v>
      </c>
      <c r="E176" t="s">
        <v>1290</v>
      </c>
      <c r="F176">
        <v>3</v>
      </c>
    </row>
    <row r="177" spans="1:6" x14ac:dyDescent="0.3">
      <c r="A177" t="s">
        <v>1292</v>
      </c>
      <c r="B177" t="s">
        <v>1349</v>
      </c>
      <c r="C177">
        <v>2018</v>
      </c>
      <c r="D177" t="s">
        <v>1291</v>
      </c>
      <c r="E177" t="s">
        <v>1288</v>
      </c>
      <c r="F177">
        <v>482</v>
      </c>
    </row>
    <row r="178" spans="1:6" x14ac:dyDescent="0.3">
      <c r="A178" t="s">
        <v>1292</v>
      </c>
      <c r="B178" t="s">
        <v>1349</v>
      </c>
      <c r="C178">
        <v>2018</v>
      </c>
      <c r="D178" t="s">
        <v>1291</v>
      </c>
      <c r="E178" t="s">
        <v>1289</v>
      </c>
      <c r="F178">
        <v>873</v>
      </c>
    </row>
    <row r="179" spans="1:6" x14ac:dyDescent="0.3">
      <c r="A179" t="s">
        <v>1292</v>
      </c>
      <c r="B179" t="s">
        <v>1349</v>
      </c>
      <c r="C179">
        <v>2018</v>
      </c>
      <c r="D179" t="s">
        <v>1291</v>
      </c>
      <c r="E179" t="s">
        <v>1290</v>
      </c>
      <c r="F179">
        <v>1</v>
      </c>
    </row>
    <row r="180" spans="1:6" x14ac:dyDescent="0.3">
      <c r="A180" t="s">
        <v>1292</v>
      </c>
      <c r="B180" t="s">
        <v>1349</v>
      </c>
      <c r="C180">
        <v>2019</v>
      </c>
      <c r="D180" t="s">
        <v>1291</v>
      </c>
      <c r="E180" t="s">
        <v>1288</v>
      </c>
      <c r="F180">
        <v>560</v>
      </c>
    </row>
    <row r="181" spans="1:6" x14ac:dyDescent="0.3">
      <c r="A181" t="s">
        <v>1292</v>
      </c>
      <c r="B181" t="s">
        <v>1349</v>
      </c>
      <c r="C181">
        <v>2019</v>
      </c>
      <c r="D181" t="s">
        <v>1291</v>
      </c>
      <c r="E181" t="s">
        <v>1289</v>
      </c>
      <c r="F181">
        <v>763</v>
      </c>
    </row>
    <row r="182" spans="1:6" x14ac:dyDescent="0.3">
      <c r="A182" t="s">
        <v>1292</v>
      </c>
      <c r="B182" t="s">
        <v>1349</v>
      </c>
      <c r="C182">
        <v>2020</v>
      </c>
      <c r="D182" t="s">
        <v>1291</v>
      </c>
      <c r="E182" t="s">
        <v>1288</v>
      </c>
      <c r="F182">
        <v>670</v>
      </c>
    </row>
    <row r="183" spans="1:6" x14ac:dyDescent="0.3">
      <c r="A183" t="s">
        <v>1292</v>
      </c>
      <c r="B183" t="s">
        <v>1349</v>
      </c>
      <c r="C183">
        <v>2020</v>
      </c>
      <c r="D183" t="s">
        <v>1291</v>
      </c>
      <c r="E183" t="s">
        <v>1289</v>
      </c>
      <c r="F183">
        <v>736</v>
      </c>
    </row>
    <row r="184" spans="1:6" x14ac:dyDescent="0.3">
      <c r="A184" t="s">
        <v>1292</v>
      </c>
      <c r="B184" t="s">
        <v>1349</v>
      </c>
      <c r="C184">
        <v>2020</v>
      </c>
      <c r="D184" t="s">
        <v>1291</v>
      </c>
      <c r="E184" t="s">
        <v>1290</v>
      </c>
      <c r="F184">
        <v>1</v>
      </c>
    </row>
    <row r="185" spans="1:6" x14ac:dyDescent="0.3">
      <c r="A185" t="s">
        <v>1292</v>
      </c>
      <c r="B185" t="s">
        <v>1351</v>
      </c>
      <c r="C185">
        <v>2016</v>
      </c>
      <c r="D185" t="s">
        <v>1291</v>
      </c>
      <c r="E185" t="s">
        <v>1288</v>
      </c>
      <c r="F185">
        <v>318</v>
      </c>
    </row>
    <row r="186" spans="1:6" x14ac:dyDescent="0.3">
      <c r="A186" t="s">
        <v>1292</v>
      </c>
      <c r="B186" t="s">
        <v>1351</v>
      </c>
      <c r="C186">
        <v>2016</v>
      </c>
      <c r="D186" t="s">
        <v>1291</v>
      </c>
      <c r="E186" t="s">
        <v>1289</v>
      </c>
      <c r="F186">
        <v>343</v>
      </c>
    </row>
    <row r="187" spans="1:6" x14ac:dyDescent="0.3">
      <c r="A187" t="s">
        <v>1292</v>
      </c>
      <c r="B187" t="s">
        <v>1351</v>
      </c>
      <c r="C187">
        <v>2017</v>
      </c>
      <c r="D187" t="s">
        <v>1291</v>
      </c>
      <c r="E187" t="s">
        <v>1288</v>
      </c>
      <c r="F187">
        <v>319</v>
      </c>
    </row>
    <row r="188" spans="1:6" x14ac:dyDescent="0.3">
      <c r="A188" t="s">
        <v>1292</v>
      </c>
      <c r="B188" t="s">
        <v>1351</v>
      </c>
      <c r="C188">
        <v>2017</v>
      </c>
      <c r="D188" t="s">
        <v>1291</v>
      </c>
      <c r="E188" t="s">
        <v>1289</v>
      </c>
      <c r="F188">
        <v>413</v>
      </c>
    </row>
    <row r="189" spans="1:6" x14ac:dyDescent="0.3">
      <c r="A189" t="s">
        <v>1292</v>
      </c>
      <c r="B189" t="s">
        <v>1351</v>
      </c>
      <c r="C189">
        <v>2017</v>
      </c>
      <c r="D189" t="s">
        <v>1291</v>
      </c>
      <c r="E189" t="s">
        <v>1290</v>
      </c>
      <c r="F189">
        <v>2</v>
      </c>
    </row>
    <row r="190" spans="1:6" x14ac:dyDescent="0.3">
      <c r="A190" t="s">
        <v>1292</v>
      </c>
      <c r="B190" t="s">
        <v>1351</v>
      </c>
      <c r="C190">
        <v>2018</v>
      </c>
      <c r="D190" t="s">
        <v>1291</v>
      </c>
      <c r="E190" t="s">
        <v>1288</v>
      </c>
      <c r="F190">
        <v>503</v>
      </c>
    </row>
    <row r="191" spans="1:6" x14ac:dyDescent="0.3">
      <c r="A191" t="s">
        <v>1292</v>
      </c>
      <c r="B191" t="s">
        <v>1351</v>
      </c>
      <c r="C191">
        <v>2018</v>
      </c>
      <c r="D191" t="s">
        <v>1291</v>
      </c>
      <c r="E191" t="s">
        <v>1289</v>
      </c>
      <c r="F191">
        <v>765</v>
      </c>
    </row>
    <row r="192" spans="1:6" x14ac:dyDescent="0.3">
      <c r="A192" t="s">
        <v>1292</v>
      </c>
      <c r="B192" t="s">
        <v>1351</v>
      </c>
      <c r="C192">
        <v>2018</v>
      </c>
      <c r="D192" t="s">
        <v>1291</v>
      </c>
      <c r="E192" t="s">
        <v>1290</v>
      </c>
      <c r="F192">
        <v>1</v>
      </c>
    </row>
    <row r="193" spans="1:6" x14ac:dyDescent="0.3">
      <c r="A193" t="s">
        <v>1292</v>
      </c>
      <c r="B193" t="s">
        <v>1351</v>
      </c>
      <c r="C193">
        <v>2019</v>
      </c>
      <c r="D193" t="s">
        <v>1291</v>
      </c>
      <c r="E193" t="s">
        <v>1288</v>
      </c>
      <c r="F193">
        <v>589</v>
      </c>
    </row>
    <row r="194" spans="1:6" x14ac:dyDescent="0.3">
      <c r="A194" t="s">
        <v>1292</v>
      </c>
      <c r="B194" t="s">
        <v>1351</v>
      </c>
      <c r="C194">
        <v>2019</v>
      </c>
      <c r="D194" t="s">
        <v>1291</v>
      </c>
      <c r="E194" t="s">
        <v>1289</v>
      </c>
      <c r="F194">
        <v>634</v>
      </c>
    </row>
    <row r="195" spans="1:6" x14ac:dyDescent="0.3">
      <c r="A195" t="s">
        <v>1292</v>
      </c>
      <c r="B195" t="s">
        <v>1351</v>
      </c>
      <c r="C195">
        <v>2020</v>
      </c>
      <c r="D195" t="s">
        <v>1291</v>
      </c>
      <c r="E195" t="s">
        <v>1288</v>
      </c>
      <c r="F195">
        <v>698</v>
      </c>
    </row>
    <row r="196" spans="1:6" x14ac:dyDescent="0.3">
      <c r="A196" t="s">
        <v>1292</v>
      </c>
      <c r="B196" t="s">
        <v>1351</v>
      </c>
      <c r="C196">
        <v>2020</v>
      </c>
      <c r="D196" t="s">
        <v>1291</v>
      </c>
      <c r="E196" t="s">
        <v>1289</v>
      </c>
      <c r="F196">
        <v>557</v>
      </c>
    </row>
    <row r="197" spans="1:6" x14ac:dyDescent="0.3">
      <c r="A197" t="s">
        <v>1292</v>
      </c>
      <c r="B197" t="s">
        <v>1351</v>
      </c>
      <c r="C197">
        <v>2020</v>
      </c>
      <c r="D197" t="s">
        <v>1291</v>
      </c>
      <c r="E197" t="s">
        <v>1290</v>
      </c>
      <c r="F197">
        <v>2</v>
      </c>
    </row>
    <row r="198" spans="1:6" x14ac:dyDescent="0.3">
      <c r="A198" t="s">
        <v>1292</v>
      </c>
      <c r="B198" t="s">
        <v>1397</v>
      </c>
      <c r="C198">
        <v>2016</v>
      </c>
      <c r="D198" t="s">
        <v>1291</v>
      </c>
      <c r="E198" t="s">
        <v>1288</v>
      </c>
      <c r="F198">
        <v>157</v>
      </c>
    </row>
    <row r="199" spans="1:6" x14ac:dyDescent="0.3">
      <c r="A199" t="s">
        <v>1292</v>
      </c>
      <c r="B199" t="s">
        <v>1397</v>
      </c>
      <c r="C199">
        <v>2016</v>
      </c>
      <c r="D199" t="s">
        <v>1291</v>
      </c>
      <c r="E199" t="s">
        <v>1289</v>
      </c>
      <c r="F199">
        <v>166</v>
      </c>
    </row>
    <row r="200" spans="1:6" x14ac:dyDescent="0.3">
      <c r="A200" t="s">
        <v>1292</v>
      </c>
      <c r="B200" t="s">
        <v>1397</v>
      </c>
      <c r="C200">
        <v>2017</v>
      </c>
      <c r="D200" t="s">
        <v>1291</v>
      </c>
      <c r="E200" t="s">
        <v>1288</v>
      </c>
      <c r="F200">
        <v>179</v>
      </c>
    </row>
    <row r="201" spans="1:6" x14ac:dyDescent="0.3">
      <c r="A201" t="s">
        <v>1292</v>
      </c>
      <c r="B201" t="s">
        <v>1397</v>
      </c>
      <c r="C201">
        <v>2017</v>
      </c>
      <c r="D201" t="s">
        <v>1291</v>
      </c>
      <c r="E201" t="s">
        <v>1289</v>
      </c>
      <c r="F201">
        <v>188</v>
      </c>
    </row>
    <row r="202" spans="1:6" x14ac:dyDescent="0.3">
      <c r="A202" t="s">
        <v>1292</v>
      </c>
      <c r="B202" t="s">
        <v>1397</v>
      </c>
      <c r="C202">
        <v>2018</v>
      </c>
      <c r="D202" t="s">
        <v>1291</v>
      </c>
      <c r="E202" t="s">
        <v>1288</v>
      </c>
      <c r="F202">
        <v>286</v>
      </c>
    </row>
    <row r="203" spans="1:6" x14ac:dyDescent="0.3">
      <c r="A203" t="s">
        <v>1292</v>
      </c>
      <c r="B203" t="s">
        <v>1397</v>
      </c>
      <c r="C203">
        <v>2018</v>
      </c>
      <c r="D203" t="s">
        <v>1291</v>
      </c>
      <c r="E203" t="s">
        <v>1289</v>
      </c>
      <c r="F203">
        <v>331</v>
      </c>
    </row>
    <row r="204" spans="1:6" x14ac:dyDescent="0.3">
      <c r="A204" t="s">
        <v>1292</v>
      </c>
      <c r="B204" t="s">
        <v>1397</v>
      </c>
      <c r="C204">
        <v>2018</v>
      </c>
      <c r="D204" t="s">
        <v>1291</v>
      </c>
      <c r="E204" t="s">
        <v>1290</v>
      </c>
      <c r="F204">
        <v>1</v>
      </c>
    </row>
    <row r="205" spans="1:6" x14ac:dyDescent="0.3">
      <c r="A205" t="s">
        <v>1292</v>
      </c>
      <c r="B205" t="s">
        <v>1397</v>
      </c>
      <c r="C205">
        <v>2019</v>
      </c>
      <c r="D205" t="s">
        <v>1291</v>
      </c>
      <c r="E205" t="s">
        <v>1288</v>
      </c>
      <c r="F205">
        <v>325</v>
      </c>
    </row>
    <row r="206" spans="1:6" x14ac:dyDescent="0.3">
      <c r="A206" t="s">
        <v>1292</v>
      </c>
      <c r="B206" t="s">
        <v>1397</v>
      </c>
      <c r="C206">
        <v>2019</v>
      </c>
      <c r="D206" t="s">
        <v>1291</v>
      </c>
      <c r="E206" t="s">
        <v>1289</v>
      </c>
      <c r="F206">
        <v>305</v>
      </c>
    </row>
    <row r="207" spans="1:6" x14ac:dyDescent="0.3">
      <c r="A207" t="s">
        <v>1292</v>
      </c>
      <c r="B207" t="s">
        <v>1397</v>
      </c>
      <c r="C207">
        <v>2020</v>
      </c>
      <c r="D207" t="s">
        <v>1291</v>
      </c>
      <c r="E207" t="s">
        <v>1288</v>
      </c>
      <c r="F207">
        <v>356</v>
      </c>
    </row>
    <row r="208" spans="1:6" x14ac:dyDescent="0.3">
      <c r="A208" t="s">
        <v>1292</v>
      </c>
      <c r="B208" t="s">
        <v>1397</v>
      </c>
      <c r="C208">
        <v>2020</v>
      </c>
      <c r="D208" t="s">
        <v>1291</v>
      </c>
      <c r="E208" t="s">
        <v>1289</v>
      </c>
      <c r="F208">
        <v>250</v>
      </c>
    </row>
    <row r="209" spans="1:6" x14ac:dyDescent="0.3">
      <c r="A209" t="s">
        <v>1293</v>
      </c>
      <c r="B209" t="s">
        <v>1336</v>
      </c>
      <c r="C209">
        <v>2016</v>
      </c>
      <c r="D209" t="s">
        <v>1291</v>
      </c>
      <c r="E209" t="s">
        <v>1288</v>
      </c>
      <c r="F209">
        <v>34</v>
      </c>
    </row>
    <row r="210" spans="1:6" x14ac:dyDescent="0.3">
      <c r="A210" t="s">
        <v>1293</v>
      </c>
      <c r="B210" t="s">
        <v>1336</v>
      </c>
      <c r="C210">
        <v>2016</v>
      </c>
      <c r="D210" t="s">
        <v>1291</v>
      </c>
      <c r="E210" t="s">
        <v>1289</v>
      </c>
      <c r="F210">
        <v>39</v>
      </c>
    </row>
    <row r="211" spans="1:6" x14ac:dyDescent="0.3">
      <c r="A211" t="s">
        <v>1293</v>
      </c>
      <c r="B211" t="s">
        <v>1336</v>
      </c>
      <c r="C211">
        <v>2017</v>
      </c>
      <c r="D211" t="s">
        <v>1291</v>
      </c>
      <c r="E211" t="s">
        <v>1288</v>
      </c>
      <c r="F211">
        <v>54</v>
      </c>
    </row>
    <row r="212" spans="1:6" x14ac:dyDescent="0.3">
      <c r="A212" t="s">
        <v>1293</v>
      </c>
      <c r="B212" t="s">
        <v>1336</v>
      </c>
      <c r="C212">
        <v>2017</v>
      </c>
      <c r="D212" t="s">
        <v>1291</v>
      </c>
      <c r="E212" t="s">
        <v>1289</v>
      </c>
      <c r="F212">
        <v>86</v>
      </c>
    </row>
    <row r="213" spans="1:6" x14ac:dyDescent="0.3">
      <c r="A213" t="s">
        <v>1293</v>
      </c>
      <c r="B213" t="s">
        <v>1336</v>
      </c>
      <c r="C213">
        <v>2018</v>
      </c>
      <c r="D213" t="s">
        <v>1291</v>
      </c>
      <c r="E213" t="s">
        <v>1288</v>
      </c>
      <c r="F213">
        <v>37</v>
      </c>
    </row>
    <row r="214" spans="1:6" x14ac:dyDescent="0.3">
      <c r="A214" t="s">
        <v>1293</v>
      </c>
      <c r="B214" t="s">
        <v>1336</v>
      </c>
      <c r="C214">
        <v>2018</v>
      </c>
      <c r="D214" t="s">
        <v>1291</v>
      </c>
      <c r="E214" t="s">
        <v>1289</v>
      </c>
      <c r="F214">
        <v>113</v>
      </c>
    </row>
    <row r="215" spans="1:6" x14ac:dyDescent="0.3">
      <c r="A215" t="s">
        <v>1293</v>
      </c>
      <c r="B215" t="s">
        <v>1336</v>
      </c>
      <c r="C215">
        <v>2019</v>
      </c>
      <c r="D215" t="s">
        <v>1291</v>
      </c>
      <c r="E215" t="s">
        <v>1288</v>
      </c>
      <c r="F215">
        <v>44</v>
      </c>
    </row>
    <row r="216" spans="1:6" x14ac:dyDescent="0.3">
      <c r="A216" t="s">
        <v>1293</v>
      </c>
      <c r="B216" t="s">
        <v>1336</v>
      </c>
      <c r="C216">
        <v>2019</v>
      </c>
      <c r="D216" t="s">
        <v>1291</v>
      </c>
      <c r="E216" t="s">
        <v>1289</v>
      </c>
      <c r="F216">
        <v>167</v>
      </c>
    </row>
    <row r="217" spans="1:6" x14ac:dyDescent="0.3">
      <c r="A217" t="s">
        <v>1293</v>
      </c>
      <c r="B217" t="s">
        <v>1336</v>
      </c>
      <c r="C217">
        <v>2020</v>
      </c>
      <c r="D217" t="s">
        <v>1291</v>
      </c>
      <c r="E217" t="s">
        <v>1288</v>
      </c>
      <c r="F217">
        <v>102</v>
      </c>
    </row>
    <row r="218" spans="1:6" x14ac:dyDescent="0.3">
      <c r="A218" t="s">
        <v>1293</v>
      </c>
      <c r="B218" t="s">
        <v>1336</v>
      </c>
      <c r="C218">
        <v>2020</v>
      </c>
      <c r="D218" t="s">
        <v>1291</v>
      </c>
      <c r="E218" t="s">
        <v>1289</v>
      </c>
      <c r="F218">
        <v>197</v>
      </c>
    </row>
    <row r="219" spans="1:6" x14ac:dyDescent="0.3">
      <c r="A219" t="s">
        <v>1293</v>
      </c>
      <c r="B219" t="s">
        <v>1526</v>
      </c>
      <c r="C219">
        <v>2016</v>
      </c>
      <c r="D219" t="s">
        <v>1291</v>
      </c>
      <c r="E219" t="s">
        <v>1288</v>
      </c>
      <c r="F219">
        <v>2</v>
      </c>
    </row>
    <row r="220" spans="1:6" x14ac:dyDescent="0.3">
      <c r="A220" t="s">
        <v>1293</v>
      </c>
      <c r="B220" t="s">
        <v>1526</v>
      </c>
      <c r="C220">
        <v>2016</v>
      </c>
      <c r="D220" t="s">
        <v>1291</v>
      </c>
      <c r="E220" t="s">
        <v>1289</v>
      </c>
      <c r="F220">
        <v>8</v>
      </c>
    </row>
    <row r="221" spans="1:6" x14ac:dyDescent="0.3">
      <c r="A221" t="s">
        <v>1293</v>
      </c>
      <c r="B221" t="s">
        <v>1526</v>
      </c>
      <c r="C221">
        <v>2017</v>
      </c>
      <c r="D221" t="s">
        <v>1291</v>
      </c>
      <c r="E221" t="s">
        <v>1288</v>
      </c>
      <c r="F221">
        <v>3</v>
      </c>
    </row>
    <row r="222" spans="1:6" x14ac:dyDescent="0.3">
      <c r="A222" t="s">
        <v>1293</v>
      </c>
      <c r="B222" t="s">
        <v>1526</v>
      </c>
      <c r="C222">
        <v>2017</v>
      </c>
      <c r="D222" t="s">
        <v>1291</v>
      </c>
      <c r="E222" t="s">
        <v>1289</v>
      </c>
      <c r="F222">
        <v>16</v>
      </c>
    </row>
    <row r="223" spans="1:6" x14ac:dyDescent="0.3">
      <c r="A223" t="s">
        <v>1293</v>
      </c>
      <c r="B223" t="s">
        <v>1526</v>
      </c>
      <c r="C223">
        <v>2018</v>
      </c>
      <c r="D223" t="s">
        <v>1291</v>
      </c>
      <c r="E223" t="s">
        <v>1288</v>
      </c>
      <c r="F223">
        <v>8</v>
      </c>
    </row>
    <row r="224" spans="1:6" x14ac:dyDescent="0.3">
      <c r="A224" t="s">
        <v>1293</v>
      </c>
      <c r="B224" t="s">
        <v>1526</v>
      </c>
      <c r="C224">
        <v>2018</v>
      </c>
      <c r="D224" t="s">
        <v>1291</v>
      </c>
      <c r="E224" t="s">
        <v>1289</v>
      </c>
      <c r="F224">
        <v>19</v>
      </c>
    </row>
    <row r="225" spans="1:6" x14ac:dyDescent="0.3">
      <c r="A225" t="s">
        <v>1293</v>
      </c>
      <c r="B225" t="s">
        <v>1526</v>
      </c>
      <c r="C225">
        <v>2019</v>
      </c>
      <c r="D225" t="s">
        <v>1291</v>
      </c>
      <c r="E225" t="s">
        <v>1288</v>
      </c>
      <c r="F225">
        <v>18</v>
      </c>
    </row>
    <row r="226" spans="1:6" x14ac:dyDescent="0.3">
      <c r="A226" t="s">
        <v>1293</v>
      </c>
      <c r="B226" t="s">
        <v>1526</v>
      </c>
      <c r="C226">
        <v>2019</v>
      </c>
      <c r="D226" t="s">
        <v>1291</v>
      </c>
      <c r="E226" t="s">
        <v>1289</v>
      </c>
      <c r="F226">
        <v>19</v>
      </c>
    </row>
    <row r="227" spans="1:6" x14ac:dyDescent="0.3">
      <c r="A227" t="s">
        <v>1293</v>
      </c>
      <c r="B227" t="s">
        <v>1526</v>
      </c>
      <c r="C227">
        <v>2020</v>
      </c>
      <c r="D227" t="s">
        <v>1291</v>
      </c>
      <c r="E227" t="s">
        <v>1288</v>
      </c>
      <c r="F227">
        <v>23</v>
      </c>
    </row>
    <row r="228" spans="1:6" x14ac:dyDescent="0.3">
      <c r="A228" t="s">
        <v>1293</v>
      </c>
      <c r="B228" t="s">
        <v>1526</v>
      </c>
      <c r="C228">
        <v>2020</v>
      </c>
      <c r="D228" t="s">
        <v>1291</v>
      </c>
      <c r="E228" t="s">
        <v>1289</v>
      </c>
      <c r="F228">
        <v>16</v>
      </c>
    </row>
    <row r="229" spans="1:6" x14ac:dyDescent="0.3">
      <c r="A229" t="s">
        <v>1293</v>
      </c>
      <c r="B229" t="s">
        <v>1411</v>
      </c>
      <c r="C229">
        <v>2016</v>
      </c>
      <c r="D229" t="s">
        <v>1291</v>
      </c>
      <c r="E229" t="s">
        <v>1288</v>
      </c>
      <c r="F229">
        <v>24</v>
      </c>
    </row>
    <row r="230" spans="1:6" x14ac:dyDescent="0.3">
      <c r="A230" t="s">
        <v>1293</v>
      </c>
      <c r="B230" t="s">
        <v>1411</v>
      </c>
      <c r="C230">
        <v>2016</v>
      </c>
      <c r="D230" t="s">
        <v>1291</v>
      </c>
      <c r="E230" t="s">
        <v>1289</v>
      </c>
      <c r="F230">
        <v>16</v>
      </c>
    </row>
    <row r="231" spans="1:6" x14ac:dyDescent="0.3">
      <c r="A231" t="s">
        <v>1293</v>
      </c>
      <c r="B231" t="s">
        <v>1411</v>
      </c>
      <c r="C231">
        <v>2017</v>
      </c>
      <c r="D231" t="s">
        <v>1291</v>
      </c>
      <c r="E231" t="s">
        <v>1288</v>
      </c>
      <c r="F231">
        <v>17</v>
      </c>
    </row>
    <row r="232" spans="1:6" x14ac:dyDescent="0.3">
      <c r="A232" t="s">
        <v>1293</v>
      </c>
      <c r="B232" t="s">
        <v>1411</v>
      </c>
      <c r="C232">
        <v>2017</v>
      </c>
      <c r="D232" t="s">
        <v>1291</v>
      </c>
      <c r="E232" t="s">
        <v>1289</v>
      </c>
      <c r="F232">
        <v>24</v>
      </c>
    </row>
    <row r="233" spans="1:6" x14ac:dyDescent="0.3">
      <c r="A233" t="s">
        <v>1293</v>
      </c>
      <c r="B233" t="s">
        <v>1411</v>
      </c>
      <c r="C233">
        <v>2018</v>
      </c>
      <c r="D233" t="s">
        <v>1291</v>
      </c>
      <c r="E233" t="s">
        <v>1288</v>
      </c>
      <c r="F233">
        <v>25</v>
      </c>
    </row>
    <row r="234" spans="1:6" x14ac:dyDescent="0.3">
      <c r="A234" t="s">
        <v>1293</v>
      </c>
      <c r="B234" t="s">
        <v>1411</v>
      </c>
      <c r="C234">
        <v>2018</v>
      </c>
      <c r="D234" t="s">
        <v>1291</v>
      </c>
      <c r="E234" t="s">
        <v>1289</v>
      </c>
      <c r="F234">
        <v>73</v>
      </c>
    </row>
    <row r="235" spans="1:6" x14ac:dyDescent="0.3">
      <c r="A235" t="s">
        <v>1293</v>
      </c>
      <c r="B235" t="s">
        <v>1411</v>
      </c>
      <c r="C235">
        <v>2019</v>
      </c>
      <c r="D235" t="s">
        <v>1291</v>
      </c>
      <c r="E235" t="s">
        <v>1288</v>
      </c>
      <c r="F235">
        <v>28</v>
      </c>
    </row>
    <row r="236" spans="1:6" x14ac:dyDescent="0.3">
      <c r="A236" t="s">
        <v>1293</v>
      </c>
      <c r="B236" t="s">
        <v>1411</v>
      </c>
      <c r="C236">
        <v>2019</v>
      </c>
      <c r="D236" t="s">
        <v>1291</v>
      </c>
      <c r="E236" t="s">
        <v>1289</v>
      </c>
      <c r="F236">
        <v>59</v>
      </c>
    </row>
    <row r="237" spans="1:6" x14ac:dyDescent="0.3">
      <c r="A237" t="s">
        <v>1293</v>
      </c>
      <c r="B237" t="s">
        <v>1411</v>
      </c>
      <c r="C237">
        <v>2020</v>
      </c>
      <c r="D237" t="s">
        <v>1291</v>
      </c>
      <c r="E237" t="s">
        <v>1288</v>
      </c>
      <c r="F237">
        <v>38</v>
      </c>
    </row>
    <row r="238" spans="1:6" x14ac:dyDescent="0.3">
      <c r="A238" t="s">
        <v>1293</v>
      </c>
      <c r="B238" t="s">
        <v>1411</v>
      </c>
      <c r="C238">
        <v>2020</v>
      </c>
      <c r="D238" t="s">
        <v>1291</v>
      </c>
      <c r="E238" t="s">
        <v>1289</v>
      </c>
      <c r="F238">
        <v>69</v>
      </c>
    </row>
    <row r="239" spans="1:6" x14ac:dyDescent="0.3">
      <c r="A239" t="s">
        <v>1293</v>
      </c>
      <c r="B239" t="s">
        <v>1312</v>
      </c>
      <c r="C239">
        <v>2016</v>
      </c>
      <c r="D239" t="s">
        <v>1291</v>
      </c>
      <c r="E239" t="s">
        <v>1288</v>
      </c>
      <c r="F239">
        <v>91</v>
      </c>
    </row>
    <row r="240" spans="1:6" x14ac:dyDescent="0.3">
      <c r="A240" t="s">
        <v>1293</v>
      </c>
      <c r="B240" t="s">
        <v>1312</v>
      </c>
      <c r="C240">
        <v>2016</v>
      </c>
      <c r="D240" t="s">
        <v>1291</v>
      </c>
      <c r="E240" t="s">
        <v>1289</v>
      </c>
      <c r="F240">
        <v>363</v>
      </c>
    </row>
    <row r="241" spans="1:6" x14ac:dyDescent="0.3">
      <c r="A241" t="s">
        <v>1293</v>
      </c>
      <c r="B241" t="s">
        <v>1312</v>
      </c>
      <c r="C241">
        <v>2017</v>
      </c>
      <c r="D241" t="s">
        <v>1291</v>
      </c>
      <c r="E241" t="s">
        <v>1288</v>
      </c>
      <c r="F241">
        <v>80</v>
      </c>
    </row>
    <row r="242" spans="1:6" x14ac:dyDescent="0.3">
      <c r="A242" t="s">
        <v>1293</v>
      </c>
      <c r="B242" t="s">
        <v>1312</v>
      </c>
      <c r="C242">
        <v>2017</v>
      </c>
      <c r="D242" t="s">
        <v>1291</v>
      </c>
      <c r="E242" t="s">
        <v>1289</v>
      </c>
      <c r="F242">
        <v>452</v>
      </c>
    </row>
    <row r="243" spans="1:6" x14ac:dyDescent="0.3">
      <c r="A243" t="s">
        <v>1293</v>
      </c>
      <c r="B243" t="s">
        <v>1312</v>
      </c>
      <c r="C243">
        <v>2018</v>
      </c>
      <c r="D243" t="s">
        <v>1291</v>
      </c>
      <c r="E243" t="s">
        <v>1288</v>
      </c>
      <c r="F243">
        <v>72</v>
      </c>
    </row>
    <row r="244" spans="1:6" x14ac:dyDescent="0.3">
      <c r="A244" t="s">
        <v>1293</v>
      </c>
      <c r="B244" t="s">
        <v>1312</v>
      </c>
      <c r="C244">
        <v>2018</v>
      </c>
      <c r="D244" t="s">
        <v>1291</v>
      </c>
      <c r="E244" t="s">
        <v>1289</v>
      </c>
      <c r="F244">
        <v>548</v>
      </c>
    </row>
    <row r="245" spans="1:6" x14ac:dyDescent="0.3">
      <c r="A245" t="s">
        <v>1293</v>
      </c>
      <c r="B245" t="s">
        <v>1312</v>
      </c>
      <c r="C245">
        <v>2019</v>
      </c>
      <c r="D245" t="s">
        <v>1291</v>
      </c>
      <c r="E245" t="s">
        <v>1288</v>
      </c>
      <c r="F245">
        <v>114</v>
      </c>
    </row>
    <row r="246" spans="1:6" x14ac:dyDescent="0.3">
      <c r="A246" t="s">
        <v>1293</v>
      </c>
      <c r="B246" t="s">
        <v>1312</v>
      </c>
      <c r="C246">
        <v>2019</v>
      </c>
      <c r="D246" t="s">
        <v>1291</v>
      </c>
      <c r="E246" t="s">
        <v>1289</v>
      </c>
      <c r="F246">
        <v>751</v>
      </c>
    </row>
    <row r="247" spans="1:6" x14ac:dyDescent="0.3">
      <c r="A247" t="s">
        <v>1293</v>
      </c>
      <c r="B247" t="s">
        <v>1312</v>
      </c>
      <c r="C247">
        <v>2020</v>
      </c>
      <c r="D247" t="s">
        <v>1291</v>
      </c>
      <c r="E247" t="s">
        <v>1288</v>
      </c>
      <c r="F247">
        <v>171</v>
      </c>
    </row>
    <row r="248" spans="1:6" x14ac:dyDescent="0.3">
      <c r="A248" t="s">
        <v>1293</v>
      </c>
      <c r="B248" t="s">
        <v>1312</v>
      </c>
      <c r="C248">
        <v>2020</v>
      </c>
      <c r="D248" t="s">
        <v>1291</v>
      </c>
      <c r="E248" t="s">
        <v>1289</v>
      </c>
      <c r="F248">
        <v>1128</v>
      </c>
    </row>
    <row r="249" spans="1:6" x14ac:dyDescent="0.3">
      <c r="A249" t="s">
        <v>1293</v>
      </c>
      <c r="B249" t="s">
        <v>1307</v>
      </c>
      <c r="C249">
        <v>2016</v>
      </c>
      <c r="D249" t="s">
        <v>1291</v>
      </c>
      <c r="E249" t="s">
        <v>1288</v>
      </c>
      <c r="F249">
        <v>63</v>
      </c>
    </row>
    <row r="250" spans="1:6" x14ac:dyDescent="0.3">
      <c r="A250" t="s">
        <v>1293</v>
      </c>
      <c r="B250" t="s">
        <v>1307</v>
      </c>
      <c r="C250">
        <v>2016</v>
      </c>
      <c r="D250" t="s">
        <v>1291</v>
      </c>
      <c r="E250" t="s">
        <v>1289</v>
      </c>
      <c r="F250">
        <v>696</v>
      </c>
    </row>
    <row r="251" spans="1:6" x14ac:dyDescent="0.3">
      <c r="A251" t="s">
        <v>1293</v>
      </c>
      <c r="B251" t="s">
        <v>1307</v>
      </c>
      <c r="C251">
        <v>2017</v>
      </c>
      <c r="D251" t="s">
        <v>1291</v>
      </c>
      <c r="E251" t="s">
        <v>1288</v>
      </c>
      <c r="F251">
        <v>60</v>
      </c>
    </row>
    <row r="252" spans="1:6" x14ac:dyDescent="0.3">
      <c r="A252" t="s">
        <v>1293</v>
      </c>
      <c r="B252" t="s">
        <v>1307</v>
      </c>
      <c r="C252">
        <v>2017</v>
      </c>
      <c r="D252" t="s">
        <v>1291</v>
      </c>
      <c r="E252" t="s">
        <v>1289</v>
      </c>
      <c r="F252">
        <v>1222</v>
      </c>
    </row>
    <row r="253" spans="1:6" x14ac:dyDescent="0.3">
      <c r="A253" t="s">
        <v>1293</v>
      </c>
      <c r="B253" t="s">
        <v>1307</v>
      </c>
      <c r="C253">
        <v>2018</v>
      </c>
      <c r="D253" t="s">
        <v>1291</v>
      </c>
      <c r="E253" t="s">
        <v>1288</v>
      </c>
      <c r="F253">
        <v>204</v>
      </c>
    </row>
    <row r="254" spans="1:6" x14ac:dyDescent="0.3">
      <c r="A254" t="s">
        <v>1293</v>
      </c>
      <c r="B254" t="s">
        <v>1307</v>
      </c>
      <c r="C254">
        <v>2018</v>
      </c>
      <c r="D254" t="s">
        <v>1291</v>
      </c>
      <c r="E254" t="s">
        <v>1289</v>
      </c>
      <c r="F254">
        <v>951</v>
      </c>
    </row>
    <row r="255" spans="1:6" x14ac:dyDescent="0.3">
      <c r="A255" t="s">
        <v>1293</v>
      </c>
      <c r="B255" t="s">
        <v>1307</v>
      </c>
      <c r="C255">
        <v>2019</v>
      </c>
      <c r="D255" t="s">
        <v>1291</v>
      </c>
      <c r="E255" t="s">
        <v>1288</v>
      </c>
      <c r="F255">
        <v>172</v>
      </c>
    </row>
    <row r="256" spans="1:6" x14ac:dyDescent="0.3">
      <c r="A256" t="s">
        <v>1293</v>
      </c>
      <c r="B256" t="s">
        <v>1307</v>
      </c>
      <c r="C256">
        <v>2019</v>
      </c>
      <c r="D256" t="s">
        <v>1291</v>
      </c>
      <c r="E256" t="s">
        <v>1289</v>
      </c>
      <c r="F256">
        <v>1816</v>
      </c>
    </row>
    <row r="257" spans="1:6" x14ac:dyDescent="0.3">
      <c r="A257" t="s">
        <v>1293</v>
      </c>
      <c r="B257" t="s">
        <v>1307</v>
      </c>
      <c r="C257">
        <v>2020</v>
      </c>
      <c r="D257" t="s">
        <v>1291</v>
      </c>
      <c r="E257" t="s">
        <v>1288</v>
      </c>
      <c r="F257">
        <v>213</v>
      </c>
    </row>
    <row r="258" spans="1:6" x14ac:dyDescent="0.3">
      <c r="A258" t="s">
        <v>1293</v>
      </c>
      <c r="B258" t="s">
        <v>1307</v>
      </c>
      <c r="C258">
        <v>2020</v>
      </c>
      <c r="D258" t="s">
        <v>1291</v>
      </c>
      <c r="E258" t="s">
        <v>1289</v>
      </c>
      <c r="F258">
        <v>1886</v>
      </c>
    </row>
    <row r="259" spans="1:6" x14ac:dyDescent="0.3">
      <c r="A259" t="s">
        <v>1293</v>
      </c>
      <c r="B259" t="s">
        <v>1337</v>
      </c>
      <c r="C259">
        <v>2016</v>
      </c>
      <c r="D259" t="s">
        <v>1291</v>
      </c>
      <c r="E259" t="s">
        <v>1288</v>
      </c>
      <c r="F259">
        <v>22</v>
      </c>
    </row>
    <row r="260" spans="1:6" x14ac:dyDescent="0.3">
      <c r="A260" t="s">
        <v>1293</v>
      </c>
      <c r="B260" t="s">
        <v>1337</v>
      </c>
      <c r="C260">
        <v>2016</v>
      </c>
      <c r="D260" t="s">
        <v>1291</v>
      </c>
      <c r="E260" t="s">
        <v>1289</v>
      </c>
      <c r="F260">
        <v>30</v>
      </c>
    </row>
    <row r="261" spans="1:6" x14ac:dyDescent="0.3">
      <c r="A261" t="s">
        <v>1293</v>
      </c>
      <c r="B261" t="s">
        <v>1337</v>
      </c>
      <c r="C261">
        <v>2017</v>
      </c>
      <c r="D261" t="s">
        <v>1291</v>
      </c>
      <c r="E261" t="s">
        <v>1288</v>
      </c>
      <c r="F261">
        <v>22</v>
      </c>
    </row>
    <row r="262" spans="1:6" x14ac:dyDescent="0.3">
      <c r="A262" t="s">
        <v>1293</v>
      </c>
      <c r="B262" t="s">
        <v>1337</v>
      </c>
      <c r="C262">
        <v>2017</v>
      </c>
      <c r="D262" t="s">
        <v>1291</v>
      </c>
      <c r="E262" t="s">
        <v>1289</v>
      </c>
      <c r="F262">
        <v>31</v>
      </c>
    </row>
    <row r="263" spans="1:6" x14ac:dyDescent="0.3">
      <c r="A263" t="s">
        <v>1293</v>
      </c>
      <c r="B263" t="s">
        <v>1337</v>
      </c>
      <c r="C263">
        <v>2018</v>
      </c>
      <c r="D263" t="s">
        <v>1291</v>
      </c>
      <c r="E263" t="s">
        <v>1288</v>
      </c>
      <c r="F263">
        <v>20</v>
      </c>
    </row>
    <row r="264" spans="1:6" x14ac:dyDescent="0.3">
      <c r="A264" t="s">
        <v>1293</v>
      </c>
      <c r="B264" t="s">
        <v>1337</v>
      </c>
      <c r="C264">
        <v>2018</v>
      </c>
      <c r="D264" t="s">
        <v>1291</v>
      </c>
      <c r="E264" t="s">
        <v>1289</v>
      </c>
      <c r="F264">
        <v>50</v>
      </c>
    </row>
    <row r="265" spans="1:6" x14ac:dyDescent="0.3">
      <c r="A265" t="s">
        <v>1293</v>
      </c>
      <c r="B265" t="s">
        <v>1337</v>
      </c>
      <c r="C265">
        <v>2019</v>
      </c>
      <c r="D265" t="s">
        <v>1291</v>
      </c>
      <c r="E265" t="s">
        <v>1288</v>
      </c>
      <c r="F265">
        <v>29</v>
      </c>
    </row>
    <row r="266" spans="1:6" x14ac:dyDescent="0.3">
      <c r="A266" t="s">
        <v>1293</v>
      </c>
      <c r="B266" t="s">
        <v>1337</v>
      </c>
      <c r="C266">
        <v>2019</v>
      </c>
      <c r="D266" t="s">
        <v>1291</v>
      </c>
      <c r="E266" t="s">
        <v>1289</v>
      </c>
      <c r="F266">
        <v>64</v>
      </c>
    </row>
    <row r="267" spans="1:6" x14ac:dyDescent="0.3">
      <c r="A267" t="s">
        <v>1293</v>
      </c>
      <c r="B267" t="s">
        <v>1337</v>
      </c>
      <c r="C267">
        <v>2020</v>
      </c>
      <c r="D267" t="s">
        <v>1291</v>
      </c>
      <c r="E267" t="s">
        <v>1288</v>
      </c>
      <c r="F267">
        <v>29</v>
      </c>
    </row>
    <row r="268" spans="1:6" x14ac:dyDescent="0.3">
      <c r="A268" t="s">
        <v>1293</v>
      </c>
      <c r="B268" t="s">
        <v>1337</v>
      </c>
      <c r="C268">
        <v>2020</v>
      </c>
      <c r="D268" t="s">
        <v>1291</v>
      </c>
      <c r="E268" t="s">
        <v>1289</v>
      </c>
      <c r="F268">
        <v>91</v>
      </c>
    </row>
    <row r="269" spans="1:6" x14ac:dyDescent="0.3">
      <c r="A269" t="s">
        <v>1293</v>
      </c>
      <c r="B269" t="s">
        <v>1306</v>
      </c>
      <c r="C269">
        <v>2016</v>
      </c>
      <c r="D269" t="s">
        <v>1291</v>
      </c>
      <c r="E269" t="s">
        <v>1288</v>
      </c>
      <c r="F269">
        <v>60</v>
      </c>
    </row>
    <row r="270" spans="1:6" x14ac:dyDescent="0.3">
      <c r="A270" t="s">
        <v>1293</v>
      </c>
      <c r="B270" t="s">
        <v>1306</v>
      </c>
      <c r="C270">
        <v>2016</v>
      </c>
      <c r="D270" t="s">
        <v>1291</v>
      </c>
      <c r="E270" t="s">
        <v>1289</v>
      </c>
      <c r="F270">
        <v>440</v>
      </c>
    </row>
    <row r="271" spans="1:6" x14ac:dyDescent="0.3">
      <c r="A271" t="s">
        <v>1293</v>
      </c>
      <c r="B271" t="s">
        <v>1306</v>
      </c>
      <c r="C271">
        <v>2017</v>
      </c>
      <c r="D271" t="s">
        <v>1291</v>
      </c>
      <c r="E271" t="s">
        <v>1288</v>
      </c>
      <c r="F271">
        <v>56</v>
      </c>
    </row>
    <row r="272" spans="1:6" x14ac:dyDescent="0.3">
      <c r="A272" t="s">
        <v>1293</v>
      </c>
      <c r="B272" t="s">
        <v>1306</v>
      </c>
      <c r="C272">
        <v>2017</v>
      </c>
      <c r="D272" t="s">
        <v>1291</v>
      </c>
      <c r="E272" t="s">
        <v>1289</v>
      </c>
      <c r="F272">
        <v>733</v>
      </c>
    </row>
    <row r="273" spans="1:6" x14ac:dyDescent="0.3">
      <c r="A273" t="s">
        <v>1293</v>
      </c>
      <c r="B273" t="s">
        <v>1306</v>
      </c>
      <c r="C273">
        <v>2018</v>
      </c>
      <c r="D273" t="s">
        <v>1291</v>
      </c>
      <c r="E273" t="s">
        <v>1288</v>
      </c>
      <c r="F273">
        <v>75</v>
      </c>
    </row>
    <row r="274" spans="1:6" x14ac:dyDescent="0.3">
      <c r="A274" t="s">
        <v>1293</v>
      </c>
      <c r="B274" t="s">
        <v>1306</v>
      </c>
      <c r="C274">
        <v>2018</v>
      </c>
      <c r="D274" t="s">
        <v>1291</v>
      </c>
      <c r="E274" t="s">
        <v>1289</v>
      </c>
      <c r="F274">
        <v>611</v>
      </c>
    </row>
    <row r="275" spans="1:6" x14ac:dyDescent="0.3">
      <c r="A275" t="s">
        <v>1293</v>
      </c>
      <c r="B275" t="s">
        <v>1306</v>
      </c>
      <c r="C275">
        <v>2019</v>
      </c>
      <c r="D275" t="s">
        <v>1291</v>
      </c>
      <c r="E275" t="s">
        <v>1288</v>
      </c>
      <c r="F275">
        <v>81</v>
      </c>
    </row>
    <row r="276" spans="1:6" x14ac:dyDescent="0.3">
      <c r="A276" t="s">
        <v>1293</v>
      </c>
      <c r="B276" t="s">
        <v>1306</v>
      </c>
      <c r="C276">
        <v>2019</v>
      </c>
      <c r="D276" t="s">
        <v>1291</v>
      </c>
      <c r="E276" t="s">
        <v>1289</v>
      </c>
      <c r="F276">
        <v>821</v>
      </c>
    </row>
    <row r="277" spans="1:6" x14ac:dyDescent="0.3">
      <c r="A277" t="s">
        <v>1293</v>
      </c>
      <c r="B277" t="s">
        <v>1306</v>
      </c>
      <c r="C277">
        <v>2020</v>
      </c>
      <c r="D277" t="s">
        <v>1291</v>
      </c>
      <c r="E277" t="s">
        <v>1288</v>
      </c>
      <c r="F277">
        <v>125</v>
      </c>
    </row>
    <row r="278" spans="1:6" x14ac:dyDescent="0.3">
      <c r="A278" t="s">
        <v>1293</v>
      </c>
      <c r="B278" t="s">
        <v>1306</v>
      </c>
      <c r="C278">
        <v>2020</v>
      </c>
      <c r="D278" t="s">
        <v>1291</v>
      </c>
      <c r="E278" t="s">
        <v>1289</v>
      </c>
      <c r="F278">
        <v>1117</v>
      </c>
    </row>
    <row r="279" spans="1:6" x14ac:dyDescent="0.3">
      <c r="A279" t="s">
        <v>1293</v>
      </c>
      <c r="B279" t="s">
        <v>1346</v>
      </c>
      <c r="C279">
        <v>2016</v>
      </c>
      <c r="D279" t="s">
        <v>1291</v>
      </c>
      <c r="E279" t="s">
        <v>1288</v>
      </c>
      <c r="F279">
        <v>69</v>
      </c>
    </row>
    <row r="280" spans="1:6" x14ac:dyDescent="0.3">
      <c r="A280" t="s">
        <v>1293</v>
      </c>
      <c r="B280" t="s">
        <v>1346</v>
      </c>
      <c r="C280">
        <v>2016</v>
      </c>
      <c r="D280" t="s">
        <v>1291</v>
      </c>
      <c r="E280" t="s">
        <v>1289</v>
      </c>
      <c r="F280">
        <v>104</v>
      </c>
    </row>
    <row r="281" spans="1:6" x14ac:dyDescent="0.3">
      <c r="A281" t="s">
        <v>1293</v>
      </c>
      <c r="B281" t="s">
        <v>1346</v>
      </c>
      <c r="C281">
        <v>2017</v>
      </c>
      <c r="D281" t="s">
        <v>1291</v>
      </c>
      <c r="E281" t="s">
        <v>1288</v>
      </c>
      <c r="F281">
        <v>100</v>
      </c>
    </row>
    <row r="282" spans="1:6" x14ac:dyDescent="0.3">
      <c r="A282" t="s">
        <v>1293</v>
      </c>
      <c r="B282" t="s">
        <v>1346</v>
      </c>
      <c r="C282">
        <v>2017</v>
      </c>
      <c r="D282" t="s">
        <v>1291</v>
      </c>
      <c r="E282" t="s">
        <v>1289</v>
      </c>
      <c r="F282">
        <v>146</v>
      </c>
    </row>
    <row r="283" spans="1:6" x14ac:dyDescent="0.3">
      <c r="A283" t="s">
        <v>1293</v>
      </c>
      <c r="B283" t="s">
        <v>1346</v>
      </c>
      <c r="C283">
        <v>2018</v>
      </c>
      <c r="D283" t="s">
        <v>1291</v>
      </c>
      <c r="E283" t="s">
        <v>1288</v>
      </c>
      <c r="F283">
        <v>80</v>
      </c>
    </row>
    <row r="284" spans="1:6" x14ac:dyDescent="0.3">
      <c r="A284" t="s">
        <v>1293</v>
      </c>
      <c r="B284" t="s">
        <v>1346</v>
      </c>
      <c r="C284">
        <v>2018</v>
      </c>
      <c r="D284" t="s">
        <v>1291</v>
      </c>
      <c r="E284" t="s">
        <v>1289</v>
      </c>
      <c r="F284">
        <v>217</v>
      </c>
    </row>
    <row r="285" spans="1:6" x14ac:dyDescent="0.3">
      <c r="A285" t="s">
        <v>1293</v>
      </c>
      <c r="B285" t="s">
        <v>1346</v>
      </c>
      <c r="C285">
        <v>2019</v>
      </c>
      <c r="D285" t="s">
        <v>1291</v>
      </c>
      <c r="E285" t="s">
        <v>1288</v>
      </c>
      <c r="F285">
        <v>79</v>
      </c>
    </row>
    <row r="286" spans="1:6" x14ac:dyDescent="0.3">
      <c r="A286" t="s">
        <v>1293</v>
      </c>
      <c r="B286" t="s">
        <v>1346</v>
      </c>
      <c r="C286">
        <v>2019</v>
      </c>
      <c r="D286" t="s">
        <v>1291</v>
      </c>
      <c r="E286" t="s">
        <v>1289</v>
      </c>
      <c r="F286">
        <v>274</v>
      </c>
    </row>
    <row r="287" spans="1:6" x14ac:dyDescent="0.3">
      <c r="A287" t="s">
        <v>1293</v>
      </c>
      <c r="B287" t="s">
        <v>1346</v>
      </c>
      <c r="C287">
        <v>2020</v>
      </c>
      <c r="D287" t="s">
        <v>1291</v>
      </c>
      <c r="E287" t="s">
        <v>1288</v>
      </c>
      <c r="F287">
        <v>176</v>
      </c>
    </row>
    <row r="288" spans="1:6" x14ac:dyDescent="0.3">
      <c r="A288" t="s">
        <v>1293</v>
      </c>
      <c r="B288" t="s">
        <v>1346</v>
      </c>
      <c r="C288">
        <v>2020</v>
      </c>
      <c r="D288" t="s">
        <v>1291</v>
      </c>
      <c r="E288" t="s">
        <v>1289</v>
      </c>
      <c r="F288">
        <v>357</v>
      </c>
    </row>
    <row r="289" spans="1:6" x14ac:dyDescent="0.3">
      <c r="A289" t="s">
        <v>1293</v>
      </c>
      <c r="B289" t="s">
        <v>1360</v>
      </c>
      <c r="C289">
        <v>2016</v>
      </c>
      <c r="D289" t="s">
        <v>1291</v>
      </c>
      <c r="E289" t="s">
        <v>1288</v>
      </c>
      <c r="F289">
        <v>59</v>
      </c>
    </row>
    <row r="290" spans="1:6" x14ac:dyDescent="0.3">
      <c r="A290" t="s">
        <v>1293</v>
      </c>
      <c r="B290" t="s">
        <v>1360</v>
      </c>
      <c r="C290">
        <v>2016</v>
      </c>
      <c r="D290" t="s">
        <v>1291</v>
      </c>
      <c r="E290" t="s">
        <v>1289</v>
      </c>
      <c r="F290">
        <v>64</v>
      </c>
    </row>
    <row r="291" spans="1:6" x14ac:dyDescent="0.3">
      <c r="A291" t="s">
        <v>1293</v>
      </c>
      <c r="B291" t="s">
        <v>1360</v>
      </c>
      <c r="C291">
        <v>2017</v>
      </c>
      <c r="D291" t="s">
        <v>1291</v>
      </c>
      <c r="E291" t="s">
        <v>1288</v>
      </c>
      <c r="F291">
        <v>67</v>
      </c>
    </row>
    <row r="292" spans="1:6" x14ac:dyDescent="0.3">
      <c r="A292" t="s">
        <v>1293</v>
      </c>
      <c r="B292" t="s">
        <v>1360</v>
      </c>
      <c r="C292">
        <v>2017</v>
      </c>
      <c r="D292" t="s">
        <v>1291</v>
      </c>
      <c r="E292" t="s">
        <v>1289</v>
      </c>
      <c r="F292">
        <v>81</v>
      </c>
    </row>
    <row r="293" spans="1:6" x14ac:dyDescent="0.3">
      <c r="A293" t="s">
        <v>1293</v>
      </c>
      <c r="B293" t="s">
        <v>1360</v>
      </c>
      <c r="C293">
        <v>2018</v>
      </c>
      <c r="D293" t="s">
        <v>1291</v>
      </c>
      <c r="E293" t="s">
        <v>1288</v>
      </c>
      <c r="F293">
        <v>53</v>
      </c>
    </row>
    <row r="294" spans="1:6" x14ac:dyDescent="0.3">
      <c r="A294" t="s">
        <v>1293</v>
      </c>
      <c r="B294" t="s">
        <v>1360</v>
      </c>
      <c r="C294">
        <v>2018</v>
      </c>
      <c r="D294" t="s">
        <v>1291</v>
      </c>
      <c r="E294" t="s">
        <v>1289</v>
      </c>
      <c r="F294">
        <v>216</v>
      </c>
    </row>
    <row r="295" spans="1:6" x14ac:dyDescent="0.3">
      <c r="A295" t="s">
        <v>1293</v>
      </c>
      <c r="B295" t="s">
        <v>1360</v>
      </c>
      <c r="C295">
        <v>2019</v>
      </c>
      <c r="D295" t="s">
        <v>1291</v>
      </c>
      <c r="E295" t="s">
        <v>1288</v>
      </c>
      <c r="F295">
        <v>63</v>
      </c>
    </row>
    <row r="296" spans="1:6" x14ac:dyDescent="0.3">
      <c r="A296" t="s">
        <v>1293</v>
      </c>
      <c r="B296" t="s">
        <v>1360</v>
      </c>
      <c r="C296">
        <v>2019</v>
      </c>
      <c r="D296" t="s">
        <v>1291</v>
      </c>
      <c r="E296" t="s">
        <v>1289</v>
      </c>
      <c r="F296">
        <v>279</v>
      </c>
    </row>
    <row r="297" spans="1:6" x14ac:dyDescent="0.3">
      <c r="A297" t="s">
        <v>1293</v>
      </c>
      <c r="B297" t="s">
        <v>1360</v>
      </c>
      <c r="C297">
        <v>2020</v>
      </c>
      <c r="D297" t="s">
        <v>1291</v>
      </c>
      <c r="E297" t="s">
        <v>1288</v>
      </c>
      <c r="F297">
        <v>118</v>
      </c>
    </row>
    <row r="298" spans="1:6" x14ac:dyDescent="0.3">
      <c r="A298" t="s">
        <v>1293</v>
      </c>
      <c r="B298" t="s">
        <v>1360</v>
      </c>
      <c r="C298">
        <v>2020</v>
      </c>
      <c r="D298" t="s">
        <v>1291</v>
      </c>
      <c r="E298" t="s">
        <v>1289</v>
      </c>
      <c r="F298">
        <v>411</v>
      </c>
    </row>
    <row r="299" spans="1:6" x14ac:dyDescent="0.3">
      <c r="A299" t="s">
        <v>1293</v>
      </c>
      <c r="B299" t="s">
        <v>1316</v>
      </c>
      <c r="C299">
        <v>2016</v>
      </c>
      <c r="D299" t="s">
        <v>1291</v>
      </c>
      <c r="E299" t="s">
        <v>1288</v>
      </c>
      <c r="F299">
        <v>50</v>
      </c>
    </row>
    <row r="300" spans="1:6" x14ac:dyDescent="0.3">
      <c r="A300" t="s">
        <v>1293</v>
      </c>
      <c r="B300" t="s">
        <v>1316</v>
      </c>
      <c r="C300">
        <v>2016</v>
      </c>
      <c r="D300" t="s">
        <v>1291</v>
      </c>
      <c r="E300" t="s">
        <v>1289</v>
      </c>
      <c r="F300">
        <v>178</v>
      </c>
    </row>
    <row r="301" spans="1:6" x14ac:dyDescent="0.3">
      <c r="A301" t="s">
        <v>1293</v>
      </c>
      <c r="B301" t="s">
        <v>1316</v>
      </c>
      <c r="C301">
        <v>2017</v>
      </c>
      <c r="D301" t="s">
        <v>1291</v>
      </c>
      <c r="E301" t="s">
        <v>1288</v>
      </c>
      <c r="F301">
        <v>57</v>
      </c>
    </row>
    <row r="302" spans="1:6" x14ac:dyDescent="0.3">
      <c r="A302" t="s">
        <v>1293</v>
      </c>
      <c r="B302" t="s">
        <v>1316</v>
      </c>
      <c r="C302">
        <v>2017</v>
      </c>
      <c r="D302" t="s">
        <v>1291</v>
      </c>
      <c r="E302" t="s">
        <v>1289</v>
      </c>
      <c r="F302">
        <v>300</v>
      </c>
    </row>
    <row r="303" spans="1:6" x14ac:dyDescent="0.3">
      <c r="A303" t="s">
        <v>1293</v>
      </c>
      <c r="B303" t="s">
        <v>1316</v>
      </c>
      <c r="C303">
        <v>2018</v>
      </c>
      <c r="D303" t="s">
        <v>1291</v>
      </c>
      <c r="E303" t="s">
        <v>1288</v>
      </c>
      <c r="F303">
        <v>95</v>
      </c>
    </row>
    <row r="304" spans="1:6" x14ac:dyDescent="0.3">
      <c r="A304" t="s">
        <v>1293</v>
      </c>
      <c r="B304" t="s">
        <v>1316</v>
      </c>
      <c r="C304">
        <v>2018</v>
      </c>
      <c r="D304" t="s">
        <v>1291</v>
      </c>
      <c r="E304" t="s">
        <v>1289</v>
      </c>
      <c r="F304">
        <v>479</v>
      </c>
    </row>
    <row r="305" spans="1:6" x14ac:dyDescent="0.3">
      <c r="A305" t="s">
        <v>1293</v>
      </c>
      <c r="B305" t="s">
        <v>1316</v>
      </c>
      <c r="C305">
        <v>2019</v>
      </c>
      <c r="D305" t="s">
        <v>1291</v>
      </c>
      <c r="E305" t="s">
        <v>1288</v>
      </c>
      <c r="F305">
        <v>135</v>
      </c>
    </row>
    <row r="306" spans="1:6" x14ac:dyDescent="0.3">
      <c r="A306" t="s">
        <v>1293</v>
      </c>
      <c r="B306" t="s">
        <v>1316</v>
      </c>
      <c r="C306">
        <v>2019</v>
      </c>
      <c r="D306" t="s">
        <v>1291</v>
      </c>
      <c r="E306" t="s">
        <v>1289</v>
      </c>
      <c r="F306">
        <v>705</v>
      </c>
    </row>
    <row r="307" spans="1:6" x14ac:dyDescent="0.3">
      <c r="A307" t="s">
        <v>1293</v>
      </c>
      <c r="B307" t="s">
        <v>1316</v>
      </c>
      <c r="C307">
        <v>2020</v>
      </c>
      <c r="D307" t="s">
        <v>1291</v>
      </c>
      <c r="E307" t="s">
        <v>1288</v>
      </c>
      <c r="F307">
        <v>152</v>
      </c>
    </row>
    <row r="308" spans="1:6" x14ac:dyDescent="0.3">
      <c r="A308" t="s">
        <v>1293</v>
      </c>
      <c r="B308" t="s">
        <v>1316</v>
      </c>
      <c r="C308">
        <v>2020</v>
      </c>
      <c r="D308" t="s">
        <v>1291</v>
      </c>
      <c r="E308" t="s">
        <v>1289</v>
      </c>
      <c r="F308">
        <v>1068</v>
      </c>
    </row>
    <row r="309" spans="1:6" x14ac:dyDescent="0.3">
      <c r="A309" t="s">
        <v>1293</v>
      </c>
      <c r="B309" t="s">
        <v>1310</v>
      </c>
      <c r="C309">
        <v>2016</v>
      </c>
      <c r="D309" t="s">
        <v>1291</v>
      </c>
      <c r="E309" t="s">
        <v>1288</v>
      </c>
      <c r="F309">
        <v>82</v>
      </c>
    </row>
    <row r="310" spans="1:6" x14ac:dyDescent="0.3">
      <c r="A310" t="s">
        <v>1293</v>
      </c>
      <c r="B310" t="s">
        <v>1310</v>
      </c>
      <c r="C310">
        <v>2016</v>
      </c>
      <c r="D310" t="s">
        <v>1291</v>
      </c>
      <c r="E310" t="s">
        <v>1289</v>
      </c>
      <c r="F310">
        <v>338</v>
      </c>
    </row>
    <row r="311" spans="1:6" x14ac:dyDescent="0.3">
      <c r="A311" t="s">
        <v>1293</v>
      </c>
      <c r="B311" t="s">
        <v>1310</v>
      </c>
      <c r="C311">
        <v>2017</v>
      </c>
      <c r="D311" t="s">
        <v>1291</v>
      </c>
      <c r="E311" t="s">
        <v>1288</v>
      </c>
      <c r="F311">
        <v>67</v>
      </c>
    </row>
    <row r="312" spans="1:6" x14ac:dyDescent="0.3">
      <c r="A312" t="s">
        <v>1293</v>
      </c>
      <c r="B312" t="s">
        <v>1310</v>
      </c>
      <c r="C312">
        <v>2017</v>
      </c>
      <c r="D312" t="s">
        <v>1291</v>
      </c>
      <c r="E312" t="s">
        <v>1289</v>
      </c>
      <c r="F312">
        <v>458</v>
      </c>
    </row>
    <row r="313" spans="1:6" x14ac:dyDescent="0.3">
      <c r="A313" t="s">
        <v>1293</v>
      </c>
      <c r="B313" t="s">
        <v>1310</v>
      </c>
      <c r="C313">
        <v>2018</v>
      </c>
      <c r="D313" t="s">
        <v>1291</v>
      </c>
      <c r="E313" t="s">
        <v>1288</v>
      </c>
      <c r="F313">
        <v>59</v>
      </c>
    </row>
    <row r="314" spans="1:6" x14ac:dyDescent="0.3">
      <c r="A314" t="s">
        <v>1293</v>
      </c>
      <c r="B314" t="s">
        <v>1310</v>
      </c>
      <c r="C314">
        <v>2018</v>
      </c>
      <c r="D314" t="s">
        <v>1291</v>
      </c>
      <c r="E314" t="s">
        <v>1289</v>
      </c>
      <c r="F314">
        <v>583</v>
      </c>
    </row>
    <row r="315" spans="1:6" x14ac:dyDescent="0.3">
      <c r="A315" t="s">
        <v>1293</v>
      </c>
      <c r="B315" t="s">
        <v>1310</v>
      </c>
      <c r="C315">
        <v>2019</v>
      </c>
      <c r="D315" t="s">
        <v>1291</v>
      </c>
      <c r="E315" t="s">
        <v>1288</v>
      </c>
      <c r="F315">
        <v>103</v>
      </c>
    </row>
    <row r="316" spans="1:6" x14ac:dyDescent="0.3">
      <c r="A316" t="s">
        <v>1293</v>
      </c>
      <c r="B316" t="s">
        <v>1310</v>
      </c>
      <c r="C316">
        <v>2019</v>
      </c>
      <c r="D316" t="s">
        <v>1291</v>
      </c>
      <c r="E316" t="s">
        <v>1289</v>
      </c>
      <c r="F316">
        <v>713</v>
      </c>
    </row>
    <row r="317" spans="1:6" x14ac:dyDescent="0.3">
      <c r="A317" t="s">
        <v>1293</v>
      </c>
      <c r="B317" t="s">
        <v>1310</v>
      </c>
      <c r="C317">
        <v>2020</v>
      </c>
      <c r="D317" t="s">
        <v>1291</v>
      </c>
      <c r="E317" t="s">
        <v>1288</v>
      </c>
      <c r="F317">
        <v>167</v>
      </c>
    </row>
    <row r="318" spans="1:6" x14ac:dyDescent="0.3">
      <c r="A318" t="s">
        <v>1293</v>
      </c>
      <c r="B318" t="s">
        <v>1310</v>
      </c>
      <c r="C318">
        <v>2020</v>
      </c>
      <c r="D318" t="s">
        <v>1291</v>
      </c>
      <c r="E318" t="s">
        <v>1289</v>
      </c>
      <c r="F318">
        <v>1272</v>
      </c>
    </row>
    <row r="319" spans="1:6" x14ac:dyDescent="0.3">
      <c r="A319" t="s">
        <v>1293</v>
      </c>
      <c r="B319" t="s">
        <v>1345</v>
      </c>
      <c r="C319">
        <v>2016</v>
      </c>
      <c r="D319" t="s">
        <v>1291</v>
      </c>
      <c r="E319" t="s">
        <v>1288</v>
      </c>
      <c r="F319">
        <v>68</v>
      </c>
    </row>
    <row r="320" spans="1:6" x14ac:dyDescent="0.3">
      <c r="A320" t="s">
        <v>1293</v>
      </c>
      <c r="B320" t="s">
        <v>1345</v>
      </c>
      <c r="C320">
        <v>2016</v>
      </c>
      <c r="D320" t="s">
        <v>1291</v>
      </c>
      <c r="E320" t="s">
        <v>1289</v>
      </c>
      <c r="F320">
        <v>72</v>
      </c>
    </row>
    <row r="321" spans="1:6" x14ac:dyDescent="0.3">
      <c r="A321" t="s">
        <v>1293</v>
      </c>
      <c r="B321" t="s">
        <v>1345</v>
      </c>
      <c r="C321">
        <v>2017</v>
      </c>
      <c r="D321" t="s">
        <v>1291</v>
      </c>
      <c r="E321" t="s">
        <v>1288</v>
      </c>
      <c r="F321">
        <v>97</v>
      </c>
    </row>
    <row r="322" spans="1:6" x14ac:dyDescent="0.3">
      <c r="A322" t="s">
        <v>1293</v>
      </c>
      <c r="B322" t="s">
        <v>1345</v>
      </c>
      <c r="C322">
        <v>2017</v>
      </c>
      <c r="D322" t="s">
        <v>1291</v>
      </c>
      <c r="E322" t="s">
        <v>1289</v>
      </c>
      <c r="F322">
        <v>102</v>
      </c>
    </row>
    <row r="323" spans="1:6" x14ac:dyDescent="0.3">
      <c r="A323" t="s">
        <v>1293</v>
      </c>
      <c r="B323" t="s">
        <v>1345</v>
      </c>
      <c r="C323">
        <v>2018</v>
      </c>
      <c r="D323" t="s">
        <v>1291</v>
      </c>
      <c r="E323" t="s">
        <v>1288</v>
      </c>
      <c r="F323">
        <v>82</v>
      </c>
    </row>
    <row r="324" spans="1:6" x14ac:dyDescent="0.3">
      <c r="A324" t="s">
        <v>1293</v>
      </c>
      <c r="B324" t="s">
        <v>1345</v>
      </c>
      <c r="C324">
        <v>2018</v>
      </c>
      <c r="D324" t="s">
        <v>1291</v>
      </c>
      <c r="E324" t="s">
        <v>1289</v>
      </c>
      <c r="F324">
        <v>130</v>
      </c>
    </row>
    <row r="325" spans="1:6" x14ac:dyDescent="0.3">
      <c r="A325" t="s">
        <v>1293</v>
      </c>
      <c r="B325" t="s">
        <v>1345</v>
      </c>
      <c r="C325">
        <v>2019</v>
      </c>
      <c r="D325" t="s">
        <v>1291</v>
      </c>
      <c r="E325" t="s">
        <v>1288</v>
      </c>
      <c r="F325">
        <v>77</v>
      </c>
    </row>
    <row r="326" spans="1:6" x14ac:dyDescent="0.3">
      <c r="A326" t="s">
        <v>1293</v>
      </c>
      <c r="B326" t="s">
        <v>1345</v>
      </c>
      <c r="C326">
        <v>2019</v>
      </c>
      <c r="D326" t="s">
        <v>1291</v>
      </c>
      <c r="E326" t="s">
        <v>1289</v>
      </c>
      <c r="F326">
        <v>374</v>
      </c>
    </row>
    <row r="327" spans="1:6" x14ac:dyDescent="0.3">
      <c r="A327" t="s">
        <v>1293</v>
      </c>
      <c r="B327" t="s">
        <v>1345</v>
      </c>
      <c r="C327">
        <v>2020</v>
      </c>
      <c r="D327" t="s">
        <v>1291</v>
      </c>
      <c r="E327" t="s">
        <v>1288</v>
      </c>
      <c r="F327">
        <v>156</v>
      </c>
    </row>
    <row r="328" spans="1:6" x14ac:dyDescent="0.3">
      <c r="A328" t="s">
        <v>1293</v>
      </c>
      <c r="B328" t="s">
        <v>1345</v>
      </c>
      <c r="C328">
        <v>2020</v>
      </c>
      <c r="D328" t="s">
        <v>1291</v>
      </c>
      <c r="E328" t="s">
        <v>1289</v>
      </c>
      <c r="F328">
        <v>186</v>
      </c>
    </row>
    <row r="329" spans="1:6" x14ac:dyDescent="0.3">
      <c r="A329" t="s">
        <v>1293</v>
      </c>
      <c r="B329" t="s">
        <v>1320</v>
      </c>
      <c r="C329">
        <v>2016</v>
      </c>
      <c r="D329" t="s">
        <v>1291</v>
      </c>
      <c r="E329" t="s">
        <v>1288</v>
      </c>
      <c r="F329">
        <v>860</v>
      </c>
    </row>
    <row r="330" spans="1:6" x14ac:dyDescent="0.3">
      <c r="A330" t="s">
        <v>1293</v>
      </c>
      <c r="B330" t="s">
        <v>1320</v>
      </c>
      <c r="C330">
        <v>2016</v>
      </c>
      <c r="D330" t="s">
        <v>1291</v>
      </c>
      <c r="E330" t="s">
        <v>1289</v>
      </c>
      <c r="F330">
        <v>64</v>
      </c>
    </row>
    <row r="331" spans="1:6" x14ac:dyDescent="0.3">
      <c r="A331" t="s">
        <v>1293</v>
      </c>
      <c r="B331" t="s">
        <v>1320</v>
      </c>
      <c r="C331">
        <v>2017</v>
      </c>
      <c r="D331" t="s">
        <v>1291</v>
      </c>
      <c r="E331" t="s">
        <v>1288</v>
      </c>
      <c r="F331">
        <v>88</v>
      </c>
    </row>
    <row r="332" spans="1:6" x14ac:dyDescent="0.3">
      <c r="A332" t="s">
        <v>1293</v>
      </c>
      <c r="B332" t="s">
        <v>1320</v>
      </c>
      <c r="C332">
        <v>2017</v>
      </c>
      <c r="D332" t="s">
        <v>1291</v>
      </c>
      <c r="E332" t="s">
        <v>1289</v>
      </c>
      <c r="F332">
        <v>120</v>
      </c>
    </row>
    <row r="333" spans="1:6" x14ac:dyDescent="0.3">
      <c r="A333" t="s">
        <v>1293</v>
      </c>
      <c r="B333" t="s">
        <v>1320</v>
      </c>
      <c r="C333">
        <v>2018</v>
      </c>
      <c r="D333" t="s">
        <v>1291</v>
      </c>
      <c r="E333" t="s">
        <v>1288</v>
      </c>
      <c r="F333">
        <v>828</v>
      </c>
    </row>
    <row r="334" spans="1:6" x14ac:dyDescent="0.3">
      <c r="A334" t="s">
        <v>1293</v>
      </c>
      <c r="B334" t="s">
        <v>1320</v>
      </c>
      <c r="C334">
        <v>2018</v>
      </c>
      <c r="D334" t="s">
        <v>1291</v>
      </c>
      <c r="E334" t="s">
        <v>1289</v>
      </c>
      <c r="F334">
        <v>127</v>
      </c>
    </row>
    <row r="335" spans="1:6" x14ac:dyDescent="0.3">
      <c r="A335" t="s">
        <v>1293</v>
      </c>
      <c r="B335" t="s">
        <v>1320</v>
      </c>
      <c r="C335">
        <v>2019</v>
      </c>
      <c r="D335" t="s">
        <v>1291</v>
      </c>
      <c r="E335" t="s">
        <v>1288</v>
      </c>
      <c r="F335">
        <v>779</v>
      </c>
    </row>
    <row r="336" spans="1:6" x14ac:dyDescent="0.3">
      <c r="A336" t="s">
        <v>1293</v>
      </c>
      <c r="B336" t="s">
        <v>1320</v>
      </c>
      <c r="C336">
        <v>2019</v>
      </c>
      <c r="D336" t="s">
        <v>1291</v>
      </c>
      <c r="E336" t="s">
        <v>1289</v>
      </c>
      <c r="F336">
        <v>239</v>
      </c>
    </row>
    <row r="337" spans="1:6" x14ac:dyDescent="0.3">
      <c r="A337" t="s">
        <v>1293</v>
      </c>
      <c r="B337" t="s">
        <v>1320</v>
      </c>
      <c r="C337">
        <v>2020</v>
      </c>
      <c r="D337" t="s">
        <v>1291</v>
      </c>
      <c r="E337" t="s">
        <v>1288</v>
      </c>
      <c r="F337">
        <v>223</v>
      </c>
    </row>
    <row r="338" spans="1:6" x14ac:dyDescent="0.3">
      <c r="A338" t="s">
        <v>1293</v>
      </c>
      <c r="B338" t="s">
        <v>1320</v>
      </c>
      <c r="C338">
        <v>2020</v>
      </c>
      <c r="D338" t="s">
        <v>1291</v>
      </c>
      <c r="E338" t="s">
        <v>1289</v>
      </c>
      <c r="F338">
        <v>255</v>
      </c>
    </row>
    <row r="339" spans="1:6" x14ac:dyDescent="0.3">
      <c r="A339" t="s">
        <v>1293</v>
      </c>
      <c r="B339" t="s">
        <v>1349</v>
      </c>
      <c r="C339">
        <v>2016</v>
      </c>
      <c r="D339" t="s">
        <v>1291</v>
      </c>
      <c r="E339" t="s">
        <v>1288</v>
      </c>
      <c r="F339">
        <v>77</v>
      </c>
    </row>
    <row r="340" spans="1:6" x14ac:dyDescent="0.3">
      <c r="A340" t="s">
        <v>1293</v>
      </c>
      <c r="B340" t="s">
        <v>1349</v>
      </c>
      <c r="C340">
        <v>2016</v>
      </c>
      <c r="D340" t="s">
        <v>1291</v>
      </c>
      <c r="E340" t="s">
        <v>1289</v>
      </c>
      <c r="F340">
        <v>72</v>
      </c>
    </row>
    <row r="341" spans="1:6" x14ac:dyDescent="0.3">
      <c r="A341" t="s">
        <v>1293</v>
      </c>
      <c r="B341" t="s">
        <v>1349</v>
      </c>
      <c r="C341">
        <v>2017</v>
      </c>
      <c r="D341" t="s">
        <v>1291</v>
      </c>
      <c r="E341" t="s">
        <v>1288</v>
      </c>
      <c r="F341">
        <v>83</v>
      </c>
    </row>
    <row r="342" spans="1:6" x14ac:dyDescent="0.3">
      <c r="A342" t="s">
        <v>1293</v>
      </c>
      <c r="B342" t="s">
        <v>1349</v>
      </c>
      <c r="C342">
        <v>2017</v>
      </c>
      <c r="D342" t="s">
        <v>1291</v>
      </c>
      <c r="E342" t="s">
        <v>1289</v>
      </c>
      <c r="F342">
        <v>90</v>
      </c>
    </row>
    <row r="343" spans="1:6" x14ac:dyDescent="0.3">
      <c r="A343" t="s">
        <v>1293</v>
      </c>
      <c r="B343" t="s">
        <v>1349</v>
      </c>
      <c r="C343">
        <v>2018</v>
      </c>
      <c r="D343" t="s">
        <v>1291</v>
      </c>
      <c r="E343" t="s">
        <v>1288</v>
      </c>
      <c r="F343">
        <v>79</v>
      </c>
    </row>
    <row r="344" spans="1:6" x14ac:dyDescent="0.3">
      <c r="A344" t="s">
        <v>1293</v>
      </c>
      <c r="B344" t="s">
        <v>1349</v>
      </c>
      <c r="C344">
        <v>2018</v>
      </c>
      <c r="D344" t="s">
        <v>1291</v>
      </c>
      <c r="E344" t="s">
        <v>1289</v>
      </c>
      <c r="F344">
        <v>141</v>
      </c>
    </row>
    <row r="345" spans="1:6" x14ac:dyDescent="0.3">
      <c r="A345" t="s">
        <v>1293</v>
      </c>
      <c r="B345" t="s">
        <v>1349</v>
      </c>
      <c r="C345">
        <v>2019</v>
      </c>
      <c r="D345" t="s">
        <v>1291</v>
      </c>
      <c r="E345" t="s">
        <v>1288</v>
      </c>
      <c r="F345">
        <v>85</v>
      </c>
    </row>
    <row r="346" spans="1:6" x14ac:dyDescent="0.3">
      <c r="A346" t="s">
        <v>1293</v>
      </c>
      <c r="B346" t="s">
        <v>1349</v>
      </c>
      <c r="C346">
        <v>2019</v>
      </c>
      <c r="D346" t="s">
        <v>1291</v>
      </c>
      <c r="E346" t="s">
        <v>1289</v>
      </c>
      <c r="F346">
        <v>203</v>
      </c>
    </row>
    <row r="347" spans="1:6" x14ac:dyDescent="0.3">
      <c r="A347" t="s">
        <v>1293</v>
      </c>
      <c r="B347" t="s">
        <v>1349</v>
      </c>
      <c r="C347">
        <v>2020</v>
      </c>
      <c r="D347" t="s">
        <v>1291</v>
      </c>
      <c r="E347" t="s">
        <v>1288</v>
      </c>
      <c r="F347">
        <v>162</v>
      </c>
    </row>
    <row r="348" spans="1:6" x14ac:dyDescent="0.3">
      <c r="A348" t="s">
        <v>1293</v>
      </c>
      <c r="B348" t="s">
        <v>1349</v>
      </c>
      <c r="C348">
        <v>2020</v>
      </c>
      <c r="D348" t="s">
        <v>1291</v>
      </c>
      <c r="E348" t="s">
        <v>1289</v>
      </c>
      <c r="F348">
        <v>367</v>
      </c>
    </row>
    <row r="349" spans="1:6" x14ac:dyDescent="0.3">
      <c r="A349" t="s">
        <v>1293</v>
      </c>
      <c r="B349" t="s">
        <v>1351</v>
      </c>
      <c r="C349">
        <v>2016</v>
      </c>
      <c r="D349" t="s">
        <v>1291</v>
      </c>
      <c r="E349" t="s">
        <v>1288</v>
      </c>
      <c r="F349">
        <v>40</v>
      </c>
    </row>
    <row r="350" spans="1:6" x14ac:dyDescent="0.3">
      <c r="A350" t="s">
        <v>1293</v>
      </c>
      <c r="B350" t="s">
        <v>1351</v>
      </c>
      <c r="C350">
        <v>2016</v>
      </c>
      <c r="D350" t="s">
        <v>1291</v>
      </c>
      <c r="E350" t="s">
        <v>1289</v>
      </c>
      <c r="F350">
        <v>32</v>
      </c>
    </row>
    <row r="351" spans="1:6" x14ac:dyDescent="0.3">
      <c r="A351" t="s">
        <v>1293</v>
      </c>
      <c r="B351" t="s">
        <v>1351</v>
      </c>
      <c r="C351">
        <v>2017</v>
      </c>
      <c r="D351" t="s">
        <v>1291</v>
      </c>
      <c r="E351" t="s">
        <v>1288</v>
      </c>
      <c r="F351">
        <v>48</v>
      </c>
    </row>
    <row r="352" spans="1:6" x14ac:dyDescent="0.3">
      <c r="A352" t="s">
        <v>1293</v>
      </c>
      <c r="B352" t="s">
        <v>1351</v>
      </c>
      <c r="C352">
        <v>2017</v>
      </c>
      <c r="D352" t="s">
        <v>1291</v>
      </c>
      <c r="E352" t="s">
        <v>1289</v>
      </c>
      <c r="F352">
        <v>39</v>
      </c>
    </row>
    <row r="353" spans="1:6" x14ac:dyDescent="0.3">
      <c r="A353" t="s">
        <v>1293</v>
      </c>
      <c r="B353" t="s">
        <v>1351</v>
      </c>
      <c r="C353">
        <v>2018</v>
      </c>
      <c r="D353" t="s">
        <v>1291</v>
      </c>
      <c r="E353" t="s">
        <v>1288</v>
      </c>
      <c r="F353">
        <v>68</v>
      </c>
    </row>
    <row r="354" spans="1:6" x14ac:dyDescent="0.3">
      <c r="A354" t="s">
        <v>1293</v>
      </c>
      <c r="B354" t="s">
        <v>1351</v>
      </c>
      <c r="C354">
        <v>2018</v>
      </c>
      <c r="D354" t="s">
        <v>1291</v>
      </c>
      <c r="E354" t="s">
        <v>1289</v>
      </c>
      <c r="F354">
        <v>68</v>
      </c>
    </row>
    <row r="355" spans="1:6" x14ac:dyDescent="0.3">
      <c r="A355" t="s">
        <v>1293</v>
      </c>
      <c r="B355" t="s">
        <v>1351</v>
      </c>
      <c r="C355">
        <v>2019</v>
      </c>
      <c r="D355" t="s">
        <v>1291</v>
      </c>
      <c r="E355" t="s">
        <v>1288</v>
      </c>
      <c r="F355">
        <v>61</v>
      </c>
    </row>
    <row r="356" spans="1:6" x14ac:dyDescent="0.3">
      <c r="A356" t="s">
        <v>1293</v>
      </c>
      <c r="B356" t="s">
        <v>1351</v>
      </c>
      <c r="C356">
        <v>2019</v>
      </c>
      <c r="D356" t="s">
        <v>1291</v>
      </c>
      <c r="E356" t="s">
        <v>1289</v>
      </c>
      <c r="F356">
        <v>106</v>
      </c>
    </row>
    <row r="357" spans="1:6" x14ac:dyDescent="0.3">
      <c r="A357" t="s">
        <v>1293</v>
      </c>
      <c r="B357" t="s">
        <v>1351</v>
      </c>
      <c r="C357">
        <v>2020</v>
      </c>
      <c r="D357" t="s">
        <v>1291</v>
      </c>
      <c r="E357" t="s">
        <v>1288</v>
      </c>
      <c r="F357">
        <v>99</v>
      </c>
    </row>
    <row r="358" spans="1:6" x14ac:dyDescent="0.3">
      <c r="A358" t="s">
        <v>1293</v>
      </c>
      <c r="B358" t="s">
        <v>1351</v>
      </c>
      <c r="C358">
        <v>2020</v>
      </c>
      <c r="D358" t="s">
        <v>1291</v>
      </c>
      <c r="E358" t="s">
        <v>1289</v>
      </c>
      <c r="F358">
        <v>111</v>
      </c>
    </row>
    <row r="359" spans="1:6" x14ac:dyDescent="0.3">
      <c r="A359" t="s">
        <v>1293</v>
      </c>
      <c r="B359" t="s">
        <v>1397</v>
      </c>
      <c r="C359">
        <v>2016</v>
      </c>
      <c r="D359" t="s">
        <v>1291</v>
      </c>
      <c r="E359" t="s">
        <v>1288</v>
      </c>
      <c r="F359">
        <v>24</v>
      </c>
    </row>
    <row r="360" spans="1:6" x14ac:dyDescent="0.3">
      <c r="A360" t="s">
        <v>1293</v>
      </c>
      <c r="B360" t="s">
        <v>1397</v>
      </c>
      <c r="C360">
        <v>2016</v>
      </c>
      <c r="D360" t="s">
        <v>1291</v>
      </c>
      <c r="E360" t="s">
        <v>1289</v>
      </c>
      <c r="F360">
        <v>23</v>
      </c>
    </row>
    <row r="361" spans="1:6" x14ac:dyDescent="0.3">
      <c r="A361" t="s">
        <v>1293</v>
      </c>
      <c r="B361" t="s">
        <v>1397</v>
      </c>
      <c r="C361">
        <v>2017</v>
      </c>
      <c r="D361" t="s">
        <v>1291</v>
      </c>
      <c r="E361" t="s">
        <v>1288</v>
      </c>
      <c r="F361">
        <v>51</v>
      </c>
    </row>
    <row r="362" spans="1:6" x14ac:dyDescent="0.3">
      <c r="A362" t="s">
        <v>1293</v>
      </c>
      <c r="B362" t="s">
        <v>1397</v>
      </c>
      <c r="C362">
        <v>2017</v>
      </c>
      <c r="D362" t="s">
        <v>1291</v>
      </c>
      <c r="E362" t="s">
        <v>1289</v>
      </c>
      <c r="F362">
        <v>24</v>
      </c>
    </row>
    <row r="363" spans="1:6" x14ac:dyDescent="0.3">
      <c r="A363" t="s">
        <v>1293</v>
      </c>
      <c r="B363" t="s">
        <v>1397</v>
      </c>
      <c r="C363">
        <v>2018</v>
      </c>
      <c r="D363" t="s">
        <v>1291</v>
      </c>
      <c r="E363" t="s">
        <v>1288</v>
      </c>
      <c r="F363">
        <v>46</v>
      </c>
    </row>
    <row r="364" spans="1:6" x14ac:dyDescent="0.3">
      <c r="A364" t="s">
        <v>1293</v>
      </c>
      <c r="B364" t="s">
        <v>1397</v>
      </c>
      <c r="C364">
        <v>2018</v>
      </c>
      <c r="D364" t="s">
        <v>1291</v>
      </c>
      <c r="E364" t="s">
        <v>1289</v>
      </c>
      <c r="F364">
        <v>48</v>
      </c>
    </row>
    <row r="365" spans="1:6" x14ac:dyDescent="0.3">
      <c r="A365" t="s">
        <v>1293</v>
      </c>
      <c r="B365" t="s">
        <v>1397</v>
      </c>
      <c r="C365">
        <v>2019</v>
      </c>
      <c r="D365" t="s">
        <v>1291</v>
      </c>
      <c r="E365" t="s">
        <v>1288</v>
      </c>
      <c r="F365">
        <v>38</v>
      </c>
    </row>
    <row r="366" spans="1:6" x14ac:dyDescent="0.3">
      <c r="A366" t="s">
        <v>1293</v>
      </c>
      <c r="B366" t="s">
        <v>1397</v>
      </c>
      <c r="C366">
        <v>2019</v>
      </c>
      <c r="D366" t="s">
        <v>1291</v>
      </c>
      <c r="E366" t="s">
        <v>1289</v>
      </c>
      <c r="F366">
        <v>55</v>
      </c>
    </row>
    <row r="367" spans="1:6" x14ac:dyDescent="0.3">
      <c r="A367" t="s">
        <v>1293</v>
      </c>
      <c r="B367" t="s">
        <v>1397</v>
      </c>
      <c r="C367">
        <v>2020</v>
      </c>
      <c r="D367" t="s">
        <v>1291</v>
      </c>
      <c r="E367" t="s">
        <v>1288</v>
      </c>
      <c r="F367">
        <v>42</v>
      </c>
    </row>
    <row r="368" spans="1:6" x14ac:dyDescent="0.3">
      <c r="A368" t="s">
        <v>1293</v>
      </c>
      <c r="B368" t="s">
        <v>1397</v>
      </c>
      <c r="C368">
        <v>2020</v>
      </c>
      <c r="D368" t="s">
        <v>1291</v>
      </c>
      <c r="E368" t="s">
        <v>1289</v>
      </c>
      <c r="F368">
        <v>54</v>
      </c>
    </row>
  </sheetData>
  <autoFilter ref="A1:F368" xr:uid="{4F954C68-D732-456F-A765-9633B4A55072}"/>
  <sortState xmlns:xlrd2="http://schemas.microsoft.com/office/spreadsheetml/2017/richdata2" ref="B2:F81">
    <sortCondition ref="E4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E2501-97BA-4827-AF1D-AE01C12ABFC4}">
  <sheetPr>
    <tabColor theme="1"/>
  </sheetPr>
  <dimension ref="A1:D1153"/>
  <sheetViews>
    <sheetView workbookViewId="0">
      <selection activeCell="J12" sqref="J12"/>
    </sheetView>
  </sheetViews>
  <sheetFormatPr defaultRowHeight="14.4" x14ac:dyDescent="0.3"/>
  <cols>
    <col min="1" max="1" width="44.6640625" bestFit="1" customWidth="1"/>
    <col min="2" max="2" width="10.88671875" bestFit="1" customWidth="1"/>
    <col min="3" max="3" width="15.44140625" customWidth="1"/>
    <col min="4" max="4" width="17.44140625" customWidth="1"/>
  </cols>
  <sheetData>
    <row r="1" spans="1:4" x14ac:dyDescent="0.3">
      <c r="A1" s="94" t="s">
        <v>1295</v>
      </c>
      <c r="B1" s="94" t="s">
        <v>1260</v>
      </c>
      <c r="C1" s="94" t="s">
        <v>1033</v>
      </c>
      <c r="D1" s="94" t="s">
        <v>1296</v>
      </c>
    </row>
    <row r="2" spans="1:4" x14ac:dyDescent="0.3">
      <c r="A2" t="s">
        <v>1297</v>
      </c>
      <c r="B2" t="s">
        <v>1411</v>
      </c>
      <c r="C2">
        <v>2014</v>
      </c>
      <c r="D2" s="7">
        <v>57701</v>
      </c>
    </row>
    <row r="3" spans="1:4" x14ac:dyDescent="0.3">
      <c r="A3" t="s">
        <v>1298</v>
      </c>
      <c r="B3" t="s">
        <v>1411</v>
      </c>
      <c r="C3">
        <v>2014</v>
      </c>
      <c r="D3">
        <v>33.249203358000003</v>
      </c>
    </row>
    <row r="4" spans="1:4" x14ac:dyDescent="0.3">
      <c r="A4" t="s">
        <v>1299</v>
      </c>
      <c r="B4" t="s">
        <v>1411</v>
      </c>
      <c r="C4">
        <v>2014</v>
      </c>
      <c r="D4" s="93">
        <v>1735.41</v>
      </c>
    </row>
    <row r="5" spans="1:4" x14ac:dyDescent="0.3">
      <c r="A5" t="s">
        <v>1300</v>
      </c>
      <c r="B5" t="s">
        <v>1411</v>
      </c>
      <c r="C5">
        <v>2014</v>
      </c>
      <c r="D5">
        <v>8.9843135220000008</v>
      </c>
    </row>
    <row r="6" spans="1:4" x14ac:dyDescent="0.3">
      <c r="A6" t="s">
        <v>1301</v>
      </c>
      <c r="B6" t="s">
        <v>1411</v>
      </c>
      <c r="C6">
        <v>2014</v>
      </c>
      <c r="D6">
        <v>588.70000000000005</v>
      </c>
    </row>
    <row r="7" spans="1:4" x14ac:dyDescent="0.3">
      <c r="A7" t="s">
        <v>1302</v>
      </c>
      <c r="B7" t="s">
        <v>1411</v>
      </c>
      <c r="C7">
        <v>2014</v>
      </c>
      <c r="D7">
        <v>33.922819390999997</v>
      </c>
    </row>
    <row r="8" spans="1:4" x14ac:dyDescent="0.3">
      <c r="A8" t="s">
        <v>1303</v>
      </c>
      <c r="B8" t="s">
        <v>1411</v>
      </c>
      <c r="C8">
        <v>2014</v>
      </c>
      <c r="D8" s="7">
        <v>5554</v>
      </c>
    </row>
    <row r="9" spans="1:4" x14ac:dyDescent="0.3">
      <c r="A9" t="s">
        <v>1304</v>
      </c>
      <c r="B9" t="s">
        <v>1411</v>
      </c>
      <c r="C9">
        <v>2014</v>
      </c>
      <c r="D9">
        <v>28.753365085999999</v>
      </c>
    </row>
    <row r="10" spans="1:4" x14ac:dyDescent="0.3">
      <c r="A10" t="s">
        <v>1305</v>
      </c>
      <c r="B10" t="s">
        <v>1411</v>
      </c>
      <c r="C10">
        <v>2014</v>
      </c>
      <c r="D10" s="7">
        <v>19316</v>
      </c>
    </row>
    <row r="11" spans="1:4" x14ac:dyDescent="0.3">
      <c r="A11" t="s">
        <v>1297</v>
      </c>
      <c r="B11" t="s">
        <v>1411</v>
      </c>
      <c r="C11">
        <v>2015</v>
      </c>
      <c r="D11" s="7">
        <v>66929</v>
      </c>
    </row>
    <row r="12" spans="1:4" x14ac:dyDescent="0.3">
      <c r="A12" t="s">
        <v>1298</v>
      </c>
      <c r="B12" t="s">
        <v>1411</v>
      </c>
      <c r="C12">
        <v>2015</v>
      </c>
      <c r="D12">
        <v>37.079778392999998</v>
      </c>
    </row>
    <row r="13" spans="1:4" x14ac:dyDescent="0.3">
      <c r="A13" t="s">
        <v>1299</v>
      </c>
      <c r="B13" t="s">
        <v>1411</v>
      </c>
      <c r="C13">
        <v>2015</v>
      </c>
      <c r="D13" s="7">
        <v>1805</v>
      </c>
    </row>
    <row r="14" spans="1:4" x14ac:dyDescent="0.3">
      <c r="A14" t="s">
        <v>1300</v>
      </c>
      <c r="B14" t="s">
        <v>1411</v>
      </c>
      <c r="C14">
        <v>2015</v>
      </c>
      <c r="D14">
        <v>9.1115598179999999</v>
      </c>
    </row>
    <row r="15" spans="1:4" x14ac:dyDescent="0.3">
      <c r="A15" t="s">
        <v>1301</v>
      </c>
      <c r="B15" t="s">
        <v>1411</v>
      </c>
      <c r="C15">
        <v>2015</v>
      </c>
      <c r="D15">
        <v>611</v>
      </c>
    </row>
    <row r="16" spans="1:4" x14ac:dyDescent="0.3">
      <c r="A16" t="s">
        <v>1302</v>
      </c>
      <c r="B16" t="s">
        <v>1411</v>
      </c>
      <c r="C16">
        <v>2015</v>
      </c>
      <c r="D16">
        <v>33.850415511999998</v>
      </c>
    </row>
    <row r="17" spans="1:4" x14ac:dyDescent="0.3">
      <c r="A17" t="s">
        <v>1303</v>
      </c>
      <c r="B17" t="s">
        <v>1411</v>
      </c>
      <c r="C17">
        <v>2015</v>
      </c>
      <c r="D17" s="7">
        <v>7954</v>
      </c>
    </row>
    <row r="18" spans="1:4" x14ac:dyDescent="0.3">
      <c r="A18" t="s">
        <v>1304</v>
      </c>
      <c r="B18" t="s">
        <v>1411</v>
      </c>
      <c r="C18">
        <v>2015</v>
      </c>
      <c r="D18">
        <v>40.151438667000001</v>
      </c>
    </row>
    <row r="19" spans="1:4" x14ac:dyDescent="0.3">
      <c r="A19" t="s">
        <v>1305</v>
      </c>
      <c r="B19" t="s">
        <v>1411</v>
      </c>
      <c r="C19">
        <v>2015</v>
      </c>
      <c r="D19" s="7">
        <v>19810</v>
      </c>
    </row>
    <row r="20" spans="1:4" x14ac:dyDescent="0.3">
      <c r="A20" t="s">
        <v>1297</v>
      </c>
      <c r="B20" t="s">
        <v>1411</v>
      </c>
      <c r="C20">
        <v>2016</v>
      </c>
      <c r="D20" s="7">
        <v>56564</v>
      </c>
    </row>
    <row r="21" spans="1:4" x14ac:dyDescent="0.3">
      <c r="A21" t="s">
        <v>1298</v>
      </c>
      <c r="B21" t="s">
        <v>1411</v>
      </c>
      <c r="C21">
        <v>2016</v>
      </c>
      <c r="D21">
        <v>31.795390669</v>
      </c>
    </row>
    <row r="22" spans="1:4" x14ac:dyDescent="0.3">
      <c r="A22" t="s">
        <v>1299</v>
      </c>
      <c r="B22" t="s">
        <v>1411</v>
      </c>
      <c r="C22">
        <v>2016</v>
      </c>
      <c r="D22" s="7">
        <v>1779</v>
      </c>
    </row>
    <row r="23" spans="1:4" x14ac:dyDescent="0.3">
      <c r="A23" t="s">
        <v>1300</v>
      </c>
      <c r="B23" t="s">
        <v>1411</v>
      </c>
      <c r="C23">
        <v>2016</v>
      </c>
      <c r="D23">
        <v>8.5648259590000002</v>
      </c>
    </row>
    <row r="24" spans="1:4" x14ac:dyDescent="0.3">
      <c r="A24" t="s">
        <v>1301</v>
      </c>
      <c r="B24" t="s">
        <v>1411</v>
      </c>
      <c r="C24">
        <v>2016</v>
      </c>
      <c r="D24">
        <v>668</v>
      </c>
    </row>
    <row r="25" spans="1:4" x14ac:dyDescent="0.3">
      <c r="A25" t="s">
        <v>1302</v>
      </c>
      <c r="B25" t="s">
        <v>1411</v>
      </c>
      <c r="C25">
        <v>2016</v>
      </c>
      <c r="D25">
        <v>37.549184935</v>
      </c>
    </row>
    <row r="26" spans="1:4" x14ac:dyDescent="0.3">
      <c r="A26" t="s">
        <v>1303</v>
      </c>
      <c r="B26" t="s">
        <v>1411</v>
      </c>
      <c r="C26">
        <v>2016</v>
      </c>
      <c r="D26" s="7">
        <v>8070</v>
      </c>
    </row>
    <row r="27" spans="1:4" x14ac:dyDescent="0.3">
      <c r="A27" t="s">
        <v>1304</v>
      </c>
      <c r="B27" t="s">
        <v>1411</v>
      </c>
      <c r="C27">
        <v>2016</v>
      </c>
      <c r="D27">
        <v>38.852245920000001</v>
      </c>
    </row>
    <row r="28" spans="1:4" x14ac:dyDescent="0.3">
      <c r="A28" t="s">
        <v>1305</v>
      </c>
      <c r="B28" t="s">
        <v>1411</v>
      </c>
      <c r="C28">
        <v>2016</v>
      </c>
      <c r="D28" s="7">
        <v>20771</v>
      </c>
    </row>
    <row r="29" spans="1:4" x14ac:dyDescent="0.3">
      <c r="A29" t="s">
        <v>1297</v>
      </c>
      <c r="B29" t="s">
        <v>1411</v>
      </c>
      <c r="C29">
        <v>2017</v>
      </c>
      <c r="D29" s="93">
        <v>75371.399999999994</v>
      </c>
    </row>
    <row r="30" spans="1:4" x14ac:dyDescent="0.3">
      <c r="A30" t="s">
        <v>1298</v>
      </c>
      <c r="B30" t="s">
        <v>1411</v>
      </c>
      <c r="C30">
        <v>2017</v>
      </c>
      <c r="D30">
        <v>42.824659091000001</v>
      </c>
    </row>
    <row r="31" spans="1:4" x14ac:dyDescent="0.3">
      <c r="A31" t="s">
        <v>1299</v>
      </c>
      <c r="B31" t="s">
        <v>1411</v>
      </c>
      <c r="C31">
        <v>2017</v>
      </c>
      <c r="D31" s="7">
        <v>1760</v>
      </c>
    </row>
    <row r="32" spans="1:4" x14ac:dyDescent="0.3">
      <c r="A32" t="s">
        <v>1300</v>
      </c>
      <c r="B32" t="s">
        <v>1411</v>
      </c>
      <c r="C32">
        <v>2017</v>
      </c>
      <c r="D32">
        <v>8.2296829700000007</v>
      </c>
    </row>
    <row r="33" spans="1:4" x14ac:dyDescent="0.3">
      <c r="A33" t="s">
        <v>1301</v>
      </c>
      <c r="B33" t="s">
        <v>1411</v>
      </c>
      <c r="C33">
        <v>2017</v>
      </c>
      <c r="D33">
        <v>656</v>
      </c>
    </row>
    <row r="34" spans="1:4" x14ac:dyDescent="0.3">
      <c r="A34" t="s">
        <v>1302</v>
      </c>
      <c r="B34" t="s">
        <v>1411</v>
      </c>
      <c r="C34">
        <v>2017</v>
      </c>
      <c r="D34">
        <v>37.272727273000001</v>
      </c>
    </row>
    <row r="35" spans="1:4" x14ac:dyDescent="0.3">
      <c r="A35" t="s">
        <v>1303</v>
      </c>
      <c r="B35" t="s">
        <v>1411</v>
      </c>
      <c r="C35">
        <v>2017</v>
      </c>
      <c r="D35" s="93">
        <v>8330.4004000000004</v>
      </c>
    </row>
    <row r="36" spans="1:4" x14ac:dyDescent="0.3">
      <c r="A36" t="s">
        <v>1304</v>
      </c>
      <c r="B36" t="s">
        <v>1411</v>
      </c>
      <c r="C36">
        <v>2017</v>
      </c>
      <c r="D36">
        <v>38.952587674</v>
      </c>
    </row>
    <row r="37" spans="1:4" x14ac:dyDescent="0.3">
      <c r="A37" t="s">
        <v>1305</v>
      </c>
      <c r="B37" t="s">
        <v>1411</v>
      </c>
      <c r="C37">
        <v>2017</v>
      </c>
      <c r="D37" s="7">
        <v>21386</v>
      </c>
    </row>
    <row r="38" spans="1:4" x14ac:dyDescent="0.3">
      <c r="A38" t="s">
        <v>1297</v>
      </c>
      <c r="B38" t="s">
        <v>1411</v>
      </c>
      <c r="C38">
        <v>2018</v>
      </c>
      <c r="D38" s="7">
        <v>112705</v>
      </c>
    </row>
    <row r="39" spans="1:4" x14ac:dyDescent="0.3">
      <c r="A39" t="s">
        <v>1298</v>
      </c>
      <c r="B39" t="s">
        <v>1411</v>
      </c>
      <c r="C39">
        <v>2018</v>
      </c>
      <c r="D39">
        <v>65.185078079999997</v>
      </c>
    </row>
    <row r="40" spans="1:4" x14ac:dyDescent="0.3">
      <c r="A40" t="s">
        <v>1299</v>
      </c>
      <c r="B40" t="s">
        <v>1411</v>
      </c>
      <c r="C40">
        <v>2018</v>
      </c>
      <c r="D40" s="7">
        <v>1729</v>
      </c>
    </row>
    <row r="41" spans="1:4" x14ac:dyDescent="0.3">
      <c r="A41" t="s">
        <v>1300</v>
      </c>
      <c r="B41" t="s">
        <v>1411</v>
      </c>
      <c r="C41">
        <v>2018</v>
      </c>
      <c r="D41">
        <v>8.1399180829999995</v>
      </c>
    </row>
    <row r="42" spans="1:4" x14ac:dyDescent="0.3">
      <c r="A42" t="s">
        <v>1301</v>
      </c>
      <c r="B42" t="s">
        <v>1411</v>
      </c>
      <c r="C42">
        <v>2018</v>
      </c>
      <c r="D42">
        <v>633</v>
      </c>
    </row>
    <row r="43" spans="1:4" x14ac:dyDescent="0.3">
      <c r="A43" t="s">
        <v>1302</v>
      </c>
      <c r="B43" t="s">
        <v>1411</v>
      </c>
      <c r="C43">
        <v>2018</v>
      </c>
      <c r="D43">
        <v>36.610757663000001</v>
      </c>
    </row>
    <row r="44" spans="1:4" x14ac:dyDescent="0.3">
      <c r="A44" t="s">
        <v>1303</v>
      </c>
      <c r="B44" t="s">
        <v>1411</v>
      </c>
      <c r="C44">
        <v>2018</v>
      </c>
      <c r="D44" s="7">
        <v>8114</v>
      </c>
    </row>
    <row r="45" spans="1:4" x14ac:dyDescent="0.3">
      <c r="A45" t="s">
        <v>1304</v>
      </c>
      <c r="B45" t="s">
        <v>1411</v>
      </c>
      <c r="C45">
        <v>2018</v>
      </c>
      <c r="D45">
        <v>38.199708112000003</v>
      </c>
    </row>
    <row r="46" spans="1:4" x14ac:dyDescent="0.3">
      <c r="A46" t="s">
        <v>1305</v>
      </c>
      <c r="B46" t="s">
        <v>1411</v>
      </c>
      <c r="C46">
        <v>2018</v>
      </c>
      <c r="D46" s="7">
        <v>21241</v>
      </c>
    </row>
    <row r="47" spans="1:4" x14ac:dyDescent="0.3">
      <c r="A47" t="s">
        <v>1297</v>
      </c>
      <c r="B47" t="s">
        <v>1411</v>
      </c>
      <c r="C47">
        <v>2019</v>
      </c>
      <c r="D47" s="7">
        <v>143460</v>
      </c>
    </row>
    <row r="48" spans="1:4" x14ac:dyDescent="0.3">
      <c r="A48" t="s">
        <v>1298</v>
      </c>
      <c r="B48" t="s">
        <v>1411</v>
      </c>
      <c r="C48">
        <v>2019</v>
      </c>
      <c r="D48">
        <v>82.829099307000007</v>
      </c>
    </row>
    <row r="49" spans="1:4" x14ac:dyDescent="0.3">
      <c r="A49" t="s">
        <v>1299</v>
      </c>
      <c r="B49" t="s">
        <v>1411</v>
      </c>
      <c r="C49">
        <v>2019</v>
      </c>
      <c r="D49" s="7">
        <v>1732</v>
      </c>
    </row>
    <row r="50" spans="1:4" x14ac:dyDescent="0.3">
      <c r="A50" t="s">
        <v>1300</v>
      </c>
      <c r="B50" t="s">
        <v>1411</v>
      </c>
      <c r="C50">
        <v>2019</v>
      </c>
      <c r="D50">
        <v>8.1521227530000004</v>
      </c>
    </row>
    <row r="51" spans="1:4" x14ac:dyDescent="0.3">
      <c r="A51" t="s">
        <v>1301</v>
      </c>
      <c r="B51" t="s">
        <v>1411</v>
      </c>
      <c r="C51">
        <v>2019</v>
      </c>
      <c r="D51">
        <v>714.8</v>
      </c>
    </row>
    <row r="52" spans="1:4" x14ac:dyDescent="0.3">
      <c r="A52" t="s">
        <v>1302</v>
      </c>
      <c r="B52" t="s">
        <v>1411</v>
      </c>
      <c r="C52">
        <v>2019</v>
      </c>
      <c r="D52">
        <v>41.270207851999999</v>
      </c>
    </row>
    <row r="53" spans="1:4" x14ac:dyDescent="0.3">
      <c r="A53" t="s">
        <v>1303</v>
      </c>
      <c r="B53" t="s">
        <v>1411</v>
      </c>
      <c r="C53">
        <v>2019</v>
      </c>
      <c r="D53" s="7">
        <v>8366</v>
      </c>
    </row>
    <row r="54" spans="1:4" x14ac:dyDescent="0.3">
      <c r="A54" t="s">
        <v>1304</v>
      </c>
      <c r="B54" t="s">
        <v>1411</v>
      </c>
      <c r="C54">
        <v>2019</v>
      </c>
      <c r="D54">
        <v>39.376823872999999</v>
      </c>
    </row>
    <row r="55" spans="1:4" x14ac:dyDescent="0.3">
      <c r="A55" t="s">
        <v>1305</v>
      </c>
      <c r="B55" t="s">
        <v>1411</v>
      </c>
      <c r="C55">
        <v>2019</v>
      </c>
      <c r="D55" s="7">
        <v>21246</v>
      </c>
    </row>
    <row r="56" spans="1:4" x14ac:dyDescent="0.3">
      <c r="A56" t="s">
        <v>1297</v>
      </c>
      <c r="B56" t="s">
        <v>1411</v>
      </c>
      <c r="C56">
        <v>2020</v>
      </c>
      <c r="D56" s="7">
        <v>178154</v>
      </c>
    </row>
    <row r="57" spans="1:4" x14ac:dyDescent="0.3">
      <c r="A57" t="s">
        <v>1298</v>
      </c>
      <c r="B57" t="s">
        <v>1411</v>
      </c>
      <c r="C57">
        <v>2020</v>
      </c>
      <c r="D57">
        <v>104.244587478</v>
      </c>
    </row>
    <row r="58" spans="1:4" x14ac:dyDescent="0.3">
      <c r="A58" t="s">
        <v>1299</v>
      </c>
      <c r="B58" t="s">
        <v>1411</v>
      </c>
      <c r="C58">
        <v>2020</v>
      </c>
      <c r="D58" s="7">
        <v>1709</v>
      </c>
    </row>
    <row r="59" spans="1:4" x14ac:dyDescent="0.3">
      <c r="A59" t="s">
        <v>1300</v>
      </c>
      <c r="B59" t="s">
        <v>1411</v>
      </c>
      <c r="C59">
        <v>2020</v>
      </c>
      <c r="D59">
        <v>8.1322864619999997</v>
      </c>
    </row>
    <row r="60" spans="1:4" x14ac:dyDescent="0.3">
      <c r="A60" t="s">
        <v>1301</v>
      </c>
      <c r="B60" t="s">
        <v>1411</v>
      </c>
      <c r="C60">
        <v>2020</v>
      </c>
      <c r="D60">
        <v>845</v>
      </c>
    </row>
    <row r="61" spans="1:4" x14ac:dyDescent="0.3">
      <c r="A61" t="s">
        <v>1302</v>
      </c>
      <c r="B61" t="s">
        <v>1411</v>
      </c>
      <c r="C61">
        <v>2020</v>
      </c>
      <c r="D61">
        <v>49.444119368000003</v>
      </c>
    </row>
    <row r="62" spans="1:4" x14ac:dyDescent="0.3">
      <c r="A62" t="s">
        <v>1303</v>
      </c>
      <c r="B62" t="s">
        <v>1411</v>
      </c>
      <c r="C62">
        <v>2020</v>
      </c>
      <c r="D62" s="7">
        <v>8625</v>
      </c>
    </row>
    <row r="63" spans="1:4" x14ac:dyDescent="0.3">
      <c r="A63" t="s">
        <v>1304</v>
      </c>
      <c r="B63" t="s">
        <v>1411</v>
      </c>
      <c r="C63">
        <v>2020</v>
      </c>
      <c r="D63">
        <v>41.042112777</v>
      </c>
    </row>
    <row r="64" spans="1:4" x14ac:dyDescent="0.3">
      <c r="A64" t="s">
        <v>1305</v>
      </c>
      <c r="B64" t="s">
        <v>1411</v>
      </c>
      <c r="C64">
        <v>2020</v>
      </c>
      <c r="D64" s="7">
        <v>21015</v>
      </c>
    </row>
    <row r="65" spans="1:4" x14ac:dyDescent="0.3">
      <c r="A65" t="s">
        <v>1297</v>
      </c>
      <c r="B65" t="s">
        <v>1411</v>
      </c>
      <c r="C65">
        <v>2021</v>
      </c>
      <c r="D65" s="7">
        <v>210562</v>
      </c>
    </row>
    <row r="66" spans="1:4" x14ac:dyDescent="0.3">
      <c r="A66" t="s">
        <v>1298</v>
      </c>
      <c r="B66" t="s">
        <v>1411</v>
      </c>
      <c r="C66">
        <v>2021</v>
      </c>
      <c r="D66">
        <v>122.70512820499999</v>
      </c>
    </row>
    <row r="67" spans="1:4" x14ac:dyDescent="0.3">
      <c r="A67" t="s">
        <v>1299</v>
      </c>
      <c r="B67" t="s">
        <v>1411</v>
      </c>
      <c r="C67">
        <v>2021</v>
      </c>
      <c r="D67" s="7">
        <v>1716</v>
      </c>
    </row>
    <row r="68" spans="1:4" x14ac:dyDescent="0.3">
      <c r="A68" t="s">
        <v>1300</v>
      </c>
      <c r="B68" t="s">
        <v>1411</v>
      </c>
      <c r="C68">
        <v>2021</v>
      </c>
      <c r="D68">
        <v>8.177659169</v>
      </c>
    </row>
    <row r="69" spans="1:4" x14ac:dyDescent="0.3">
      <c r="A69" t="s">
        <v>1301</v>
      </c>
      <c r="B69" t="s">
        <v>1411</v>
      </c>
      <c r="C69">
        <v>2021</v>
      </c>
      <c r="D69">
        <v>851</v>
      </c>
    </row>
    <row r="70" spans="1:4" x14ac:dyDescent="0.3">
      <c r="A70" t="s">
        <v>1302</v>
      </c>
      <c r="B70" t="s">
        <v>1411</v>
      </c>
      <c r="C70">
        <v>2021</v>
      </c>
      <c r="D70">
        <v>49.592074592000003</v>
      </c>
    </row>
    <row r="71" spans="1:4" x14ac:dyDescent="0.3">
      <c r="A71" t="s">
        <v>1303</v>
      </c>
      <c r="B71" t="s">
        <v>1411</v>
      </c>
      <c r="C71">
        <v>2021</v>
      </c>
      <c r="D71" s="7">
        <v>8837</v>
      </c>
    </row>
    <row r="72" spans="1:4" x14ac:dyDescent="0.3">
      <c r="A72" t="s">
        <v>1304</v>
      </c>
      <c r="B72" t="s">
        <v>1411</v>
      </c>
      <c r="C72">
        <v>2021</v>
      </c>
      <c r="D72">
        <v>42.113038506000002</v>
      </c>
    </row>
    <row r="73" spans="1:4" x14ac:dyDescent="0.3">
      <c r="A73" t="s">
        <v>1305</v>
      </c>
      <c r="B73" t="s">
        <v>1411</v>
      </c>
      <c r="C73">
        <v>2021</v>
      </c>
      <c r="D73" s="7">
        <v>20984</v>
      </c>
    </row>
    <row r="74" spans="1:4" x14ac:dyDescent="0.3">
      <c r="A74" t="s">
        <v>1297</v>
      </c>
      <c r="B74" t="s">
        <v>1336</v>
      </c>
      <c r="C74">
        <v>2014</v>
      </c>
      <c r="D74" s="7">
        <v>70096</v>
      </c>
    </row>
    <row r="75" spans="1:4" x14ac:dyDescent="0.3">
      <c r="A75" t="s">
        <v>1298</v>
      </c>
      <c r="B75" t="s">
        <v>1336</v>
      </c>
      <c r="C75">
        <v>2014</v>
      </c>
      <c r="D75">
        <v>38.412976765000003</v>
      </c>
    </row>
    <row r="76" spans="1:4" x14ac:dyDescent="0.3">
      <c r="A76" t="s">
        <v>1299</v>
      </c>
      <c r="B76" t="s">
        <v>1336</v>
      </c>
      <c r="C76">
        <v>2014</v>
      </c>
      <c r="D76" s="93">
        <v>1824.8</v>
      </c>
    </row>
    <row r="77" spans="1:4" x14ac:dyDescent="0.3">
      <c r="A77" t="s">
        <v>1300</v>
      </c>
      <c r="B77" t="s">
        <v>1336</v>
      </c>
      <c r="C77">
        <v>2014</v>
      </c>
      <c r="D77">
        <v>13.961744453</v>
      </c>
    </row>
    <row r="78" spans="1:4" x14ac:dyDescent="0.3">
      <c r="A78" t="s">
        <v>1301</v>
      </c>
      <c r="B78" t="s">
        <v>1336</v>
      </c>
      <c r="C78">
        <v>2014</v>
      </c>
      <c r="D78">
        <v>896.3</v>
      </c>
    </row>
    <row r="79" spans="1:4" x14ac:dyDescent="0.3">
      <c r="A79" t="s">
        <v>1302</v>
      </c>
      <c r="B79" t="s">
        <v>1336</v>
      </c>
      <c r="C79">
        <v>2014</v>
      </c>
      <c r="D79">
        <v>49.117711530000001</v>
      </c>
    </row>
    <row r="80" spans="1:4" x14ac:dyDescent="0.3">
      <c r="A80" t="s">
        <v>1303</v>
      </c>
      <c r="B80" t="s">
        <v>1336</v>
      </c>
      <c r="C80">
        <v>2014</v>
      </c>
      <c r="D80" s="93">
        <v>4010.3998999999999</v>
      </c>
    </row>
    <row r="81" spans="1:4" x14ac:dyDescent="0.3">
      <c r="A81" t="s">
        <v>1304</v>
      </c>
      <c r="B81" t="s">
        <v>1336</v>
      </c>
      <c r="C81">
        <v>2014</v>
      </c>
      <c r="D81">
        <v>30.684008416000001</v>
      </c>
    </row>
    <row r="82" spans="1:4" x14ac:dyDescent="0.3">
      <c r="A82" t="s">
        <v>1305</v>
      </c>
      <c r="B82" t="s">
        <v>1336</v>
      </c>
      <c r="C82">
        <v>2014</v>
      </c>
      <c r="D82" s="7">
        <v>13070</v>
      </c>
    </row>
    <row r="83" spans="1:4" x14ac:dyDescent="0.3">
      <c r="A83" t="s">
        <v>1297</v>
      </c>
      <c r="B83" t="s">
        <v>1336</v>
      </c>
      <c r="C83">
        <v>2015</v>
      </c>
      <c r="D83" s="7">
        <v>79453</v>
      </c>
    </row>
    <row r="84" spans="1:4" x14ac:dyDescent="0.3">
      <c r="A84" t="s">
        <v>1298</v>
      </c>
      <c r="B84" t="s">
        <v>1336</v>
      </c>
      <c r="C84">
        <v>2015</v>
      </c>
      <c r="D84">
        <v>46.930301239999999</v>
      </c>
    </row>
    <row r="85" spans="1:4" x14ac:dyDescent="0.3">
      <c r="A85" t="s">
        <v>1299</v>
      </c>
      <c r="B85" t="s">
        <v>1336</v>
      </c>
      <c r="C85">
        <v>2015</v>
      </c>
      <c r="D85" s="7">
        <v>1693</v>
      </c>
    </row>
    <row r="86" spans="1:4" x14ac:dyDescent="0.3">
      <c r="A86" t="s">
        <v>1300</v>
      </c>
      <c r="B86" t="s">
        <v>1336</v>
      </c>
      <c r="C86">
        <v>2015</v>
      </c>
      <c r="D86">
        <v>12.835384503</v>
      </c>
    </row>
    <row r="87" spans="1:4" x14ac:dyDescent="0.3">
      <c r="A87" t="s">
        <v>1301</v>
      </c>
      <c r="B87" t="s">
        <v>1336</v>
      </c>
      <c r="C87">
        <v>2015</v>
      </c>
      <c r="D87">
        <v>909.74</v>
      </c>
    </row>
    <row r="88" spans="1:4" x14ac:dyDescent="0.3">
      <c r="A88" t="s">
        <v>1302</v>
      </c>
      <c r="B88" t="s">
        <v>1336</v>
      </c>
      <c r="C88">
        <v>2015</v>
      </c>
      <c r="D88">
        <v>53.735380980999999</v>
      </c>
    </row>
    <row r="89" spans="1:4" x14ac:dyDescent="0.3">
      <c r="A89" t="s">
        <v>1303</v>
      </c>
      <c r="B89" t="s">
        <v>1336</v>
      </c>
      <c r="C89">
        <v>2015</v>
      </c>
      <c r="D89" s="93">
        <v>4515.2</v>
      </c>
    </row>
    <row r="90" spans="1:4" x14ac:dyDescent="0.3">
      <c r="A90" t="s">
        <v>1304</v>
      </c>
      <c r="B90" t="s">
        <v>1336</v>
      </c>
      <c r="C90">
        <v>2015</v>
      </c>
      <c r="D90">
        <v>34.231735444999998</v>
      </c>
    </row>
    <row r="91" spans="1:4" x14ac:dyDescent="0.3">
      <c r="A91" t="s">
        <v>1305</v>
      </c>
      <c r="B91" t="s">
        <v>1336</v>
      </c>
      <c r="C91">
        <v>2015</v>
      </c>
      <c r="D91" s="93">
        <v>13190.0996</v>
      </c>
    </row>
    <row r="92" spans="1:4" x14ac:dyDescent="0.3">
      <c r="A92" t="s">
        <v>1297</v>
      </c>
      <c r="B92" t="s">
        <v>1336</v>
      </c>
      <c r="C92">
        <v>2016</v>
      </c>
      <c r="D92" s="93">
        <v>92534.7</v>
      </c>
    </row>
    <row r="93" spans="1:4" x14ac:dyDescent="0.3">
      <c r="A93" t="s">
        <v>1298</v>
      </c>
      <c r="B93" t="s">
        <v>1336</v>
      </c>
      <c r="C93">
        <v>2016</v>
      </c>
      <c r="D93">
        <v>58.677679138000002</v>
      </c>
    </row>
    <row r="94" spans="1:4" x14ac:dyDescent="0.3">
      <c r="A94" t="s">
        <v>1299</v>
      </c>
      <c r="B94" t="s">
        <v>1336</v>
      </c>
      <c r="C94">
        <v>2016</v>
      </c>
      <c r="D94" s="7">
        <v>1577</v>
      </c>
    </row>
    <row r="95" spans="1:4" x14ac:dyDescent="0.3">
      <c r="A95" t="s">
        <v>1300</v>
      </c>
      <c r="B95" t="s">
        <v>1336</v>
      </c>
      <c r="C95">
        <v>2016</v>
      </c>
      <c r="D95">
        <v>11.832232893</v>
      </c>
    </row>
    <row r="96" spans="1:4" x14ac:dyDescent="0.3">
      <c r="A96" t="s">
        <v>1301</v>
      </c>
      <c r="B96" t="s">
        <v>1336</v>
      </c>
      <c r="C96">
        <v>2016</v>
      </c>
      <c r="D96">
        <v>888</v>
      </c>
    </row>
    <row r="97" spans="1:4" x14ac:dyDescent="0.3">
      <c r="A97" t="s">
        <v>1302</v>
      </c>
      <c r="B97" t="s">
        <v>1336</v>
      </c>
      <c r="C97">
        <v>2016</v>
      </c>
      <c r="D97">
        <v>56.309448320000001</v>
      </c>
    </row>
    <row r="98" spans="1:4" x14ac:dyDescent="0.3">
      <c r="A98" t="s">
        <v>1303</v>
      </c>
      <c r="B98" t="s">
        <v>1336</v>
      </c>
      <c r="C98">
        <v>2016</v>
      </c>
      <c r="D98" s="7">
        <v>4675</v>
      </c>
    </row>
    <row r="99" spans="1:4" x14ac:dyDescent="0.3">
      <c r="A99" t="s">
        <v>1304</v>
      </c>
      <c r="B99" t="s">
        <v>1336</v>
      </c>
      <c r="C99">
        <v>2016</v>
      </c>
      <c r="D99">
        <v>35.076530611999999</v>
      </c>
    </row>
    <row r="100" spans="1:4" x14ac:dyDescent="0.3">
      <c r="A100" t="s">
        <v>1305</v>
      </c>
      <c r="B100" t="s">
        <v>1336</v>
      </c>
      <c r="C100">
        <v>2016</v>
      </c>
      <c r="D100" s="7">
        <v>13328</v>
      </c>
    </row>
    <row r="101" spans="1:4" x14ac:dyDescent="0.3">
      <c r="A101" t="s">
        <v>1297</v>
      </c>
      <c r="B101" t="s">
        <v>1336</v>
      </c>
      <c r="C101">
        <v>2017</v>
      </c>
      <c r="D101" s="7">
        <v>119628</v>
      </c>
    </row>
    <row r="102" spans="1:4" x14ac:dyDescent="0.3">
      <c r="A102" t="s">
        <v>1298</v>
      </c>
      <c r="B102" t="s">
        <v>1336</v>
      </c>
      <c r="C102">
        <v>2017</v>
      </c>
      <c r="D102">
        <v>77.224194694000005</v>
      </c>
    </row>
    <row r="103" spans="1:4" x14ac:dyDescent="0.3">
      <c r="A103" t="s">
        <v>1299</v>
      </c>
      <c r="B103" t="s">
        <v>1336</v>
      </c>
      <c r="C103">
        <v>2017</v>
      </c>
      <c r="D103" s="93">
        <v>1549.1</v>
      </c>
    </row>
    <row r="104" spans="1:4" x14ac:dyDescent="0.3">
      <c r="A104" t="s">
        <v>1300</v>
      </c>
      <c r="B104" t="s">
        <v>1336</v>
      </c>
      <c r="C104">
        <v>2017</v>
      </c>
      <c r="D104">
        <v>11.165489405000001</v>
      </c>
    </row>
    <row r="105" spans="1:4" x14ac:dyDescent="0.3">
      <c r="A105" t="s">
        <v>1301</v>
      </c>
      <c r="B105" t="s">
        <v>1336</v>
      </c>
      <c r="C105">
        <v>2017</v>
      </c>
      <c r="D105">
        <v>895.7</v>
      </c>
    </row>
    <row r="106" spans="1:4" x14ac:dyDescent="0.3">
      <c r="A106" t="s">
        <v>1302</v>
      </c>
      <c r="B106" t="s">
        <v>1336</v>
      </c>
      <c r="C106">
        <v>2017</v>
      </c>
      <c r="D106">
        <v>57.820670065999998</v>
      </c>
    </row>
    <row r="107" spans="1:4" x14ac:dyDescent="0.3">
      <c r="A107" t="s">
        <v>1303</v>
      </c>
      <c r="B107" t="s">
        <v>1336</v>
      </c>
      <c r="C107">
        <v>2017</v>
      </c>
      <c r="D107" s="7">
        <v>4611</v>
      </c>
    </row>
    <row r="108" spans="1:4" x14ac:dyDescent="0.3">
      <c r="A108" t="s">
        <v>1304</v>
      </c>
      <c r="B108" t="s">
        <v>1336</v>
      </c>
      <c r="C108">
        <v>2017</v>
      </c>
      <c r="D108">
        <v>33.234827735000003</v>
      </c>
    </row>
    <row r="109" spans="1:4" x14ac:dyDescent="0.3">
      <c r="A109" t="s">
        <v>1305</v>
      </c>
      <c r="B109" t="s">
        <v>1336</v>
      </c>
      <c r="C109">
        <v>2017</v>
      </c>
      <c r="D109" s="7">
        <v>13874</v>
      </c>
    </row>
    <row r="110" spans="1:4" x14ac:dyDescent="0.3">
      <c r="A110" t="s">
        <v>1297</v>
      </c>
      <c r="B110" t="s">
        <v>1336</v>
      </c>
      <c r="C110">
        <v>2018</v>
      </c>
      <c r="D110" s="7">
        <v>170080</v>
      </c>
    </row>
    <row r="111" spans="1:4" x14ac:dyDescent="0.3">
      <c r="A111" t="s">
        <v>1298</v>
      </c>
      <c r="B111" t="s">
        <v>1336</v>
      </c>
      <c r="C111">
        <v>2018</v>
      </c>
      <c r="D111">
        <v>106.27343164200001</v>
      </c>
    </row>
    <row r="112" spans="1:4" x14ac:dyDescent="0.3">
      <c r="A112" t="s">
        <v>1299</v>
      </c>
      <c r="B112" t="s">
        <v>1336</v>
      </c>
      <c r="C112">
        <v>2018</v>
      </c>
      <c r="D112" s="93">
        <v>1600.4</v>
      </c>
    </row>
    <row r="113" spans="1:4" x14ac:dyDescent="0.3">
      <c r="A113" t="s">
        <v>1300</v>
      </c>
      <c r="B113" t="s">
        <v>1336</v>
      </c>
      <c r="C113">
        <v>2018</v>
      </c>
      <c r="D113">
        <v>11.081337230000001</v>
      </c>
    </row>
    <row r="114" spans="1:4" x14ac:dyDescent="0.3">
      <c r="A114" t="s">
        <v>1301</v>
      </c>
      <c r="B114" t="s">
        <v>1336</v>
      </c>
      <c r="C114">
        <v>2018</v>
      </c>
      <c r="D114">
        <v>926.9</v>
      </c>
    </row>
    <row r="115" spans="1:4" x14ac:dyDescent="0.3">
      <c r="A115" t="s">
        <v>1302</v>
      </c>
      <c r="B115" t="s">
        <v>1336</v>
      </c>
      <c r="C115">
        <v>2018</v>
      </c>
      <c r="D115">
        <v>57.916770806999999</v>
      </c>
    </row>
    <row r="116" spans="1:4" x14ac:dyDescent="0.3">
      <c r="A116" t="s">
        <v>1303</v>
      </c>
      <c r="B116" t="s">
        <v>1336</v>
      </c>
      <c r="C116">
        <v>2018</v>
      </c>
      <c r="D116" s="93">
        <v>5551.3500999999997</v>
      </c>
    </row>
    <row r="117" spans="1:4" x14ac:dyDescent="0.3">
      <c r="A117" t="s">
        <v>1304</v>
      </c>
      <c r="B117" t="s">
        <v>1336</v>
      </c>
      <c r="C117">
        <v>2018</v>
      </c>
      <c r="D117">
        <v>38.438129555000003</v>
      </c>
    </row>
    <row r="118" spans="1:4" x14ac:dyDescent="0.3">
      <c r="A118" t="s">
        <v>1305</v>
      </c>
      <c r="B118" t="s">
        <v>1336</v>
      </c>
      <c r="C118">
        <v>2018</v>
      </c>
      <c r="D118" s="93">
        <v>14442.300300000001</v>
      </c>
    </row>
    <row r="119" spans="1:4" x14ac:dyDescent="0.3">
      <c r="A119" t="s">
        <v>1297</v>
      </c>
      <c r="B119" t="s">
        <v>1336</v>
      </c>
      <c r="C119">
        <v>2019</v>
      </c>
      <c r="D119" s="7">
        <v>193133</v>
      </c>
    </row>
    <row r="120" spans="1:4" x14ac:dyDescent="0.3">
      <c r="A120" t="s">
        <v>1298</v>
      </c>
      <c r="B120" t="s">
        <v>1336</v>
      </c>
      <c r="C120">
        <v>2019</v>
      </c>
      <c r="D120">
        <v>117.886223524</v>
      </c>
    </row>
    <row r="121" spans="1:4" x14ac:dyDescent="0.3">
      <c r="A121" t="s">
        <v>1299</v>
      </c>
      <c r="B121" t="s">
        <v>1336</v>
      </c>
      <c r="C121">
        <v>2019</v>
      </c>
      <c r="D121" s="93">
        <v>1638.3</v>
      </c>
    </row>
    <row r="122" spans="1:4" x14ac:dyDescent="0.3">
      <c r="A122" t="s">
        <v>1300</v>
      </c>
      <c r="B122" t="s">
        <v>1336</v>
      </c>
      <c r="C122">
        <v>2019</v>
      </c>
      <c r="D122">
        <v>9.8236506299999995</v>
      </c>
    </row>
    <row r="123" spans="1:4" x14ac:dyDescent="0.3">
      <c r="A123" t="s">
        <v>1301</v>
      </c>
      <c r="B123" t="s">
        <v>1336</v>
      </c>
      <c r="C123">
        <v>2019</v>
      </c>
      <c r="D123">
        <v>933.3</v>
      </c>
    </row>
    <row r="124" spans="1:4" x14ac:dyDescent="0.3">
      <c r="A124" t="s">
        <v>1302</v>
      </c>
      <c r="B124" t="s">
        <v>1336</v>
      </c>
      <c r="C124">
        <v>2019</v>
      </c>
      <c r="D124">
        <v>56.967588354</v>
      </c>
    </row>
    <row r="125" spans="1:4" x14ac:dyDescent="0.3">
      <c r="A125" t="s">
        <v>1303</v>
      </c>
      <c r="B125" t="s">
        <v>1336</v>
      </c>
      <c r="C125">
        <v>2019</v>
      </c>
      <c r="D125" s="93">
        <v>7000.9002</v>
      </c>
    </row>
    <row r="126" spans="1:4" x14ac:dyDescent="0.3">
      <c r="A126" t="s">
        <v>1304</v>
      </c>
      <c r="B126" t="s">
        <v>1336</v>
      </c>
      <c r="C126">
        <v>2019</v>
      </c>
      <c r="D126">
        <v>41.979123276000003</v>
      </c>
    </row>
    <row r="127" spans="1:4" x14ac:dyDescent="0.3">
      <c r="A127" t="s">
        <v>1305</v>
      </c>
      <c r="B127" t="s">
        <v>1336</v>
      </c>
      <c r="C127">
        <v>2019</v>
      </c>
      <c r="D127" s="93">
        <v>16677.099600000001</v>
      </c>
    </row>
    <row r="128" spans="1:4" x14ac:dyDescent="0.3">
      <c r="A128" t="s">
        <v>1297</v>
      </c>
      <c r="B128" t="s">
        <v>1336</v>
      </c>
      <c r="C128">
        <v>2020</v>
      </c>
      <c r="D128" s="7">
        <v>215091</v>
      </c>
    </row>
    <row r="129" spans="1:4" x14ac:dyDescent="0.3">
      <c r="A129" t="s">
        <v>1298</v>
      </c>
      <c r="B129" t="s">
        <v>1336</v>
      </c>
      <c r="C129">
        <v>2020</v>
      </c>
      <c r="D129">
        <v>130.27133426200001</v>
      </c>
    </row>
    <row r="130" spans="1:4" x14ac:dyDescent="0.3">
      <c r="A130" t="s">
        <v>1299</v>
      </c>
      <c r="B130" t="s">
        <v>1336</v>
      </c>
      <c r="C130">
        <v>2020</v>
      </c>
      <c r="D130" s="93">
        <v>1651.1</v>
      </c>
    </row>
    <row r="131" spans="1:4" x14ac:dyDescent="0.3">
      <c r="A131" t="s">
        <v>1300</v>
      </c>
      <c r="B131" t="s">
        <v>1336</v>
      </c>
      <c r="C131">
        <v>2020</v>
      </c>
      <c r="D131">
        <v>9.1237630470000006</v>
      </c>
    </row>
    <row r="132" spans="1:4" x14ac:dyDescent="0.3">
      <c r="A132" t="s">
        <v>1301</v>
      </c>
      <c r="B132" t="s">
        <v>1336</v>
      </c>
      <c r="C132">
        <v>2020</v>
      </c>
      <c r="D132">
        <v>939.6</v>
      </c>
    </row>
    <row r="133" spans="1:4" x14ac:dyDescent="0.3">
      <c r="A133" t="s">
        <v>1302</v>
      </c>
      <c r="B133" t="s">
        <v>1336</v>
      </c>
      <c r="C133">
        <v>2020</v>
      </c>
      <c r="D133">
        <v>56.907516201</v>
      </c>
    </row>
    <row r="134" spans="1:4" x14ac:dyDescent="0.3">
      <c r="A134" t="s">
        <v>1303</v>
      </c>
      <c r="B134" t="s">
        <v>1336</v>
      </c>
      <c r="C134">
        <v>2020</v>
      </c>
      <c r="D134" s="93">
        <v>8440.2001999999993</v>
      </c>
    </row>
    <row r="135" spans="1:4" x14ac:dyDescent="0.3">
      <c r="A135" t="s">
        <v>1304</v>
      </c>
      <c r="B135" t="s">
        <v>1336</v>
      </c>
      <c r="C135">
        <v>2020</v>
      </c>
      <c r="D135">
        <v>46.639444429000001</v>
      </c>
    </row>
    <row r="136" spans="1:4" x14ac:dyDescent="0.3">
      <c r="A136" t="s">
        <v>1305</v>
      </c>
      <c r="B136" t="s">
        <v>1336</v>
      </c>
      <c r="C136">
        <v>2020</v>
      </c>
      <c r="D136" s="93">
        <v>18096.699700000001</v>
      </c>
    </row>
    <row r="137" spans="1:4" x14ac:dyDescent="0.3">
      <c r="A137" t="s">
        <v>1297</v>
      </c>
      <c r="B137" t="s">
        <v>1336</v>
      </c>
      <c r="C137">
        <v>2021</v>
      </c>
      <c r="D137" s="7">
        <v>220334</v>
      </c>
    </row>
    <row r="138" spans="1:4" x14ac:dyDescent="0.3">
      <c r="A138" t="s">
        <v>1298</v>
      </c>
      <c r="B138" t="s">
        <v>1336</v>
      </c>
      <c r="C138">
        <v>2021</v>
      </c>
      <c r="D138">
        <v>122.769265058</v>
      </c>
    </row>
    <row r="139" spans="1:4" x14ac:dyDescent="0.3">
      <c r="A139" t="s">
        <v>1299</v>
      </c>
      <c r="B139" t="s">
        <v>1336</v>
      </c>
      <c r="C139">
        <v>2021</v>
      </c>
      <c r="D139" s="93">
        <v>1794.7</v>
      </c>
    </row>
    <row r="140" spans="1:4" x14ac:dyDescent="0.3">
      <c r="A140" t="s">
        <v>1300</v>
      </c>
      <c r="B140" t="s">
        <v>1336</v>
      </c>
      <c r="C140">
        <v>2021</v>
      </c>
      <c r="D140">
        <v>9.7572512029999992</v>
      </c>
    </row>
    <row r="141" spans="1:4" x14ac:dyDescent="0.3">
      <c r="A141" t="s">
        <v>1301</v>
      </c>
      <c r="B141" t="s">
        <v>1336</v>
      </c>
      <c r="C141">
        <v>2021</v>
      </c>
      <c r="D141" s="93">
        <v>1039.5</v>
      </c>
    </row>
    <row r="142" spans="1:4" x14ac:dyDescent="0.3">
      <c r="A142" t="s">
        <v>1302</v>
      </c>
      <c r="B142" t="s">
        <v>1336</v>
      </c>
      <c r="C142">
        <v>2021</v>
      </c>
      <c r="D142">
        <v>57.920543823000003</v>
      </c>
    </row>
    <row r="143" spans="1:4" x14ac:dyDescent="0.3">
      <c r="A143" t="s">
        <v>1303</v>
      </c>
      <c r="B143" t="s">
        <v>1336</v>
      </c>
      <c r="C143">
        <v>2021</v>
      </c>
      <c r="D143" s="93">
        <v>8239.6000999999997</v>
      </c>
    </row>
    <row r="144" spans="1:4" x14ac:dyDescent="0.3">
      <c r="A144" t="s">
        <v>1304</v>
      </c>
      <c r="B144" t="s">
        <v>1336</v>
      </c>
      <c r="C144">
        <v>2021</v>
      </c>
      <c r="D144">
        <v>44.796260091999997</v>
      </c>
    </row>
    <row r="145" spans="1:4" x14ac:dyDescent="0.3">
      <c r="A145" t="s">
        <v>1305</v>
      </c>
      <c r="B145" t="s">
        <v>1336</v>
      </c>
      <c r="C145">
        <v>2021</v>
      </c>
      <c r="D145" s="93">
        <v>18393.5</v>
      </c>
    </row>
    <row r="146" spans="1:4" x14ac:dyDescent="0.3">
      <c r="A146" t="s">
        <v>1297</v>
      </c>
      <c r="B146" t="s">
        <v>1526</v>
      </c>
      <c r="C146">
        <v>2014</v>
      </c>
      <c r="D146" s="7">
        <v>85043</v>
      </c>
    </row>
    <row r="147" spans="1:4" x14ac:dyDescent="0.3">
      <c r="A147" t="s">
        <v>1298</v>
      </c>
      <c r="B147" t="s">
        <v>1526</v>
      </c>
      <c r="C147">
        <v>2014</v>
      </c>
      <c r="D147">
        <v>32.483957218999997</v>
      </c>
    </row>
    <row r="148" spans="1:4" x14ac:dyDescent="0.3">
      <c r="A148" t="s">
        <v>1299</v>
      </c>
      <c r="B148" t="s">
        <v>1526</v>
      </c>
      <c r="C148">
        <v>2014</v>
      </c>
      <c r="D148" s="7">
        <v>2618</v>
      </c>
    </row>
    <row r="149" spans="1:4" x14ac:dyDescent="0.3">
      <c r="A149" t="s">
        <v>1300</v>
      </c>
      <c r="B149" t="s">
        <v>1526</v>
      </c>
      <c r="C149">
        <v>2014</v>
      </c>
      <c r="D149">
        <v>4.1012626499999998</v>
      </c>
    </row>
    <row r="150" spans="1:4" x14ac:dyDescent="0.3">
      <c r="A150" t="s">
        <v>1301</v>
      </c>
      <c r="B150" t="s">
        <v>1526</v>
      </c>
      <c r="C150">
        <v>2014</v>
      </c>
      <c r="D150">
        <v>119</v>
      </c>
    </row>
    <row r="151" spans="1:4" x14ac:dyDescent="0.3">
      <c r="A151" t="s">
        <v>1302</v>
      </c>
      <c r="B151" t="s">
        <v>1526</v>
      </c>
      <c r="C151">
        <v>2014</v>
      </c>
      <c r="D151">
        <v>4.5454545450000001</v>
      </c>
    </row>
    <row r="152" spans="1:4" x14ac:dyDescent="0.3">
      <c r="A152" t="s">
        <v>1303</v>
      </c>
      <c r="B152" t="s">
        <v>1526</v>
      </c>
      <c r="C152">
        <v>2014</v>
      </c>
      <c r="D152" s="93">
        <v>5917.0438999999997</v>
      </c>
    </row>
    <row r="153" spans="1:4" x14ac:dyDescent="0.3">
      <c r="A153" t="s">
        <v>1304</v>
      </c>
      <c r="B153" t="s">
        <v>1526</v>
      </c>
      <c r="C153">
        <v>2014</v>
      </c>
      <c r="D153">
        <v>9.2694236609999994</v>
      </c>
    </row>
    <row r="154" spans="1:4" x14ac:dyDescent="0.3">
      <c r="A154" t="s">
        <v>1305</v>
      </c>
      <c r="B154" t="s">
        <v>1526</v>
      </c>
      <c r="C154">
        <v>2014</v>
      </c>
      <c r="D154" s="7">
        <v>63834</v>
      </c>
    </row>
    <row r="155" spans="1:4" x14ac:dyDescent="0.3">
      <c r="A155" t="s">
        <v>1297</v>
      </c>
      <c r="B155" t="s">
        <v>1526</v>
      </c>
      <c r="C155">
        <v>2015</v>
      </c>
      <c r="D155" s="7">
        <v>96645</v>
      </c>
    </row>
    <row r="156" spans="1:4" x14ac:dyDescent="0.3">
      <c r="A156" t="s">
        <v>1298</v>
      </c>
      <c r="B156" t="s">
        <v>1526</v>
      </c>
      <c r="C156">
        <v>2015</v>
      </c>
      <c r="D156">
        <v>36.733181299999998</v>
      </c>
    </row>
    <row r="157" spans="1:4" x14ac:dyDescent="0.3">
      <c r="A157" t="s">
        <v>1299</v>
      </c>
      <c r="B157" t="s">
        <v>1526</v>
      </c>
      <c r="C157">
        <v>2015</v>
      </c>
      <c r="D157" s="7">
        <v>2631</v>
      </c>
    </row>
    <row r="158" spans="1:4" x14ac:dyDescent="0.3">
      <c r="A158" t="s">
        <v>1300</v>
      </c>
      <c r="B158" t="s">
        <v>1526</v>
      </c>
      <c r="C158">
        <v>2015</v>
      </c>
      <c r="D158">
        <v>4.1216279729999998</v>
      </c>
    </row>
    <row r="159" spans="1:4" x14ac:dyDescent="0.3">
      <c r="A159" t="s">
        <v>1301</v>
      </c>
      <c r="B159" t="s">
        <v>1526</v>
      </c>
      <c r="C159">
        <v>2015</v>
      </c>
      <c r="D159">
        <v>119</v>
      </c>
    </row>
    <row r="160" spans="1:4" x14ac:dyDescent="0.3">
      <c r="A160" t="s">
        <v>1302</v>
      </c>
      <c r="B160" t="s">
        <v>1526</v>
      </c>
      <c r="C160">
        <v>2015</v>
      </c>
      <c r="D160">
        <v>4.5229950590000003</v>
      </c>
    </row>
    <row r="161" spans="1:4" x14ac:dyDescent="0.3">
      <c r="A161" t="s">
        <v>1303</v>
      </c>
      <c r="B161" t="s">
        <v>1526</v>
      </c>
      <c r="C161">
        <v>2015</v>
      </c>
      <c r="D161" s="7">
        <v>4837</v>
      </c>
    </row>
    <row r="162" spans="1:4" x14ac:dyDescent="0.3">
      <c r="A162" t="s">
        <v>1304</v>
      </c>
      <c r="B162" t="s">
        <v>1526</v>
      </c>
      <c r="C162">
        <v>2015</v>
      </c>
      <c r="D162">
        <v>7.5774665539999999</v>
      </c>
    </row>
    <row r="163" spans="1:4" x14ac:dyDescent="0.3">
      <c r="A163" t="s">
        <v>1305</v>
      </c>
      <c r="B163" t="s">
        <v>1526</v>
      </c>
      <c r="C163">
        <v>2015</v>
      </c>
      <c r="D163" s="7">
        <v>63834</v>
      </c>
    </row>
    <row r="164" spans="1:4" x14ac:dyDescent="0.3">
      <c r="A164" t="s">
        <v>1297</v>
      </c>
      <c r="B164" t="s">
        <v>1526</v>
      </c>
      <c r="C164">
        <v>2016</v>
      </c>
      <c r="D164" s="7">
        <v>127513</v>
      </c>
    </row>
    <row r="165" spans="1:4" x14ac:dyDescent="0.3">
      <c r="A165" t="s">
        <v>1298</v>
      </c>
      <c r="B165" t="s">
        <v>1526</v>
      </c>
      <c r="C165">
        <v>2016</v>
      </c>
      <c r="D165">
        <v>45.073524214000003</v>
      </c>
    </row>
    <row r="166" spans="1:4" x14ac:dyDescent="0.3">
      <c r="A166" t="s">
        <v>1299</v>
      </c>
      <c r="B166" t="s">
        <v>1526</v>
      </c>
      <c r="C166">
        <v>2016</v>
      </c>
      <c r="D166" s="7">
        <v>2829</v>
      </c>
    </row>
    <row r="167" spans="1:4" x14ac:dyDescent="0.3">
      <c r="A167" t="s">
        <v>1300</v>
      </c>
      <c r="B167" t="s">
        <v>1526</v>
      </c>
      <c r="C167">
        <v>2016</v>
      </c>
      <c r="D167">
        <v>4.4845679499999997</v>
      </c>
    </row>
    <row r="168" spans="1:4" x14ac:dyDescent="0.3">
      <c r="A168" t="s">
        <v>1301</v>
      </c>
      <c r="B168" t="s">
        <v>1526</v>
      </c>
      <c r="C168">
        <v>2016</v>
      </c>
      <c r="D168">
        <v>108</v>
      </c>
    </row>
    <row r="169" spans="1:4" x14ac:dyDescent="0.3">
      <c r="A169" t="s">
        <v>1302</v>
      </c>
      <c r="B169" t="s">
        <v>1526</v>
      </c>
      <c r="C169">
        <v>2016</v>
      </c>
      <c r="D169">
        <v>3.8176033930000002</v>
      </c>
    </row>
    <row r="170" spans="1:4" x14ac:dyDescent="0.3">
      <c r="A170" t="s">
        <v>1303</v>
      </c>
      <c r="B170" t="s">
        <v>1526</v>
      </c>
      <c r="C170">
        <v>2016</v>
      </c>
      <c r="D170" s="7">
        <v>8312</v>
      </c>
    </row>
    <row r="171" spans="1:4" x14ac:dyDescent="0.3">
      <c r="A171" t="s">
        <v>1304</v>
      </c>
      <c r="B171" t="s">
        <v>1526</v>
      </c>
      <c r="C171">
        <v>2016</v>
      </c>
      <c r="D171">
        <v>13.176291552</v>
      </c>
    </row>
    <row r="172" spans="1:4" x14ac:dyDescent="0.3">
      <c r="A172" t="s">
        <v>1305</v>
      </c>
      <c r="B172" t="s">
        <v>1526</v>
      </c>
      <c r="C172">
        <v>2016</v>
      </c>
      <c r="D172" s="7">
        <v>63083</v>
      </c>
    </row>
    <row r="173" spans="1:4" x14ac:dyDescent="0.3">
      <c r="A173" t="s">
        <v>1297</v>
      </c>
      <c r="B173" t="s">
        <v>1526</v>
      </c>
      <c r="C173">
        <v>2017</v>
      </c>
      <c r="D173" s="7">
        <v>154952</v>
      </c>
    </row>
    <row r="174" spans="1:4" x14ac:dyDescent="0.3">
      <c r="A174" t="s">
        <v>1298</v>
      </c>
      <c r="B174" t="s">
        <v>1526</v>
      </c>
      <c r="C174">
        <v>2017</v>
      </c>
      <c r="D174">
        <v>59.277735272000001</v>
      </c>
    </row>
    <row r="175" spans="1:4" x14ac:dyDescent="0.3">
      <c r="A175" t="s">
        <v>1299</v>
      </c>
      <c r="B175" t="s">
        <v>1526</v>
      </c>
      <c r="C175">
        <v>2017</v>
      </c>
      <c r="D175" s="7">
        <v>2614</v>
      </c>
    </row>
    <row r="176" spans="1:4" x14ac:dyDescent="0.3">
      <c r="A176" t="s">
        <v>1300</v>
      </c>
      <c r="B176" t="s">
        <v>1526</v>
      </c>
      <c r="C176">
        <v>2017</v>
      </c>
      <c r="D176">
        <v>5.5070998189999996</v>
      </c>
    </row>
    <row r="177" spans="1:4" x14ac:dyDescent="0.3">
      <c r="A177" t="s">
        <v>1301</v>
      </c>
      <c r="B177" t="s">
        <v>1526</v>
      </c>
      <c r="C177">
        <v>2017</v>
      </c>
      <c r="D177">
        <v>545</v>
      </c>
    </row>
    <row r="178" spans="1:4" x14ac:dyDescent="0.3">
      <c r="A178" t="s">
        <v>1302</v>
      </c>
      <c r="B178" t="s">
        <v>1526</v>
      </c>
      <c r="C178">
        <v>2017</v>
      </c>
      <c r="D178">
        <v>20.849273145000002</v>
      </c>
    </row>
    <row r="179" spans="1:4" x14ac:dyDescent="0.3">
      <c r="A179" t="s">
        <v>1303</v>
      </c>
      <c r="B179" t="s">
        <v>1526</v>
      </c>
      <c r="C179">
        <v>2017</v>
      </c>
      <c r="D179" s="7">
        <v>9299</v>
      </c>
    </row>
    <row r="180" spans="1:4" x14ac:dyDescent="0.3">
      <c r="A180" t="s">
        <v>1304</v>
      </c>
      <c r="B180" t="s">
        <v>1526</v>
      </c>
      <c r="C180">
        <v>2017</v>
      </c>
      <c r="D180">
        <v>19.590865040000001</v>
      </c>
    </row>
    <row r="181" spans="1:4" x14ac:dyDescent="0.3">
      <c r="A181" t="s">
        <v>1305</v>
      </c>
      <c r="B181" t="s">
        <v>1526</v>
      </c>
      <c r="C181">
        <v>2017</v>
      </c>
      <c r="D181" s="7">
        <v>47466</v>
      </c>
    </row>
    <row r="182" spans="1:4" x14ac:dyDescent="0.3">
      <c r="A182" t="s">
        <v>1297</v>
      </c>
      <c r="B182" t="s">
        <v>1526</v>
      </c>
      <c r="C182">
        <v>2018</v>
      </c>
      <c r="D182" s="7">
        <v>221242</v>
      </c>
    </row>
    <row r="183" spans="1:4" x14ac:dyDescent="0.3">
      <c r="A183" t="s">
        <v>1298</v>
      </c>
      <c r="B183" t="s">
        <v>1526</v>
      </c>
      <c r="C183">
        <v>2018</v>
      </c>
      <c r="D183">
        <v>85.819239721000002</v>
      </c>
    </row>
    <row r="184" spans="1:4" x14ac:dyDescent="0.3">
      <c r="A184" t="s">
        <v>1299</v>
      </c>
      <c r="B184" t="s">
        <v>1526</v>
      </c>
      <c r="C184">
        <v>2018</v>
      </c>
      <c r="D184" s="7">
        <v>2578</v>
      </c>
    </row>
    <row r="185" spans="1:4" x14ac:dyDescent="0.3">
      <c r="A185" t="s">
        <v>1300</v>
      </c>
      <c r="B185" t="s">
        <v>1526</v>
      </c>
      <c r="C185">
        <v>2018</v>
      </c>
      <c r="D185">
        <v>5.4270256620000001</v>
      </c>
    </row>
    <row r="186" spans="1:4" x14ac:dyDescent="0.3">
      <c r="A186" t="s">
        <v>1301</v>
      </c>
      <c r="B186" t="s">
        <v>1526</v>
      </c>
      <c r="C186">
        <v>2018</v>
      </c>
      <c r="D186">
        <v>588</v>
      </c>
    </row>
    <row r="187" spans="1:4" x14ac:dyDescent="0.3">
      <c r="A187" t="s">
        <v>1302</v>
      </c>
      <c r="B187" t="s">
        <v>1526</v>
      </c>
      <c r="C187">
        <v>2018</v>
      </c>
      <c r="D187">
        <v>22.808378588</v>
      </c>
    </row>
    <row r="188" spans="1:4" x14ac:dyDescent="0.3">
      <c r="A188" t="s">
        <v>1303</v>
      </c>
      <c r="B188" t="s">
        <v>1526</v>
      </c>
      <c r="C188">
        <v>2018</v>
      </c>
      <c r="D188" s="7">
        <v>9723</v>
      </c>
    </row>
    <row r="189" spans="1:4" x14ac:dyDescent="0.3">
      <c r="A189" t="s">
        <v>1304</v>
      </c>
      <c r="B189" t="s">
        <v>1526</v>
      </c>
      <c r="C189">
        <v>2018</v>
      </c>
      <c r="D189">
        <v>20.468180957000001</v>
      </c>
    </row>
    <row r="190" spans="1:4" x14ac:dyDescent="0.3">
      <c r="A190" t="s">
        <v>1305</v>
      </c>
      <c r="B190" t="s">
        <v>1526</v>
      </c>
      <c r="C190">
        <v>2018</v>
      </c>
      <c r="D190" s="7">
        <v>47503</v>
      </c>
    </row>
    <row r="191" spans="1:4" x14ac:dyDescent="0.3">
      <c r="A191" t="s">
        <v>1297</v>
      </c>
      <c r="B191" t="s">
        <v>1526</v>
      </c>
      <c r="C191">
        <v>2019</v>
      </c>
      <c r="D191" s="7">
        <v>231019</v>
      </c>
    </row>
    <row r="192" spans="1:4" x14ac:dyDescent="0.3">
      <c r="A192" t="s">
        <v>1298</v>
      </c>
      <c r="B192" t="s">
        <v>1526</v>
      </c>
      <c r="C192">
        <v>2019</v>
      </c>
      <c r="D192">
        <v>89.611714507000002</v>
      </c>
    </row>
    <row r="193" spans="1:4" x14ac:dyDescent="0.3">
      <c r="A193" t="s">
        <v>1299</v>
      </c>
      <c r="B193" t="s">
        <v>1526</v>
      </c>
      <c r="C193">
        <v>2019</v>
      </c>
      <c r="D193" s="7">
        <v>2578</v>
      </c>
    </row>
    <row r="194" spans="1:4" x14ac:dyDescent="0.3">
      <c r="A194" t="s">
        <v>1300</v>
      </c>
      <c r="B194" t="s">
        <v>1526</v>
      </c>
      <c r="C194">
        <v>2019</v>
      </c>
      <c r="D194">
        <v>5.4270256620000001</v>
      </c>
    </row>
    <row r="195" spans="1:4" x14ac:dyDescent="0.3">
      <c r="A195" t="s">
        <v>1301</v>
      </c>
      <c r="B195" t="s">
        <v>1526</v>
      </c>
      <c r="C195">
        <v>2019</v>
      </c>
      <c r="D195">
        <v>588</v>
      </c>
    </row>
    <row r="196" spans="1:4" x14ac:dyDescent="0.3">
      <c r="A196" t="s">
        <v>1302</v>
      </c>
      <c r="B196" t="s">
        <v>1526</v>
      </c>
      <c r="C196">
        <v>2019</v>
      </c>
      <c r="D196">
        <v>22.808378588</v>
      </c>
    </row>
    <row r="197" spans="1:4" x14ac:dyDescent="0.3">
      <c r="A197" t="s">
        <v>1303</v>
      </c>
      <c r="B197" t="s">
        <v>1526</v>
      </c>
      <c r="C197">
        <v>2019</v>
      </c>
      <c r="D197" s="7">
        <v>9723</v>
      </c>
    </row>
    <row r="198" spans="1:4" x14ac:dyDescent="0.3">
      <c r="A198" t="s">
        <v>1304</v>
      </c>
      <c r="B198" t="s">
        <v>1526</v>
      </c>
      <c r="C198">
        <v>2019</v>
      </c>
      <c r="D198">
        <v>20.468180957000001</v>
      </c>
    </row>
    <row r="199" spans="1:4" x14ac:dyDescent="0.3">
      <c r="A199" t="s">
        <v>1305</v>
      </c>
      <c r="B199" t="s">
        <v>1526</v>
      </c>
      <c r="C199">
        <v>2019</v>
      </c>
      <c r="D199" s="7">
        <v>47503</v>
      </c>
    </row>
    <row r="200" spans="1:4" x14ac:dyDescent="0.3">
      <c r="A200" t="s">
        <v>1297</v>
      </c>
      <c r="B200" t="s">
        <v>1526</v>
      </c>
      <c r="C200">
        <v>2020</v>
      </c>
      <c r="D200" s="7">
        <v>258642</v>
      </c>
    </row>
    <row r="201" spans="1:4" x14ac:dyDescent="0.3">
      <c r="A201" t="s">
        <v>1298</v>
      </c>
      <c r="B201" t="s">
        <v>1526</v>
      </c>
      <c r="C201">
        <v>2020</v>
      </c>
      <c r="D201">
        <v>95.687014427999998</v>
      </c>
    </row>
    <row r="202" spans="1:4" x14ac:dyDescent="0.3">
      <c r="A202" t="s">
        <v>1299</v>
      </c>
      <c r="B202" t="s">
        <v>1526</v>
      </c>
      <c r="C202">
        <v>2020</v>
      </c>
      <c r="D202" s="7">
        <v>2703</v>
      </c>
    </row>
    <row r="203" spans="1:4" x14ac:dyDescent="0.3">
      <c r="A203" t="s">
        <v>1300</v>
      </c>
      <c r="B203" t="s">
        <v>1526</v>
      </c>
      <c r="C203">
        <v>2020</v>
      </c>
      <c r="D203">
        <v>5.7592738580000002</v>
      </c>
    </row>
    <row r="204" spans="1:4" x14ac:dyDescent="0.3">
      <c r="A204" t="s">
        <v>1301</v>
      </c>
      <c r="B204" t="s">
        <v>1526</v>
      </c>
      <c r="C204">
        <v>2020</v>
      </c>
      <c r="D204">
        <v>630</v>
      </c>
    </row>
    <row r="205" spans="1:4" x14ac:dyDescent="0.3">
      <c r="A205" t="s">
        <v>1302</v>
      </c>
      <c r="B205" t="s">
        <v>1526</v>
      </c>
      <c r="C205">
        <v>2020</v>
      </c>
      <c r="D205">
        <v>23.307436182</v>
      </c>
    </row>
    <row r="206" spans="1:4" x14ac:dyDescent="0.3">
      <c r="A206" t="s">
        <v>1303</v>
      </c>
      <c r="B206" t="s">
        <v>1526</v>
      </c>
      <c r="C206">
        <v>2020</v>
      </c>
      <c r="D206" s="7">
        <v>9472</v>
      </c>
    </row>
    <row r="207" spans="1:4" x14ac:dyDescent="0.3">
      <c r="A207" t="s">
        <v>1304</v>
      </c>
      <c r="B207" t="s">
        <v>1526</v>
      </c>
      <c r="C207">
        <v>2020</v>
      </c>
      <c r="D207">
        <v>20.181961520000002</v>
      </c>
    </row>
    <row r="208" spans="1:4" x14ac:dyDescent="0.3">
      <c r="A208" t="s">
        <v>1305</v>
      </c>
      <c r="B208" t="s">
        <v>1526</v>
      </c>
      <c r="C208">
        <v>2020</v>
      </c>
      <c r="D208" s="7">
        <v>46933</v>
      </c>
    </row>
    <row r="209" spans="1:4" x14ac:dyDescent="0.3">
      <c r="A209" t="s">
        <v>1297</v>
      </c>
      <c r="B209" t="s">
        <v>1526</v>
      </c>
      <c r="C209">
        <v>2021</v>
      </c>
      <c r="D209" s="7">
        <v>255585</v>
      </c>
    </row>
    <row r="210" spans="1:4" x14ac:dyDescent="0.3">
      <c r="A210" t="s">
        <v>1298</v>
      </c>
      <c r="B210" t="s">
        <v>1526</v>
      </c>
      <c r="C210">
        <v>2021</v>
      </c>
      <c r="D210">
        <v>90.408560311000002</v>
      </c>
    </row>
    <row r="211" spans="1:4" x14ac:dyDescent="0.3">
      <c r="A211" t="s">
        <v>1299</v>
      </c>
      <c r="B211" t="s">
        <v>1526</v>
      </c>
      <c r="C211">
        <v>2021</v>
      </c>
      <c r="D211" s="7">
        <v>2827</v>
      </c>
    </row>
    <row r="212" spans="1:4" x14ac:dyDescent="0.3">
      <c r="A212" t="s">
        <v>1300</v>
      </c>
      <c r="B212" t="s">
        <v>1526</v>
      </c>
      <c r="C212">
        <v>2021</v>
      </c>
      <c r="D212">
        <v>5.9744706030000003</v>
      </c>
    </row>
    <row r="213" spans="1:4" x14ac:dyDescent="0.3">
      <c r="A213" t="s">
        <v>1301</v>
      </c>
      <c r="B213" t="s">
        <v>1526</v>
      </c>
      <c r="C213">
        <v>2021</v>
      </c>
      <c r="D213">
        <v>713</v>
      </c>
    </row>
    <row r="214" spans="1:4" x14ac:dyDescent="0.3">
      <c r="A214" t="s">
        <v>1302</v>
      </c>
      <c r="B214" t="s">
        <v>1526</v>
      </c>
      <c r="C214">
        <v>2021</v>
      </c>
      <c r="D214">
        <v>25.221082419999998</v>
      </c>
    </row>
    <row r="215" spans="1:4" x14ac:dyDescent="0.3">
      <c r="A215" t="s">
        <v>1303</v>
      </c>
      <c r="B215" t="s">
        <v>1526</v>
      </c>
      <c r="C215">
        <v>2021</v>
      </c>
      <c r="D215" s="7">
        <v>8856</v>
      </c>
    </row>
    <row r="216" spans="1:4" x14ac:dyDescent="0.3">
      <c r="A216" t="s">
        <v>1304</v>
      </c>
      <c r="B216" t="s">
        <v>1526</v>
      </c>
      <c r="C216">
        <v>2021</v>
      </c>
      <c r="D216">
        <v>18.715922059</v>
      </c>
    </row>
    <row r="217" spans="1:4" x14ac:dyDescent="0.3">
      <c r="A217" t="s">
        <v>1305</v>
      </c>
      <c r="B217" t="s">
        <v>1526</v>
      </c>
      <c r="C217">
        <v>2021</v>
      </c>
      <c r="D217" s="7">
        <v>47318</v>
      </c>
    </row>
    <row r="218" spans="1:4" x14ac:dyDescent="0.3">
      <c r="A218" t="s">
        <v>1297</v>
      </c>
      <c r="B218" t="s">
        <v>1312</v>
      </c>
      <c r="C218">
        <v>2014</v>
      </c>
      <c r="D218" s="7">
        <v>332753</v>
      </c>
    </row>
    <row r="219" spans="1:4" x14ac:dyDescent="0.3">
      <c r="A219" t="s">
        <v>1298</v>
      </c>
      <c r="B219" t="s">
        <v>1312</v>
      </c>
      <c r="C219">
        <v>2014</v>
      </c>
      <c r="D219">
        <v>74.620010970999999</v>
      </c>
    </row>
    <row r="220" spans="1:4" x14ac:dyDescent="0.3">
      <c r="A220" t="s">
        <v>1299</v>
      </c>
      <c r="B220" t="s">
        <v>1312</v>
      </c>
      <c r="C220">
        <v>2014</v>
      </c>
      <c r="D220" s="93">
        <v>4459.2997999999998</v>
      </c>
    </row>
    <row r="221" spans="1:4" x14ac:dyDescent="0.3">
      <c r="A221" t="s">
        <v>1300</v>
      </c>
      <c r="B221" t="s">
        <v>1312</v>
      </c>
      <c r="C221">
        <v>2014</v>
      </c>
      <c r="D221">
        <v>23.594428138000001</v>
      </c>
    </row>
    <row r="222" spans="1:4" x14ac:dyDescent="0.3">
      <c r="A222" t="s">
        <v>1301</v>
      </c>
      <c r="B222" t="s">
        <v>1312</v>
      </c>
      <c r="C222">
        <v>2014</v>
      </c>
      <c r="D222" s="93">
        <v>1687.9</v>
      </c>
    </row>
    <row r="223" spans="1:4" x14ac:dyDescent="0.3">
      <c r="A223" t="s">
        <v>1302</v>
      </c>
      <c r="B223" t="s">
        <v>1312</v>
      </c>
      <c r="C223">
        <v>2014</v>
      </c>
      <c r="D223">
        <v>37.851233954000001</v>
      </c>
    </row>
    <row r="224" spans="1:4" x14ac:dyDescent="0.3">
      <c r="A224" t="s">
        <v>1303</v>
      </c>
      <c r="B224" t="s">
        <v>1312</v>
      </c>
      <c r="C224">
        <v>2014</v>
      </c>
      <c r="D224" s="93">
        <v>8377.0000999999993</v>
      </c>
    </row>
    <row r="225" spans="1:4" x14ac:dyDescent="0.3">
      <c r="A225" t="s">
        <v>1304</v>
      </c>
      <c r="B225" t="s">
        <v>1312</v>
      </c>
      <c r="C225">
        <v>2014</v>
      </c>
      <c r="D225">
        <v>44.323220177000003</v>
      </c>
    </row>
    <row r="226" spans="1:4" x14ac:dyDescent="0.3">
      <c r="A226" t="s">
        <v>1305</v>
      </c>
      <c r="B226" t="s">
        <v>1312</v>
      </c>
      <c r="C226">
        <v>2014</v>
      </c>
      <c r="D226" s="93">
        <v>18899.800299999999</v>
      </c>
    </row>
    <row r="227" spans="1:4" x14ac:dyDescent="0.3">
      <c r="A227" t="s">
        <v>1297</v>
      </c>
      <c r="B227" t="s">
        <v>1312</v>
      </c>
      <c r="C227">
        <v>2015</v>
      </c>
      <c r="D227" s="7">
        <v>389997</v>
      </c>
    </row>
    <row r="228" spans="1:4" x14ac:dyDescent="0.3">
      <c r="A228" t="s">
        <v>1298</v>
      </c>
      <c r="B228" t="s">
        <v>1312</v>
      </c>
      <c r="C228">
        <v>2015</v>
      </c>
      <c r="D228">
        <v>82.626483050999994</v>
      </c>
    </row>
    <row r="229" spans="1:4" x14ac:dyDescent="0.3">
      <c r="A229" t="s">
        <v>1299</v>
      </c>
      <c r="B229" t="s">
        <v>1312</v>
      </c>
      <c r="C229">
        <v>2015</v>
      </c>
      <c r="D229" s="7">
        <v>4720</v>
      </c>
    </row>
    <row r="230" spans="1:4" x14ac:dyDescent="0.3">
      <c r="A230" t="s">
        <v>1300</v>
      </c>
      <c r="B230" t="s">
        <v>1312</v>
      </c>
      <c r="C230">
        <v>2015</v>
      </c>
      <c r="D230">
        <v>25.09036785</v>
      </c>
    </row>
    <row r="231" spans="1:4" x14ac:dyDescent="0.3">
      <c r="A231" t="s">
        <v>1301</v>
      </c>
      <c r="B231" t="s">
        <v>1312</v>
      </c>
      <c r="C231">
        <v>2015</v>
      </c>
      <c r="D231" s="7">
        <v>1845</v>
      </c>
    </row>
    <row r="232" spans="1:4" x14ac:dyDescent="0.3">
      <c r="A232" t="s">
        <v>1302</v>
      </c>
      <c r="B232" t="s">
        <v>1312</v>
      </c>
      <c r="C232">
        <v>2015</v>
      </c>
      <c r="D232">
        <v>39.088983051</v>
      </c>
    </row>
    <row r="233" spans="1:4" x14ac:dyDescent="0.3">
      <c r="A233" t="s">
        <v>1303</v>
      </c>
      <c r="B233" t="s">
        <v>1312</v>
      </c>
      <c r="C233">
        <v>2015</v>
      </c>
      <c r="D233" s="7">
        <v>6465</v>
      </c>
    </row>
    <row r="234" spans="1:4" x14ac:dyDescent="0.3">
      <c r="A234" t="s">
        <v>1304</v>
      </c>
      <c r="B234" t="s">
        <v>1312</v>
      </c>
      <c r="C234">
        <v>2015</v>
      </c>
      <c r="D234">
        <v>34.366361896999997</v>
      </c>
    </row>
    <row r="235" spans="1:4" x14ac:dyDescent="0.3">
      <c r="A235" t="s">
        <v>1305</v>
      </c>
      <c r="B235" t="s">
        <v>1312</v>
      </c>
      <c r="C235">
        <v>2015</v>
      </c>
      <c r="D235" s="7">
        <v>18812</v>
      </c>
    </row>
    <row r="236" spans="1:4" x14ac:dyDescent="0.3">
      <c r="A236" t="s">
        <v>1297</v>
      </c>
      <c r="B236" t="s">
        <v>1312</v>
      </c>
      <c r="C236">
        <v>2016</v>
      </c>
      <c r="D236" s="7">
        <v>333400</v>
      </c>
    </row>
    <row r="237" spans="1:4" x14ac:dyDescent="0.3">
      <c r="A237" t="s">
        <v>1298</v>
      </c>
      <c r="B237" t="s">
        <v>1312</v>
      </c>
      <c r="C237">
        <v>2016</v>
      </c>
      <c r="D237">
        <v>65.573126928999997</v>
      </c>
    </row>
    <row r="238" spans="1:4" x14ac:dyDescent="0.3">
      <c r="A238" t="s">
        <v>1299</v>
      </c>
      <c r="B238" t="s">
        <v>1312</v>
      </c>
      <c r="C238">
        <v>2016</v>
      </c>
      <c r="D238" s="93">
        <v>5084.3999000000003</v>
      </c>
    </row>
    <row r="239" spans="1:4" x14ac:dyDescent="0.3">
      <c r="A239" t="s">
        <v>1300</v>
      </c>
      <c r="B239" t="s">
        <v>1312</v>
      </c>
      <c r="C239">
        <v>2016</v>
      </c>
      <c r="D239">
        <v>26.792007743999999</v>
      </c>
    </row>
    <row r="240" spans="1:4" x14ac:dyDescent="0.3">
      <c r="A240" t="s">
        <v>1301</v>
      </c>
      <c r="B240" t="s">
        <v>1312</v>
      </c>
      <c r="C240">
        <v>2016</v>
      </c>
      <c r="D240" s="93">
        <v>2073.6001000000001</v>
      </c>
    </row>
    <row r="241" spans="1:4" x14ac:dyDescent="0.3">
      <c r="A241" t="s">
        <v>1302</v>
      </c>
      <c r="B241" t="s">
        <v>1312</v>
      </c>
      <c r="C241">
        <v>2016</v>
      </c>
      <c r="D241">
        <v>40.783576052000001</v>
      </c>
    </row>
    <row r="242" spans="1:4" x14ac:dyDescent="0.3">
      <c r="A242" t="s">
        <v>1303</v>
      </c>
      <c r="B242" t="s">
        <v>1312</v>
      </c>
      <c r="C242">
        <v>2016</v>
      </c>
      <c r="D242" s="93">
        <v>6625.3999000000003</v>
      </c>
    </row>
    <row r="243" spans="1:4" x14ac:dyDescent="0.3">
      <c r="A243" t="s">
        <v>1304</v>
      </c>
      <c r="B243" t="s">
        <v>1312</v>
      </c>
      <c r="C243">
        <v>2016</v>
      </c>
      <c r="D243">
        <v>34.912235252999999</v>
      </c>
    </row>
    <row r="244" spans="1:4" x14ac:dyDescent="0.3">
      <c r="A244" t="s">
        <v>1305</v>
      </c>
      <c r="B244" t="s">
        <v>1312</v>
      </c>
      <c r="C244">
        <v>2016</v>
      </c>
      <c r="D244" s="93">
        <v>18977.300800000001</v>
      </c>
    </row>
    <row r="245" spans="1:4" x14ac:dyDescent="0.3">
      <c r="A245" t="s">
        <v>1297</v>
      </c>
      <c r="B245" t="s">
        <v>1312</v>
      </c>
      <c r="C245">
        <v>2017</v>
      </c>
      <c r="D245" s="7">
        <v>386164</v>
      </c>
    </row>
    <row r="246" spans="1:4" x14ac:dyDescent="0.3">
      <c r="A246" t="s">
        <v>1298</v>
      </c>
      <c r="B246" t="s">
        <v>1312</v>
      </c>
      <c r="C246">
        <v>2017</v>
      </c>
      <c r="D246">
        <v>72.119525632999995</v>
      </c>
    </row>
    <row r="247" spans="1:4" x14ac:dyDescent="0.3">
      <c r="A247" t="s">
        <v>1299</v>
      </c>
      <c r="B247" t="s">
        <v>1312</v>
      </c>
      <c r="C247">
        <v>2017</v>
      </c>
      <c r="D247" s="93">
        <v>5354.5</v>
      </c>
    </row>
    <row r="248" spans="1:4" x14ac:dyDescent="0.3">
      <c r="A248" t="s">
        <v>1300</v>
      </c>
      <c r="B248" t="s">
        <v>1312</v>
      </c>
      <c r="C248">
        <v>2017</v>
      </c>
      <c r="D248">
        <v>28.215287603</v>
      </c>
    </row>
    <row r="249" spans="1:4" x14ac:dyDescent="0.3">
      <c r="A249" t="s">
        <v>1301</v>
      </c>
      <c r="B249" t="s">
        <v>1312</v>
      </c>
      <c r="C249">
        <v>2017</v>
      </c>
      <c r="D249" s="93">
        <v>2221.3998999999999</v>
      </c>
    </row>
    <row r="250" spans="1:4" x14ac:dyDescent="0.3">
      <c r="A250" t="s">
        <v>1302</v>
      </c>
      <c r="B250" t="s">
        <v>1312</v>
      </c>
      <c r="C250">
        <v>2017</v>
      </c>
      <c r="D250">
        <v>41.486598188000002</v>
      </c>
    </row>
    <row r="251" spans="1:4" x14ac:dyDescent="0.3">
      <c r="A251" t="s">
        <v>1303</v>
      </c>
      <c r="B251" t="s">
        <v>1312</v>
      </c>
      <c r="C251">
        <v>2017</v>
      </c>
      <c r="D251" s="93">
        <v>6689.3</v>
      </c>
    </row>
    <row r="252" spans="1:4" x14ac:dyDescent="0.3">
      <c r="A252" t="s">
        <v>1304</v>
      </c>
      <c r="B252" t="s">
        <v>1312</v>
      </c>
      <c r="C252">
        <v>2017</v>
      </c>
      <c r="D252">
        <v>35.248953845000003</v>
      </c>
    </row>
    <row r="253" spans="1:4" x14ac:dyDescent="0.3">
      <c r="A253" t="s">
        <v>1305</v>
      </c>
      <c r="B253" t="s">
        <v>1312</v>
      </c>
      <c r="C253">
        <v>2017</v>
      </c>
      <c r="D253" s="93">
        <v>18977.300800000001</v>
      </c>
    </row>
    <row r="254" spans="1:4" x14ac:dyDescent="0.3">
      <c r="A254" t="s">
        <v>1297</v>
      </c>
      <c r="B254" t="s">
        <v>1312</v>
      </c>
      <c r="C254">
        <v>2018</v>
      </c>
      <c r="D254" s="7">
        <v>540861</v>
      </c>
    </row>
    <row r="255" spans="1:4" x14ac:dyDescent="0.3">
      <c r="A255" t="s">
        <v>1298</v>
      </c>
      <c r="B255" t="s">
        <v>1312</v>
      </c>
      <c r="C255">
        <v>2018</v>
      </c>
      <c r="D255">
        <v>98.517486339000001</v>
      </c>
    </row>
    <row r="256" spans="1:4" x14ac:dyDescent="0.3">
      <c r="A256" t="s">
        <v>1299</v>
      </c>
      <c r="B256" t="s">
        <v>1312</v>
      </c>
      <c r="C256">
        <v>2018</v>
      </c>
      <c r="D256" s="7">
        <v>5490</v>
      </c>
    </row>
    <row r="257" spans="1:4" x14ac:dyDescent="0.3">
      <c r="A257" t="s">
        <v>1300</v>
      </c>
      <c r="B257" t="s">
        <v>1312</v>
      </c>
      <c r="C257">
        <v>2018</v>
      </c>
      <c r="D257">
        <v>29.248801278999998</v>
      </c>
    </row>
    <row r="258" spans="1:4" x14ac:dyDescent="0.3">
      <c r="A258" t="s">
        <v>1301</v>
      </c>
      <c r="B258" t="s">
        <v>1312</v>
      </c>
      <c r="C258">
        <v>2018</v>
      </c>
      <c r="D258" s="93">
        <v>2277.6084000000001</v>
      </c>
    </row>
    <row r="259" spans="1:4" x14ac:dyDescent="0.3">
      <c r="A259" t="s">
        <v>1302</v>
      </c>
      <c r="B259" t="s">
        <v>1312</v>
      </c>
      <c r="C259">
        <v>2018</v>
      </c>
      <c r="D259">
        <v>41.486491803</v>
      </c>
    </row>
    <row r="260" spans="1:4" x14ac:dyDescent="0.3">
      <c r="A260" t="s">
        <v>1303</v>
      </c>
      <c r="B260" t="s">
        <v>1312</v>
      </c>
      <c r="C260">
        <v>2018</v>
      </c>
      <c r="D260" s="93">
        <v>6698.7656999999999</v>
      </c>
    </row>
    <row r="261" spans="1:4" x14ac:dyDescent="0.3">
      <c r="A261" t="s">
        <v>1304</v>
      </c>
      <c r="B261" t="s">
        <v>1312</v>
      </c>
      <c r="C261">
        <v>2018</v>
      </c>
      <c r="D261">
        <v>35.688682472000004</v>
      </c>
    </row>
    <row r="262" spans="1:4" x14ac:dyDescent="0.3">
      <c r="A262" t="s">
        <v>1305</v>
      </c>
      <c r="B262" t="s">
        <v>1312</v>
      </c>
      <c r="C262">
        <v>2018</v>
      </c>
      <c r="D262" s="7">
        <v>18770</v>
      </c>
    </row>
    <row r="263" spans="1:4" x14ac:dyDescent="0.3">
      <c r="A263" t="s">
        <v>1297</v>
      </c>
      <c r="B263" t="s">
        <v>1312</v>
      </c>
      <c r="C263">
        <v>2019</v>
      </c>
      <c r="D263" s="7">
        <v>553132</v>
      </c>
    </row>
    <row r="264" spans="1:4" x14ac:dyDescent="0.3">
      <c r="A264" t="s">
        <v>1298</v>
      </c>
      <c r="B264" t="s">
        <v>1312</v>
      </c>
      <c r="C264">
        <v>2019</v>
      </c>
      <c r="D264">
        <v>98.755936439999999</v>
      </c>
    </row>
    <row r="265" spans="1:4" x14ac:dyDescent="0.3">
      <c r="A265" t="s">
        <v>1299</v>
      </c>
      <c r="B265" t="s">
        <v>1312</v>
      </c>
      <c r="C265">
        <v>2019</v>
      </c>
      <c r="D265" s="7">
        <v>5601</v>
      </c>
    </row>
    <row r="266" spans="1:4" x14ac:dyDescent="0.3">
      <c r="A266" t="s">
        <v>1300</v>
      </c>
      <c r="B266" t="s">
        <v>1312</v>
      </c>
      <c r="C266">
        <v>2019</v>
      </c>
      <c r="D266">
        <v>29.165798792</v>
      </c>
    </row>
    <row r="267" spans="1:4" x14ac:dyDescent="0.3">
      <c r="A267" t="s">
        <v>1301</v>
      </c>
      <c r="B267" t="s">
        <v>1312</v>
      </c>
      <c r="C267">
        <v>2019</v>
      </c>
      <c r="D267" s="7">
        <v>2749</v>
      </c>
    </row>
    <row r="268" spans="1:4" x14ac:dyDescent="0.3">
      <c r="A268" t="s">
        <v>1302</v>
      </c>
      <c r="B268" t="s">
        <v>1312</v>
      </c>
      <c r="C268">
        <v>2019</v>
      </c>
      <c r="D268">
        <v>49.080521335</v>
      </c>
    </row>
    <row r="269" spans="1:4" x14ac:dyDescent="0.3">
      <c r="A269" t="s">
        <v>1303</v>
      </c>
      <c r="B269" t="s">
        <v>1312</v>
      </c>
      <c r="C269">
        <v>2019</v>
      </c>
      <c r="D269" s="7">
        <v>7050</v>
      </c>
    </row>
    <row r="270" spans="1:4" x14ac:dyDescent="0.3">
      <c r="A270" t="s">
        <v>1304</v>
      </c>
      <c r="B270" t="s">
        <v>1312</v>
      </c>
      <c r="C270">
        <v>2019</v>
      </c>
      <c r="D270">
        <v>36.711101853999999</v>
      </c>
    </row>
    <row r="271" spans="1:4" x14ac:dyDescent="0.3">
      <c r="A271" t="s">
        <v>1305</v>
      </c>
      <c r="B271" t="s">
        <v>1312</v>
      </c>
      <c r="C271">
        <v>2019</v>
      </c>
      <c r="D271" s="7">
        <v>19204</v>
      </c>
    </row>
    <row r="272" spans="1:4" x14ac:dyDescent="0.3">
      <c r="A272" t="s">
        <v>1297</v>
      </c>
      <c r="B272" t="s">
        <v>1312</v>
      </c>
      <c r="C272">
        <v>2020</v>
      </c>
      <c r="D272" s="7">
        <v>604740</v>
      </c>
    </row>
    <row r="273" spans="1:4" x14ac:dyDescent="0.3">
      <c r="A273" t="s">
        <v>1298</v>
      </c>
      <c r="B273" t="s">
        <v>1312</v>
      </c>
      <c r="C273">
        <v>2020</v>
      </c>
      <c r="D273">
        <v>105.082627067</v>
      </c>
    </row>
    <row r="274" spans="1:4" x14ac:dyDescent="0.3">
      <c r="A274" t="s">
        <v>1299</v>
      </c>
      <c r="B274" t="s">
        <v>1312</v>
      </c>
      <c r="C274">
        <v>2020</v>
      </c>
      <c r="D274" s="93">
        <v>5754.8999000000003</v>
      </c>
    </row>
    <row r="275" spans="1:4" x14ac:dyDescent="0.3">
      <c r="A275" t="s">
        <v>1300</v>
      </c>
      <c r="B275" t="s">
        <v>1312</v>
      </c>
      <c r="C275">
        <v>2020</v>
      </c>
      <c r="D275">
        <v>29.394877808</v>
      </c>
    </row>
    <row r="276" spans="1:4" x14ac:dyDescent="0.3">
      <c r="A276" t="s">
        <v>1301</v>
      </c>
      <c r="B276" t="s">
        <v>1312</v>
      </c>
      <c r="C276">
        <v>2020</v>
      </c>
      <c r="D276" s="93">
        <v>2954.1001000000001</v>
      </c>
    </row>
    <row r="277" spans="1:4" x14ac:dyDescent="0.3">
      <c r="A277" t="s">
        <v>1302</v>
      </c>
      <c r="B277" t="s">
        <v>1312</v>
      </c>
      <c r="C277">
        <v>2020</v>
      </c>
      <c r="D277">
        <v>51.331911089999998</v>
      </c>
    </row>
    <row r="278" spans="1:4" x14ac:dyDescent="0.3">
      <c r="A278" t="s">
        <v>1303</v>
      </c>
      <c r="B278" t="s">
        <v>1312</v>
      </c>
      <c r="C278">
        <v>2020</v>
      </c>
      <c r="D278" s="93">
        <v>7307.2002000000002</v>
      </c>
    </row>
    <row r="279" spans="1:4" x14ac:dyDescent="0.3">
      <c r="A279" t="s">
        <v>1304</v>
      </c>
      <c r="B279" t="s">
        <v>1312</v>
      </c>
      <c r="C279">
        <v>2020</v>
      </c>
      <c r="D279">
        <v>37.323717307000003</v>
      </c>
    </row>
    <row r="280" spans="1:4" x14ac:dyDescent="0.3">
      <c r="A280" t="s">
        <v>1305</v>
      </c>
      <c r="B280" t="s">
        <v>1312</v>
      </c>
      <c r="C280">
        <v>2020</v>
      </c>
      <c r="D280" s="93">
        <v>19577.900399999999</v>
      </c>
    </row>
    <row r="281" spans="1:4" x14ac:dyDescent="0.3">
      <c r="A281" t="s">
        <v>1297</v>
      </c>
      <c r="B281" t="s">
        <v>1312</v>
      </c>
      <c r="C281">
        <v>2021</v>
      </c>
      <c r="D281" s="7">
        <v>628230</v>
      </c>
    </row>
    <row r="282" spans="1:4" x14ac:dyDescent="0.3">
      <c r="A282" t="s">
        <v>1298</v>
      </c>
      <c r="B282" t="s">
        <v>1312</v>
      </c>
      <c r="C282">
        <v>2021</v>
      </c>
      <c r="D282">
        <v>107.68426465500001</v>
      </c>
    </row>
    <row r="283" spans="1:4" x14ac:dyDescent="0.3">
      <c r="A283" t="s">
        <v>1299</v>
      </c>
      <c r="B283" t="s">
        <v>1312</v>
      </c>
      <c r="C283">
        <v>2021</v>
      </c>
      <c r="D283" s="7">
        <v>5834</v>
      </c>
    </row>
    <row r="284" spans="1:4" x14ac:dyDescent="0.3">
      <c r="A284" t="s">
        <v>1300</v>
      </c>
      <c r="B284" t="s">
        <v>1312</v>
      </c>
      <c r="C284">
        <v>2021</v>
      </c>
      <c r="D284">
        <v>29.351982289999999</v>
      </c>
    </row>
    <row r="285" spans="1:4" x14ac:dyDescent="0.3">
      <c r="A285" t="s">
        <v>1301</v>
      </c>
      <c r="B285" t="s">
        <v>1312</v>
      </c>
      <c r="C285">
        <v>2021</v>
      </c>
      <c r="D285" s="7">
        <v>3019</v>
      </c>
    </row>
    <row r="286" spans="1:4" x14ac:dyDescent="0.3">
      <c r="A286" t="s">
        <v>1302</v>
      </c>
      <c r="B286" t="s">
        <v>1312</v>
      </c>
      <c r="C286">
        <v>2021</v>
      </c>
      <c r="D286">
        <v>51.748371615000003</v>
      </c>
    </row>
    <row r="287" spans="1:4" x14ac:dyDescent="0.3">
      <c r="A287" t="s">
        <v>1303</v>
      </c>
      <c r="B287" t="s">
        <v>1312</v>
      </c>
      <c r="C287">
        <v>2021</v>
      </c>
      <c r="D287" s="7">
        <v>7595</v>
      </c>
    </row>
    <row r="288" spans="1:4" x14ac:dyDescent="0.3">
      <c r="A288" t="s">
        <v>1304</v>
      </c>
      <c r="B288" t="s">
        <v>1312</v>
      </c>
      <c r="C288">
        <v>2021</v>
      </c>
      <c r="D288">
        <v>38.211913866000003</v>
      </c>
    </row>
    <row r="289" spans="1:4" x14ac:dyDescent="0.3">
      <c r="A289" t="s">
        <v>1305</v>
      </c>
      <c r="B289" t="s">
        <v>1312</v>
      </c>
      <c r="C289">
        <v>2021</v>
      </c>
      <c r="D289" s="7">
        <v>19876</v>
      </c>
    </row>
    <row r="290" spans="1:4" x14ac:dyDescent="0.3">
      <c r="A290" t="s">
        <v>1297</v>
      </c>
      <c r="B290" t="s">
        <v>1307</v>
      </c>
      <c r="C290">
        <v>2014</v>
      </c>
      <c r="D290" s="7">
        <v>745658</v>
      </c>
    </row>
    <row r="291" spans="1:4" x14ac:dyDescent="0.3">
      <c r="A291" t="s">
        <v>1298</v>
      </c>
      <c r="B291" t="s">
        <v>1307</v>
      </c>
      <c r="C291">
        <v>2014</v>
      </c>
      <c r="D291">
        <v>176.94779307100001</v>
      </c>
    </row>
    <row r="292" spans="1:4" x14ac:dyDescent="0.3">
      <c r="A292" t="s">
        <v>1299</v>
      </c>
      <c r="B292" t="s">
        <v>1307</v>
      </c>
      <c r="C292">
        <v>2014</v>
      </c>
      <c r="D292" s="7">
        <v>4214</v>
      </c>
    </row>
    <row r="293" spans="1:4" x14ac:dyDescent="0.3">
      <c r="A293" t="s">
        <v>1300</v>
      </c>
      <c r="B293" t="s">
        <v>1307</v>
      </c>
      <c r="C293">
        <v>2014</v>
      </c>
      <c r="D293">
        <v>21.138700778</v>
      </c>
    </row>
    <row r="294" spans="1:4" x14ac:dyDescent="0.3">
      <c r="A294" t="s">
        <v>1301</v>
      </c>
      <c r="B294" t="s">
        <v>1307</v>
      </c>
      <c r="C294">
        <v>2014</v>
      </c>
      <c r="D294" s="7">
        <v>1529</v>
      </c>
    </row>
    <row r="295" spans="1:4" x14ac:dyDescent="0.3">
      <c r="A295" t="s">
        <v>1302</v>
      </c>
      <c r="B295" t="s">
        <v>1307</v>
      </c>
      <c r="C295">
        <v>2014</v>
      </c>
      <c r="D295">
        <v>36.283815851999996</v>
      </c>
    </row>
    <row r="296" spans="1:4" x14ac:dyDescent="0.3">
      <c r="A296" t="s">
        <v>1303</v>
      </c>
      <c r="B296" t="s">
        <v>1307</v>
      </c>
      <c r="C296">
        <v>2014</v>
      </c>
      <c r="D296" s="7">
        <v>5048</v>
      </c>
    </row>
    <row r="297" spans="1:4" x14ac:dyDescent="0.3">
      <c r="A297" t="s">
        <v>1304</v>
      </c>
      <c r="B297" t="s">
        <v>1307</v>
      </c>
      <c r="C297">
        <v>2014</v>
      </c>
      <c r="D297">
        <v>25.322297466999999</v>
      </c>
    </row>
    <row r="298" spans="1:4" x14ac:dyDescent="0.3">
      <c r="A298" t="s">
        <v>1305</v>
      </c>
      <c r="B298" t="s">
        <v>1307</v>
      </c>
      <c r="C298">
        <v>2014</v>
      </c>
      <c r="D298" s="7">
        <v>19935</v>
      </c>
    </row>
    <row r="299" spans="1:4" x14ac:dyDescent="0.3">
      <c r="A299" t="s">
        <v>1297</v>
      </c>
      <c r="B299" t="s">
        <v>1307</v>
      </c>
      <c r="C299">
        <v>2015</v>
      </c>
      <c r="D299" s="7">
        <v>825805</v>
      </c>
    </row>
    <row r="300" spans="1:4" x14ac:dyDescent="0.3">
      <c r="A300" t="s">
        <v>1298</v>
      </c>
      <c r="B300" t="s">
        <v>1307</v>
      </c>
      <c r="C300">
        <v>2015</v>
      </c>
      <c r="D300">
        <v>180.114074028</v>
      </c>
    </row>
    <row r="301" spans="1:4" x14ac:dyDescent="0.3">
      <c r="A301" t="s">
        <v>1299</v>
      </c>
      <c r="B301" t="s">
        <v>1307</v>
      </c>
      <c r="C301">
        <v>2015</v>
      </c>
      <c r="D301" s="93">
        <v>4584.8999000000003</v>
      </c>
    </row>
    <row r="302" spans="1:4" x14ac:dyDescent="0.3">
      <c r="A302" t="s">
        <v>1300</v>
      </c>
      <c r="B302" t="s">
        <v>1307</v>
      </c>
      <c r="C302">
        <v>2015</v>
      </c>
      <c r="D302">
        <v>22.724523692000002</v>
      </c>
    </row>
    <row r="303" spans="1:4" x14ac:dyDescent="0.3">
      <c r="A303" t="s">
        <v>1301</v>
      </c>
      <c r="B303" t="s">
        <v>1307</v>
      </c>
      <c r="C303">
        <v>2015</v>
      </c>
      <c r="D303" s="93">
        <v>2179.1001000000001</v>
      </c>
    </row>
    <row r="304" spans="1:4" x14ac:dyDescent="0.3">
      <c r="A304" t="s">
        <v>1302</v>
      </c>
      <c r="B304" t="s">
        <v>1307</v>
      </c>
      <c r="C304">
        <v>2015</v>
      </c>
      <c r="D304">
        <v>47.527757367</v>
      </c>
    </row>
    <row r="305" spans="1:4" x14ac:dyDescent="0.3">
      <c r="A305" t="s">
        <v>1303</v>
      </c>
      <c r="B305" t="s">
        <v>1307</v>
      </c>
      <c r="C305">
        <v>2015</v>
      </c>
      <c r="D305" s="93">
        <v>5139.7002000000002</v>
      </c>
    </row>
    <row r="306" spans="1:4" x14ac:dyDescent="0.3">
      <c r="A306" t="s">
        <v>1304</v>
      </c>
      <c r="B306" t="s">
        <v>1307</v>
      </c>
      <c r="C306">
        <v>2015</v>
      </c>
      <c r="D306">
        <v>25.474326923</v>
      </c>
    </row>
    <row r="307" spans="1:4" x14ac:dyDescent="0.3">
      <c r="A307" t="s">
        <v>1305</v>
      </c>
      <c r="B307" t="s">
        <v>1307</v>
      </c>
      <c r="C307">
        <v>2015</v>
      </c>
      <c r="D307" s="7">
        <v>20176</v>
      </c>
    </row>
    <row r="308" spans="1:4" x14ac:dyDescent="0.3">
      <c r="A308" t="s">
        <v>1297</v>
      </c>
      <c r="B308" t="s">
        <v>1307</v>
      </c>
      <c r="C308">
        <v>2016</v>
      </c>
      <c r="D308" s="7">
        <v>490242</v>
      </c>
    </row>
    <row r="309" spans="1:4" x14ac:dyDescent="0.3">
      <c r="A309" t="s">
        <v>1298</v>
      </c>
      <c r="B309" t="s">
        <v>1307</v>
      </c>
      <c r="C309">
        <v>2016</v>
      </c>
      <c r="D309">
        <v>117.170650096</v>
      </c>
    </row>
    <row r="310" spans="1:4" x14ac:dyDescent="0.3">
      <c r="A310" t="s">
        <v>1299</v>
      </c>
      <c r="B310" t="s">
        <v>1307</v>
      </c>
      <c r="C310">
        <v>2016</v>
      </c>
      <c r="D310" s="7">
        <v>4184</v>
      </c>
    </row>
    <row r="311" spans="1:4" x14ac:dyDescent="0.3">
      <c r="A311" t="s">
        <v>1300</v>
      </c>
      <c r="B311" t="s">
        <v>1307</v>
      </c>
      <c r="C311">
        <v>2016</v>
      </c>
      <c r="D311">
        <v>19.273734186999999</v>
      </c>
    </row>
    <row r="312" spans="1:4" x14ac:dyDescent="0.3">
      <c r="A312" t="s">
        <v>1301</v>
      </c>
      <c r="B312" t="s">
        <v>1307</v>
      </c>
      <c r="C312">
        <v>2016</v>
      </c>
      <c r="D312" s="93">
        <v>2179.1001000000001</v>
      </c>
    </row>
    <row r="313" spans="1:4" x14ac:dyDescent="0.3">
      <c r="A313" t="s">
        <v>1302</v>
      </c>
      <c r="B313" t="s">
        <v>1307</v>
      </c>
      <c r="C313">
        <v>2016</v>
      </c>
      <c r="D313">
        <v>52.081742351999999</v>
      </c>
    </row>
    <row r="314" spans="1:4" x14ac:dyDescent="0.3">
      <c r="A314" t="s">
        <v>1303</v>
      </c>
      <c r="B314" t="s">
        <v>1307</v>
      </c>
      <c r="C314">
        <v>2016</v>
      </c>
      <c r="D314" s="93">
        <v>5139.7002000000002</v>
      </c>
    </row>
    <row r="315" spans="1:4" x14ac:dyDescent="0.3">
      <c r="A315" t="s">
        <v>1304</v>
      </c>
      <c r="B315" t="s">
        <v>1307</v>
      </c>
      <c r="C315">
        <v>2016</v>
      </c>
      <c r="D315">
        <v>23.676198722999999</v>
      </c>
    </row>
    <row r="316" spans="1:4" x14ac:dyDescent="0.3">
      <c r="A316" t="s">
        <v>1305</v>
      </c>
      <c r="B316" t="s">
        <v>1307</v>
      </c>
      <c r="C316">
        <v>2016</v>
      </c>
      <c r="D316" s="93">
        <v>21708.299800000001</v>
      </c>
    </row>
    <row r="317" spans="1:4" x14ac:dyDescent="0.3">
      <c r="A317" t="s">
        <v>1297</v>
      </c>
      <c r="B317" t="s">
        <v>1307</v>
      </c>
      <c r="C317">
        <v>2017</v>
      </c>
      <c r="D317" s="7">
        <v>603203</v>
      </c>
    </row>
    <row r="318" spans="1:4" x14ac:dyDescent="0.3">
      <c r="A318" t="s">
        <v>1298</v>
      </c>
      <c r="B318" t="s">
        <v>1307</v>
      </c>
      <c r="C318">
        <v>2017</v>
      </c>
      <c r="D318">
        <v>139.43666204300001</v>
      </c>
    </row>
    <row r="319" spans="1:4" x14ac:dyDescent="0.3">
      <c r="A319" t="s">
        <v>1299</v>
      </c>
      <c r="B319" t="s">
        <v>1307</v>
      </c>
      <c r="C319">
        <v>2017</v>
      </c>
      <c r="D319" s="7">
        <v>4326</v>
      </c>
    </row>
    <row r="320" spans="1:4" x14ac:dyDescent="0.3">
      <c r="A320" t="s">
        <v>1300</v>
      </c>
      <c r="B320" t="s">
        <v>1307</v>
      </c>
      <c r="C320">
        <v>2017</v>
      </c>
      <c r="D320">
        <v>19.694072658</v>
      </c>
    </row>
    <row r="321" spans="1:4" x14ac:dyDescent="0.3">
      <c r="A321" t="s">
        <v>1301</v>
      </c>
      <c r="B321" t="s">
        <v>1307</v>
      </c>
      <c r="C321">
        <v>2017</v>
      </c>
      <c r="D321" s="93">
        <v>2179.1001000000001</v>
      </c>
    </row>
    <row r="322" spans="1:4" x14ac:dyDescent="0.3">
      <c r="A322" t="s">
        <v>1302</v>
      </c>
      <c r="B322" t="s">
        <v>1307</v>
      </c>
      <c r="C322">
        <v>2017</v>
      </c>
      <c r="D322">
        <v>50.372170595999997</v>
      </c>
    </row>
    <row r="323" spans="1:4" x14ac:dyDescent="0.3">
      <c r="A323" t="s">
        <v>1303</v>
      </c>
      <c r="B323" t="s">
        <v>1307</v>
      </c>
      <c r="C323">
        <v>2017</v>
      </c>
      <c r="D323" s="93">
        <v>5139.7002000000002</v>
      </c>
    </row>
    <row r="324" spans="1:4" x14ac:dyDescent="0.3">
      <c r="A324" t="s">
        <v>1304</v>
      </c>
      <c r="B324" t="s">
        <v>1307</v>
      </c>
      <c r="C324">
        <v>2017</v>
      </c>
      <c r="D324">
        <v>23.398434854000001</v>
      </c>
    </row>
    <row r="325" spans="1:4" x14ac:dyDescent="0.3">
      <c r="A325" t="s">
        <v>1305</v>
      </c>
      <c r="B325" t="s">
        <v>1307</v>
      </c>
      <c r="C325">
        <v>2017</v>
      </c>
      <c r="D325" s="7">
        <v>21966</v>
      </c>
    </row>
    <row r="326" spans="1:4" x14ac:dyDescent="0.3">
      <c r="A326" t="s">
        <v>1297</v>
      </c>
      <c r="B326" t="s">
        <v>1307</v>
      </c>
      <c r="C326">
        <v>2018</v>
      </c>
      <c r="D326" s="7">
        <v>874065</v>
      </c>
    </row>
    <row r="327" spans="1:4" x14ac:dyDescent="0.3">
      <c r="A327" t="s">
        <v>1298</v>
      </c>
      <c r="B327" t="s">
        <v>1307</v>
      </c>
      <c r="C327">
        <v>2018</v>
      </c>
      <c r="D327">
        <v>200.91923599099999</v>
      </c>
    </row>
    <row r="328" spans="1:4" x14ac:dyDescent="0.3">
      <c r="A328" t="s">
        <v>1299</v>
      </c>
      <c r="B328" t="s">
        <v>1307</v>
      </c>
      <c r="C328">
        <v>2018</v>
      </c>
      <c r="D328" s="93">
        <v>4350.3301000000001</v>
      </c>
    </row>
    <row r="329" spans="1:4" x14ac:dyDescent="0.3">
      <c r="A329" t="s">
        <v>1300</v>
      </c>
      <c r="B329" t="s">
        <v>1307</v>
      </c>
      <c r="C329">
        <v>2018</v>
      </c>
      <c r="D329">
        <v>19.396291084000001</v>
      </c>
    </row>
    <row r="330" spans="1:4" x14ac:dyDescent="0.3">
      <c r="A330" t="s">
        <v>1301</v>
      </c>
      <c r="B330" t="s">
        <v>1307</v>
      </c>
      <c r="C330">
        <v>2018</v>
      </c>
      <c r="D330" s="7">
        <v>1311</v>
      </c>
    </row>
    <row r="331" spans="1:4" x14ac:dyDescent="0.3">
      <c r="A331" t="s">
        <v>1302</v>
      </c>
      <c r="B331" t="s">
        <v>1307</v>
      </c>
      <c r="C331">
        <v>2018</v>
      </c>
      <c r="D331">
        <v>30.135644189000001</v>
      </c>
    </row>
    <row r="332" spans="1:4" x14ac:dyDescent="0.3">
      <c r="A332" t="s">
        <v>1303</v>
      </c>
      <c r="B332" t="s">
        <v>1307</v>
      </c>
      <c r="C332">
        <v>2018</v>
      </c>
      <c r="D332" s="93">
        <v>5265.9998999999998</v>
      </c>
    </row>
    <row r="333" spans="1:4" x14ac:dyDescent="0.3">
      <c r="A333" t="s">
        <v>1304</v>
      </c>
      <c r="B333" t="s">
        <v>1307</v>
      </c>
      <c r="C333">
        <v>2018</v>
      </c>
      <c r="D333">
        <v>23.478877362999999</v>
      </c>
    </row>
    <row r="334" spans="1:4" x14ac:dyDescent="0.3">
      <c r="A334" t="s">
        <v>1305</v>
      </c>
      <c r="B334" t="s">
        <v>1307</v>
      </c>
      <c r="C334">
        <v>2018</v>
      </c>
      <c r="D334" s="93">
        <v>22428.669900000001</v>
      </c>
    </row>
    <row r="335" spans="1:4" x14ac:dyDescent="0.3">
      <c r="A335" t="s">
        <v>1297</v>
      </c>
      <c r="B335" t="s">
        <v>1307</v>
      </c>
      <c r="C335">
        <v>2019</v>
      </c>
      <c r="D335" s="7">
        <v>891246</v>
      </c>
    </row>
    <row r="336" spans="1:4" x14ac:dyDescent="0.3">
      <c r="A336" t="s">
        <v>1298</v>
      </c>
      <c r="B336" t="s">
        <v>1307</v>
      </c>
      <c r="C336">
        <v>2019</v>
      </c>
      <c r="D336">
        <v>196.20898974299999</v>
      </c>
    </row>
    <row r="337" spans="1:4" x14ac:dyDescent="0.3">
      <c r="A337" t="s">
        <v>1299</v>
      </c>
      <c r="B337" t="s">
        <v>1307</v>
      </c>
      <c r="C337">
        <v>2019</v>
      </c>
      <c r="D337" s="93">
        <v>4542.3301000000001</v>
      </c>
    </row>
    <row r="338" spans="1:4" x14ac:dyDescent="0.3">
      <c r="A338" t="s">
        <v>1300</v>
      </c>
      <c r="B338" t="s">
        <v>1307</v>
      </c>
      <c r="C338">
        <v>2019</v>
      </c>
      <c r="D338">
        <v>19.986201987000001</v>
      </c>
    </row>
    <row r="339" spans="1:4" x14ac:dyDescent="0.3">
      <c r="A339" t="s">
        <v>1301</v>
      </c>
      <c r="B339" t="s">
        <v>1307</v>
      </c>
      <c r="C339">
        <v>2019</v>
      </c>
      <c r="D339" s="93">
        <v>1382.67</v>
      </c>
    </row>
    <row r="340" spans="1:4" x14ac:dyDescent="0.3">
      <c r="A340" t="s">
        <v>1302</v>
      </c>
      <c r="B340" t="s">
        <v>1307</v>
      </c>
      <c r="C340">
        <v>2019</v>
      </c>
      <c r="D340">
        <v>30.439663554999999</v>
      </c>
    </row>
    <row r="341" spans="1:4" x14ac:dyDescent="0.3">
      <c r="A341" t="s">
        <v>1303</v>
      </c>
      <c r="B341" t="s">
        <v>1307</v>
      </c>
      <c r="C341">
        <v>2019</v>
      </c>
      <c r="D341" s="93">
        <v>5494.6698999999999</v>
      </c>
    </row>
    <row r="342" spans="1:4" x14ac:dyDescent="0.3">
      <c r="A342" t="s">
        <v>1304</v>
      </c>
      <c r="B342" t="s">
        <v>1307</v>
      </c>
      <c r="C342">
        <v>2019</v>
      </c>
      <c r="D342">
        <v>24.176486529000002</v>
      </c>
    </row>
    <row r="343" spans="1:4" x14ac:dyDescent="0.3">
      <c r="A343" t="s">
        <v>1305</v>
      </c>
      <c r="B343" t="s">
        <v>1307</v>
      </c>
      <c r="C343">
        <v>2019</v>
      </c>
      <c r="D343" s="93">
        <v>22727.330099999999</v>
      </c>
    </row>
    <row r="344" spans="1:4" x14ac:dyDescent="0.3">
      <c r="A344" t="s">
        <v>1297</v>
      </c>
      <c r="B344" t="s">
        <v>1307</v>
      </c>
      <c r="C344">
        <v>2020</v>
      </c>
      <c r="D344" s="7">
        <v>933288</v>
      </c>
    </row>
    <row r="345" spans="1:4" x14ac:dyDescent="0.3">
      <c r="A345" t="s">
        <v>1298</v>
      </c>
      <c r="B345" t="s">
        <v>1307</v>
      </c>
      <c r="C345">
        <v>2020</v>
      </c>
      <c r="D345">
        <v>206.84574468100001</v>
      </c>
    </row>
    <row r="346" spans="1:4" x14ac:dyDescent="0.3">
      <c r="A346" t="s">
        <v>1299</v>
      </c>
      <c r="B346" t="s">
        <v>1307</v>
      </c>
      <c r="C346">
        <v>2020</v>
      </c>
      <c r="D346" s="7">
        <v>4512</v>
      </c>
    </row>
    <row r="347" spans="1:4" x14ac:dyDescent="0.3">
      <c r="A347" t="s">
        <v>1300</v>
      </c>
      <c r="B347" t="s">
        <v>1307</v>
      </c>
      <c r="C347">
        <v>2020</v>
      </c>
      <c r="D347">
        <v>19.304325504000001</v>
      </c>
    </row>
    <row r="348" spans="1:4" x14ac:dyDescent="0.3">
      <c r="A348" t="s">
        <v>1301</v>
      </c>
      <c r="B348" t="s">
        <v>1307</v>
      </c>
      <c r="C348">
        <v>2020</v>
      </c>
      <c r="D348" s="7">
        <v>1442</v>
      </c>
    </row>
    <row r="349" spans="1:4" x14ac:dyDescent="0.3">
      <c r="A349" t="s">
        <v>1302</v>
      </c>
      <c r="B349" t="s">
        <v>1307</v>
      </c>
      <c r="C349">
        <v>2020</v>
      </c>
      <c r="D349">
        <v>31.959219858000001</v>
      </c>
    </row>
    <row r="350" spans="1:4" x14ac:dyDescent="0.3">
      <c r="A350" t="s">
        <v>1303</v>
      </c>
      <c r="B350" t="s">
        <v>1307</v>
      </c>
      <c r="C350">
        <v>2020</v>
      </c>
      <c r="D350" s="93">
        <v>5039.2997999999998</v>
      </c>
    </row>
    <row r="351" spans="1:4" x14ac:dyDescent="0.3">
      <c r="A351" t="s">
        <v>1304</v>
      </c>
      <c r="B351" t="s">
        <v>1307</v>
      </c>
      <c r="C351">
        <v>2020</v>
      </c>
      <c r="D351">
        <v>21.560346553999999</v>
      </c>
    </row>
    <row r="352" spans="1:4" x14ac:dyDescent="0.3">
      <c r="A352" t="s">
        <v>1305</v>
      </c>
      <c r="B352" t="s">
        <v>1307</v>
      </c>
      <c r="C352">
        <v>2020</v>
      </c>
      <c r="D352" s="7">
        <v>23373</v>
      </c>
    </row>
    <row r="353" spans="1:4" x14ac:dyDescent="0.3">
      <c r="A353" t="s">
        <v>1297</v>
      </c>
      <c r="B353" t="s">
        <v>1307</v>
      </c>
      <c r="C353">
        <v>2021</v>
      </c>
      <c r="D353" s="7">
        <v>986268</v>
      </c>
    </row>
    <row r="354" spans="1:4" x14ac:dyDescent="0.3">
      <c r="A354" t="s">
        <v>1298</v>
      </c>
      <c r="B354" t="s">
        <v>1307</v>
      </c>
      <c r="C354">
        <v>2021</v>
      </c>
      <c r="D354">
        <v>216.47673397700001</v>
      </c>
    </row>
    <row r="355" spans="1:4" x14ac:dyDescent="0.3">
      <c r="A355" t="s">
        <v>1299</v>
      </c>
      <c r="B355" t="s">
        <v>1307</v>
      </c>
      <c r="C355">
        <v>2021</v>
      </c>
      <c r="D355" s="7">
        <v>4556</v>
      </c>
    </row>
    <row r="356" spans="1:4" x14ac:dyDescent="0.3">
      <c r="A356" t="s">
        <v>1300</v>
      </c>
      <c r="B356" t="s">
        <v>1307</v>
      </c>
      <c r="C356">
        <v>2021</v>
      </c>
      <c r="D356">
        <v>19.296090804999999</v>
      </c>
    </row>
    <row r="357" spans="1:4" x14ac:dyDescent="0.3">
      <c r="A357" t="s">
        <v>1301</v>
      </c>
      <c r="B357" t="s">
        <v>1307</v>
      </c>
      <c r="C357">
        <v>2021</v>
      </c>
      <c r="D357" s="7">
        <v>1466</v>
      </c>
    </row>
    <row r="358" spans="1:4" x14ac:dyDescent="0.3">
      <c r="A358" t="s">
        <v>1302</v>
      </c>
      <c r="B358" t="s">
        <v>1307</v>
      </c>
      <c r="C358">
        <v>2021</v>
      </c>
      <c r="D358">
        <v>32.177348551000001</v>
      </c>
    </row>
    <row r="359" spans="1:4" x14ac:dyDescent="0.3">
      <c r="A359" t="s">
        <v>1303</v>
      </c>
      <c r="B359" t="s">
        <v>1307</v>
      </c>
      <c r="C359">
        <v>2021</v>
      </c>
      <c r="D359" s="7">
        <v>5816</v>
      </c>
    </row>
    <row r="360" spans="1:4" x14ac:dyDescent="0.3">
      <c r="A360" t="s">
        <v>1304</v>
      </c>
      <c r="B360" t="s">
        <v>1307</v>
      </c>
      <c r="C360">
        <v>2021</v>
      </c>
      <c r="D360">
        <v>24.632586505999999</v>
      </c>
    </row>
    <row r="361" spans="1:4" x14ac:dyDescent="0.3">
      <c r="A361" t="s">
        <v>1305</v>
      </c>
      <c r="B361" t="s">
        <v>1307</v>
      </c>
      <c r="C361">
        <v>2021</v>
      </c>
      <c r="D361" s="7">
        <v>23611</v>
      </c>
    </row>
    <row r="362" spans="1:4" x14ac:dyDescent="0.3">
      <c r="A362" t="s">
        <v>1297</v>
      </c>
      <c r="B362" t="s">
        <v>1337</v>
      </c>
      <c r="C362">
        <v>2014</v>
      </c>
      <c r="D362" s="7">
        <v>171879</v>
      </c>
    </row>
    <row r="363" spans="1:4" x14ac:dyDescent="0.3">
      <c r="A363" t="s">
        <v>1298</v>
      </c>
      <c r="B363" t="s">
        <v>1337</v>
      </c>
      <c r="C363">
        <v>2014</v>
      </c>
      <c r="D363">
        <v>52.814345281000001</v>
      </c>
    </row>
    <row r="364" spans="1:4" x14ac:dyDescent="0.3">
      <c r="A364" t="s">
        <v>1299</v>
      </c>
      <c r="B364" t="s">
        <v>1337</v>
      </c>
      <c r="C364">
        <v>2014</v>
      </c>
      <c r="D364" s="93">
        <v>3254.3998999999999</v>
      </c>
    </row>
    <row r="365" spans="1:4" x14ac:dyDescent="0.3">
      <c r="A365" t="s">
        <v>1300</v>
      </c>
      <c r="B365" t="s">
        <v>1337</v>
      </c>
      <c r="C365">
        <v>2014</v>
      </c>
      <c r="D365">
        <v>15.451450529000001</v>
      </c>
    </row>
    <row r="366" spans="1:4" x14ac:dyDescent="0.3">
      <c r="A366" t="s">
        <v>1301</v>
      </c>
      <c r="B366" t="s">
        <v>1337</v>
      </c>
      <c r="C366">
        <v>2014</v>
      </c>
      <c r="D366" s="93">
        <v>1173.8</v>
      </c>
    </row>
    <row r="367" spans="1:4" x14ac:dyDescent="0.3">
      <c r="A367" t="s">
        <v>1302</v>
      </c>
      <c r="B367" t="s">
        <v>1337</v>
      </c>
      <c r="C367">
        <v>2014</v>
      </c>
      <c r="D367">
        <v>36.068093537000003</v>
      </c>
    </row>
    <row r="368" spans="1:4" x14ac:dyDescent="0.3">
      <c r="A368" t="s">
        <v>1303</v>
      </c>
      <c r="B368" t="s">
        <v>1337</v>
      </c>
      <c r="C368">
        <v>2014</v>
      </c>
      <c r="D368" s="7">
        <v>7637</v>
      </c>
    </row>
    <row r="369" spans="1:4" x14ac:dyDescent="0.3">
      <c r="A369" t="s">
        <v>1304</v>
      </c>
      <c r="B369" t="s">
        <v>1337</v>
      </c>
      <c r="C369">
        <v>2014</v>
      </c>
      <c r="D369">
        <v>36.259443003999998</v>
      </c>
    </row>
    <row r="370" spans="1:4" x14ac:dyDescent="0.3">
      <c r="A370" t="s">
        <v>1305</v>
      </c>
      <c r="B370" t="s">
        <v>1337</v>
      </c>
      <c r="C370">
        <v>2014</v>
      </c>
      <c r="D370" s="93">
        <v>21062.099600000001</v>
      </c>
    </row>
    <row r="371" spans="1:4" x14ac:dyDescent="0.3">
      <c r="A371" t="s">
        <v>1297</v>
      </c>
      <c r="B371" t="s">
        <v>1337</v>
      </c>
      <c r="C371">
        <v>2015</v>
      </c>
      <c r="D371" s="7">
        <v>198092</v>
      </c>
    </row>
    <row r="372" spans="1:4" x14ac:dyDescent="0.3">
      <c r="A372" t="s">
        <v>1298</v>
      </c>
      <c r="B372" t="s">
        <v>1337</v>
      </c>
      <c r="C372">
        <v>2015</v>
      </c>
      <c r="D372">
        <v>59.433543354000001</v>
      </c>
    </row>
    <row r="373" spans="1:4" x14ac:dyDescent="0.3">
      <c r="A373" t="s">
        <v>1299</v>
      </c>
      <c r="B373" t="s">
        <v>1337</v>
      </c>
      <c r="C373">
        <v>2015</v>
      </c>
      <c r="D373" s="7">
        <v>3333</v>
      </c>
    </row>
    <row r="374" spans="1:4" x14ac:dyDescent="0.3">
      <c r="A374" t="s">
        <v>1300</v>
      </c>
      <c r="B374" t="s">
        <v>1337</v>
      </c>
      <c r="C374">
        <v>2015</v>
      </c>
      <c r="D374">
        <v>15.578406169999999</v>
      </c>
    </row>
    <row r="375" spans="1:4" x14ac:dyDescent="0.3">
      <c r="A375" t="s">
        <v>1301</v>
      </c>
      <c r="B375" t="s">
        <v>1337</v>
      </c>
      <c r="C375">
        <v>2015</v>
      </c>
      <c r="D375" s="7">
        <v>1242</v>
      </c>
    </row>
    <row r="376" spans="1:4" x14ac:dyDescent="0.3">
      <c r="A376" t="s">
        <v>1302</v>
      </c>
      <c r="B376" t="s">
        <v>1337</v>
      </c>
      <c r="C376">
        <v>2015</v>
      </c>
      <c r="D376">
        <v>37.263726372999997</v>
      </c>
    </row>
    <row r="377" spans="1:4" x14ac:dyDescent="0.3">
      <c r="A377" t="s">
        <v>1303</v>
      </c>
      <c r="B377" t="s">
        <v>1337</v>
      </c>
      <c r="C377">
        <v>2015</v>
      </c>
      <c r="D377" s="7">
        <v>7960</v>
      </c>
    </row>
    <row r="378" spans="1:4" x14ac:dyDescent="0.3">
      <c r="A378" t="s">
        <v>1304</v>
      </c>
      <c r="B378" t="s">
        <v>1337</v>
      </c>
      <c r="C378">
        <v>2015</v>
      </c>
      <c r="D378">
        <v>37.204954428999997</v>
      </c>
    </row>
    <row r="379" spans="1:4" x14ac:dyDescent="0.3">
      <c r="A379" t="s">
        <v>1305</v>
      </c>
      <c r="B379" t="s">
        <v>1337</v>
      </c>
      <c r="C379">
        <v>2015</v>
      </c>
      <c r="D379" s="7">
        <v>21395</v>
      </c>
    </row>
    <row r="380" spans="1:4" x14ac:dyDescent="0.3">
      <c r="A380" t="s">
        <v>1297</v>
      </c>
      <c r="B380" t="s">
        <v>1337</v>
      </c>
      <c r="C380">
        <v>2016</v>
      </c>
      <c r="D380" s="7">
        <v>162125</v>
      </c>
    </row>
    <row r="381" spans="1:4" x14ac:dyDescent="0.3">
      <c r="A381" t="s">
        <v>1298</v>
      </c>
      <c r="B381" t="s">
        <v>1337</v>
      </c>
      <c r="C381">
        <v>2016</v>
      </c>
      <c r="D381">
        <v>46.930178691000002</v>
      </c>
    </row>
    <row r="382" spans="1:4" x14ac:dyDescent="0.3">
      <c r="A382" t="s">
        <v>1299</v>
      </c>
      <c r="B382" t="s">
        <v>1337</v>
      </c>
      <c r="C382">
        <v>2016</v>
      </c>
      <c r="D382" s="93">
        <v>3454.6001000000001</v>
      </c>
    </row>
    <row r="383" spans="1:4" x14ac:dyDescent="0.3">
      <c r="A383" t="s">
        <v>1300</v>
      </c>
      <c r="B383" t="s">
        <v>1337</v>
      </c>
      <c r="C383">
        <v>2016</v>
      </c>
      <c r="D383">
        <v>15.645762855999999</v>
      </c>
    </row>
    <row r="384" spans="1:4" x14ac:dyDescent="0.3">
      <c r="A384" t="s">
        <v>1301</v>
      </c>
      <c r="B384" t="s">
        <v>1337</v>
      </c>
      <c r="C384">
        <v>2016</v>
      </c>
      <c r="D384" s="93">
        <v>1370.2</v>
      </c>
    </row>
    <row r="385" spans="1:4" x14ac:dyDescent="0.3">
      <c r="A385" t="s">
        <v>1302</v>
      </c>
      <c r="B385" t="s">
        <v>1337</v>
      </c>
      <c r="C385">
        <v>2016</v>
      </c>
      <c r="D385">
        <v>39.663056804</v>
      </c>
    </row>
    <row r="386" spans="1:4" x14ac:dyDescent="0.3">
      <c r="A386" t="s">
        <v>1303</v>
      </c>
      <c r="B386" t="s">
        <v>1337</v>
      </c>
      <c r="C386">
        <v>2016</v>
      </c>
      <c r="D386" s="93">
        <v>8356.9004000000004</v>
      </c>
    </row>
    <row r="387" spans="1:4" x14ac:dyDescent="0.3">
      <c r="A387" t="s">
        <v>1304</v>
      </c>
      <c r="B387" t="s">
        <v>1337</v>
      </c>
      <c r="C387">
        <v>2016</v>
      </c>
      <c r="D387">
        <v>37.848109211999997</v>
      </c>
    </row>
    <row r="388" spans="1:4" x14ac:dyDescent="0.3">
      <c r="A388" t="s">
        <v>1305</v>
      </c>
      <c r="B388" t="s">
        <v>1337</v>
      </c>
      <c r="C388">
        <v>2016</v>
      </c>
      <c r="D388" s="93">
        <v>22080.1001</v>
      </c>
    </row>
    <row r="389" spans="1:4" x14ac:dyDescent="0.3">
      <c r="A389" t="s">
        <v>1297</v>
      </c>
      <c r="B389" t="s">
        <v>1337</v>
      </c>
      <c r="C389">
        <v>2017</v>
      </c>
      <c r="D389" s="7">
        <v>201995</v>
      </c>
    </row>
    <row r="390" spans="1:4" x14ac:dyDescent="0.3">
      <c r="A390" t="s">
        <v>1298</v>
      </c>
      <c r="B390" t="s">
        <v>1337</v>
      </c>
      <c r="C390">
        <v>2017</v>
      </c>
      <c r="D390">
        <v>57.123665701999997</v>
      </c>
    </row>
    <row r="391" spans="1:4" x14ac:dyDescent="0.3">
      <c r="A391" t="s">
        <v>1299</v>
      </c>
      <c r="B391" t="s">
        <v>1337</v>
      </c>
      <c r="C391">
        <v>2017</v>
      </c>
      <c r="D391" s="93">
        <v>3536.1001000000001</v>
      </c>
    </row>
    <row r="392" spans="1:4" x14ac:dyDescent="0.3">
      <c r="A392" t="s">
        <v>1300</v>
      </c>
      <c r="B392" t="s">
        <v>1337</v>
      </c>
      <c r="C392">
        <v>2017</v>
      </c>
      <c r="D392">
        <v>15.503227399</v>
      </c>
    </row>
    <row r="393" spans="1:4" x14ac:dyDescent="0.3">
      <c r="A393" t="s">
        <v>1301</v>
      </c>
      <c r="B393" t="s">
        <v>1337</v>
      </c>
      <c r="C393">
        <v>2017</v>
      </c>
      <c r="D393" s="93">
        <v>1466.2</v>
      </c>
    </row>
    <row r="394" spans="1:4" x14ac:dyDescent="0.3">
      <c r="A394" t="s">
        <v>1302</v>
      </c>
      <c r="B394" t="s">
        <v>1337</v>
      </c>
      <c r="C394">
        <v>2017</v>
      </c>
      <c r="D394">
        <v>41.463758335999998</v>
      </c>
    </row>
    <row r="395" spans="1:4" x14ac:dyDescent="0.3">
      <c r="A395" t="s">
        <v>1303</v>
      </c>
      <c r="B395" t="s">
        <v>1337</v>
      </c>
      <c r="C395">
        <v>2017</v>
      </c>
      <c r="D395" s="93">
        <v>8994.3999000000003</v>
      </c>
    </row>
    <row r="396" spans="1:4" x14ac:dyDescent="0.3">
      <c r="A396" t="s">
        <v>1304</v>
      </c>
      <c r="B396" t="s">
        <v>1337</v>
      </c>
      <c r="C396">
        <v>2017</v>
      </c>
      <c r="D396">
        <v>39.433902611999997</v>
      </c>
    </row>
    <row r="397" spans="1:4" x14ac:dyDescent="0.3">
      <c r="A397" t="s">
        <v>1305</v>
      </c>
      <c r="B397" t="s">
        <v>1337</v>
      </c>
      <c r="C397">
        <v>2017</v>
      </c>
      <c r="D397" s="93">
        <v>22808.799800000001</v>
      </c>
    </row>
    <row r="398" spans="1:4" x14ac:dyDescent="0.3">
      <c r="A398" t="s">
        <v>1297</v>
      </c>
      <c r="B398" t="s">
        <v>1337</v>
      </c>
      <c r="C398">
        <v>2018</v>
      </c>
      <c r="D398" s="7">
        <v>281826</v>
      </c>
    </row>
    <row r="399" spans="1:4" x14ac:dyDescent="0.3">
      <c r="A399" t="s">
        <v>1298</v>
      </c>
      <c r="B399" t="s">
        <v>1337</v>
      </c>
      <c r="C399">
        <v>2018</v>
      </c>
      <c r="D399">
        <v>77.212602739999994</v>
      </c>
    </row>
    <row r="400" spans="1:4" x14ac:dyDescent="0.3">
      <c r="A400" t="s">
        <v>1299</v>
      </c>
      <c r="B400" t="s">
        <v>1337</v>
      </c>
      <c r="C400">
        <v>2018</v>
      </c>
      <c r="D400" s="7">
        <v>3650</v>
      </c>
    </row>
    <row r="401" spans="1:4" x14ac:dyDescent="0.3">
      <c r="A401" t="s">
        <v>1300</v>
      </c>
      <c r="B401" t="s">
        <v>1337</v>
      </c>
      <c r="C401">
        <v>2018</v>
      </c>
      <c r="D401">
        <v>15.349032801</v>
      </c>
    </row>
    <row r="402" spans="1:4" x14ac:dyDescent="0.3">
      <c r="A402" t="s">
        <v>1301</v>
      </c>
      <c r="B402" t="s">
        <v>1337</v>
      </c>
      <c r="C402">
        <v>2018</v>
      </c>
      <c r="D402" s="93">
        <v>1513.4309000000001</v>
      </c>
    </row>
    <row r="403" spans="1:4" x14ac:dyDescent="0.3">
      <c r="A403" t="s">
        <v>1302</v>
      </c>
      <c r="B403" t="s">
        <v>1337</v>
      </c>
      <c r="C403">
        <v>2018</v>
      </c>
      <c r="D403">
        <v>41.463860273999998</v>
      </c>
    </row>
    <row r="404" spans="1:4" x14ac:dyDescent="0.3">
      <c r="A404" t="s">
        <v>1303</v>
      </c>
      <c r="B404" t="s">
        <v>1337</v>
      </c>
      <c r="C404">
        <v>2018</v>
      </c>
      <c r="D404" s="93">
        <v>9451.3212999999996</v>
      </c>
    </row>
    <row r="405" spans="1:4" x14ac:dyDescent="0.3">
      <c r="A405" t="s">
        <v>1304</v>
      </c>
      <c r="B405" t="s">
        <v>1337</v>
      </c>
      <c r="C405">
        <v>2018</v>
      </c>
      <c r="D405">
        <v>39.744833053000001</v>
      </c>
    </row>
    <row r="406" spans="1:4" x14ac:dyDescent="0.3">
      <c r="A406" t="s">
        <v>1305</v>
      </c>
      <c r="B406" t="s">
        <v>1337</v>
      </c>
      <c r="C406">
        <v>2018</v>
      </c>
      <c r="D406" s="7">
        <v>23780</v>
      </c>
    </row>
    <row r="407" spans="1:4" x14ac:dyDescent="0.3">
      <c r="A407" t="s">
        <v>1297</v>
      </c>
      <c r="B407" t="s">
        <v>1337</v>
      </c>
      <c r="C407">
        <v>2019</v>
      </c>
      <c r="D407" s="7">
        <v>285967</v>
      </c>
    </row>
    <row r="408" spans="1:4" x14ac:dyDescent="0.3">
      <c r="A408" t="s">
        <v>1298</v>
      </c>
      <c r="B408" t="s">
        <v>1337</v>
      </c>
      <c r="C408">
        <v>2019</v>
      </c>
      <c r="D408">
        <v>76.666756031999995</v>
      </c>
    </row>
    <row r="409" spans="1:4" x14ac:dyDescent="0.3">
      <c r="A409" t="s">
        <v>1299</v>
      </c>
      <c r="B409" t="s">
        <v>1337</v>
      </c>
      <c r="C409">
        <v>2019</v>
      </c>
      <c r="D409" s="7">
        <v>3730</v>
      </c>
    </row>
    <row r="410" spans="1:4" x14ac:dyDescent="0.3">
      <c r="A410" t="s">
        <v>1300</v>
      </c>
      <c r="B410" t="s">
        <v>1337</v>
      </c>
      <c r="C410">
        <v>2019</v>
      </c>
      <c r="D410">
        <v>14.358800857</v>
      </c>
    </row>
    <row r="411" spans="1:4" x14ac:dyDescent="0.3">
      <c r="A411" t="s">
        <v>1301</v>
      </c>
      <c r="B411" t="s">
        <v>1337</v>
      </c>
      <c r="C411">
        <v>2019</v>
      </c>
      <c r="D411" s="7">
        <v>1622</v>
      </c>
    </row>
    <row r="412" spans="1:4" x14ac:dyDescent="0.3">
      <c r="A412" t="s">
        <v>1302</v>
      </c>
      <c r="B412" t="s">
        <v>1337</v>
      </c>
      <c r="C412">
        <v>2019</v>
      </c>
      <c r="D412">
        <v>43.485254691999998</v>
      </c>
    </row>
    <row r="413" spans="1:4" x14ac:dyDescent="0.3">
      <c r="A413" t="s">
        <v>1303</v>
      </c>
      <c r="B413" t="s">
        <v>1337</v>
      </c>
      <c r="C413">
        <v>2019</v>
      </c>
      <c r="D413" s="7">
        <v>11145</v>
      </c>
    </row>
    <row r="414" spans="1:4" x14ac:dyDescent="0.3">
      <c r="A414" t="s">
        <v>1304</v>
      </c>
      <c r="B414" t="s">
        <v>1337</v>
      </c>
      <c r="C414">
        <v>2019</v>
      </c>
      <c r="D414">
        <v>42.903173070000001</v>
      </c>
    </row>
    <row r="415" spans="1:4" x14ac:dyDescent="0.3">
      <c r="A415" t="s">
        <v>1305</v>
      </c>
      <c r="B415" t="s">
        <v>1337</v>
      </c>
      <c r="C415">
        <v>2019</v>
      </c>
      <c r="D415" s="93">
        <v>25977.099600000001</v>
      </c>
    </row>
    <row r="416" spans="1:4" x14ac:dyDescent="0.3">
      <c r="A416" t="s">
        <v>1297</v>
      </c>
      <c r="B416" t="s">
        <v>1337</v>
      </c>
      <c r="C416">
        <v>2020</v>
      </c>
      <c r="D416" s="7">
        <v>291774</v>
      </c>
    </row>
    <row r="417" spans="1:4" x14ac:dyDescent="0.3">
      <c r="A417" t="s">
        <v>1298</v>
      </c>
      <c r="B417" t="s">
        <v>1337</v>
      </c>
      <c r="C417">
        <v>2020</v>
      </c>
      <c r="D417">
        <v>75.308178694000006</v>
      </c>
    </row>
    <row r="418" spans="1:4" x14ac:dyDescent="0.3">
      <c r="A418" t="s">
        <v>1299</v>
      </c>
      <c r="B418" t="s">
        <v>1337</v>
      </c>
      <c r="C418">
        <v>2020</v>
      </c>
      <c r="D418" s="93">
        <v>3874.3998999999999</v>
      </c>
    </row>
    <row r="419" spans="1:4" x14ac:dyDescent="0.3">
      <c r="A419" t="s">
        <v>1300</v>
      </c>
      <c r="B419" t="s">
        <v>1337</v>
      </c>
      <c r="C419">
        <v>2020</v>
      </c>
      <c r="D419">
        <v>14.126328729999999</v>
      </c>
    </row>
    <row r="420" spans="1:4" x14ac:dyDescent="0.3">
      <c r="A420" t="s">
        <v>1301</v>
      </c>
      <c r="B420" t="s">
        <v>1337</v>
      </c>
      <c r="C420">
        <v>2020</v>
      </c>
      <c r="D420" s="93">
        <v>1701.2</v>
      </c>
    </row>
    <row r="421" spans="1:4" x14ac:dyDescent="0.3">
      <c r="A421" t="s">
        <v>1302</v>
      </c>
      <c r="B421" t="s">
        <v>1337</v>
      </c>
      <c r="C421">
        <v>2020</v>
      </c>
      <c r="D421">
        <v>43.908735389</v>
      </c>
    </row>
    <row r="422" spans="1:4" x14ac:dyDescent="0.3">
      <c r="A422" t="s">
        <v>1303</v>
      </c>
      <c r="B422" t="s">
        <v>1337</v>
      </c>
      <c r="C422">
        <v>2020</v>
      </c>
      <c r="D422" s="93">
        <v>12476.3999</v>
      </c>
    </row>
    <row r="423" spans="1:4" x14ac:dyDescent="0.3">
      <c r="A423" t="s">
        <v>1304</v>
      </c>
      <c r="B423" t="s">
        <v>1337</v>
      </c>
      <c r="C423">
        <v>2020</v>
      </c>
      <c r="D423">
        <v>45.489812851000003</v>
      </c>
    </row>
    <row r="424" spans="1:4" x14ac:dyDescent="0.3">
      <c r="A424" t="s">
        <v>1305</v>
      </c>
      <c r="B424" t="s">
        <v>1337</v>
      </c>
      <c r="C424">
        <v>2020</v>
      </c>
      <c r="D424" s="93">
        <v>27426.799800000001</v>
      </c>
    </row>
    <row r="425" spans="1:4" x14ac:dyDescent="0.3">
      <c r="A425" t="s">
        <v>1297</v>
      </c>
      <c r="B425" t="s">
        <v>1337</v>
      </c>
      <c r="C425">
        <v>2021</v>
      </c>
      <c r="D425" s="7">
        <v>308554</v>
      </c>
    </row>
    <row r="426" spans="1:4" x14ac:dyDescent="0.3">
      <c r="A426" t="s">
        <v>1298</v>
      </c>
      <c r="B426" t="s">
        <v>1337</v>
      </c>
      <c r="C426">
        <v>2021</v>
      </c>
      <c r="D426">
        <v>75.055704207999995</v>
      </c>
    </row>
    <row r="427" spans="1:4" x14ac:dyDescent="0.3">
      <c r="A427" t="s">
        <v>1299</v>
      </c>
      <c r="B427" t="s">
        <v>1337</v>
      </c>
      <c r="C427">
        <v>2021</v>
      </c>
      <c r="D427" s="7">
        <v>4111</v>
      </c>
    </row>
    <row r="428" spans="1:4" x14ac:dyDescent="0.3">
      <c r="A428" t="s">
        <v>1300</v>
      </c>
      <c r="B428" t="s">
        <v>1337</v>
      </c>
      <c r="C428">
        <v>2021</v>
      </c>
      <c r="D428">
        <v>14.445850025</v>
      </c>
    </row>
    <row r="429" spans="1:4" x14ac:dyDescent="0.3">
      <c r="A429" t="s">
        <v>1301</v>
      </c>
      <c r="B429" t="s">
        <v>1337</v>
      </c>
      <c r="C429">
        <v>2021</v>
      </c>
      <c r="D429" s="7">
        <v>1818</v>
      </c>
    </row>
    <row r="430" spans="1:4" x14ac:dyDescent="0.3">
      <c r="A430" t="s">
        <v>1302</v>
      </c>
      <c r="B430" t="s">
        <v>1337</v>
      </c>
      <c r="C430">
        <v>2021</v>
      </c>
      <c r="D430">
        <v>44.222816833000003</v>
      </c>
    </row>
    <row r="431" spans="1:4" x14ac:dyDescent="0.3">
      <c r="A431" t="s">
        <v>1303</v>
      </c>
      <c r="B431" t="s">
        <v>1337</v>
      </c>
      <c r="C431">
        <v>2021</v>
      </c>
      <c r="D431" s="7">
        <v>13779</v>
      </c>
    </row>
    <row r="432" spans="1:4" x14ac:dyDescent="0.3">
      <c r="A432" t="s">
        <v>1304</v>
      </c>
      <c r="B432" t="s">
        <v>1337</v>
      </c>
      <c r="C432">
        <v>2021</v>
      </c>
      <c r="D432">
        <v>48.418722328000001</v>
      </c>
    </row>
    <row r="433" spans="1:4" x14ac:dyDescent="0.3">
      <c r="A433" t="s">
        <v>1305</v>
      </c>
      <c r="B433" t="s">
        <v>1337</v>
      </c>
      <c r="C433">
        <v>2021</v>
      </c>
      <c r="D433" s="7">
        <v>28458</v>
      </c>
    </row>
    <row r="434" spans="1:4" x14ac:dyDescent="0.3">
      <c r="A434" t="s">
        <v>1297</v>
      </c>
      <c r="B434" t="s">
        <v>1346</v>
      </c>
      <c r="C434">
        <v>2014</v>
      </c>
      <c r="D434" s="7">
        <v>183436</v>
      </c>
    </row>
    <row r="435" spans="1:4" x14ac:dyDescent="0.3">
      <c r="A435" t="s">
        <v>1298</v>
      </c>
      <c r="B435" t="s">
        <v>1346</v>
      </c>
      <c r="C435">
        <v>2014</v>
      </c>
      <c r="D435">
        <v>56.062347187999997</v>
      </c>
    </row>
    <row r="436" spans="1:4" x14ac:dyDescent="0.3">
      <c r="A436" t="s">
        <v>1299</v>
      </c>
      <c r="B436" t="s">
        <v>1346</v>
      </c>
      <c r="C436">
        <v>2014</v>
      </c>
      <c r="D436" s="7">
        <v>3272</v>
      </c>
    </row>
    <row r="437" spans="1:4" x14ac:dyDescent="0.3">
      <c r="A437" t="s">
        <v>1300</v>
      </c>
      <c r="B437" t="s">
        <v>1346</v>
      </c>
      <c r="C437">
        <v>2014</v>
      </c>
      <c r="D437">
        <v>9.2725366279999992</v>
      </c>
    </row>
    <row r="438" spans="1:4" x14ac:dyDescent="0.3">
      <c r="A438" t="s">
        <v>1301</v>
      </c>
      <c r="B438" t="s">
        <v>1346</v>
      </c>
      <c r="C438">
        <v>2014</v>
      </c>
      <c r="D438">
        <v>927</v>
      </c>
    </row>
    <row r="439" spans="1:4" x14ac:dyDescent="0.3">
      <c r="A439" t="s">
        <v>1302</v>
      </c>
      <c r="B439" t="s">
        <v>1346</v>
      </c>
      <c r="C439">
        <v>2014</v>
      </c>
      <c r="D439">
        <v>28.331295844</v>
      </c>
    </row>
    <row r="440" spans="1:4" x14ac:dyDescent="0.3">
      <c r="A440" t="s">
        <v>1303</v>
      </c>
      <c r="B440" t="s">
        <v>1346</v>
      </c>
      <c r="C440">
        <v>2014</v>
      </c>
      <c r="D440" s="7">
        <v>11957</v>
      </c>
    </row>
    <row r="441" spans="1:4" x14ac:dyDescent="0.3">
      <c r="A441" t="s">
        <v>1304</v>
      </c>
      <c r="B441" t="s">
        <v>1346</v>
      </c>
      <c r="C441">
        <v>2014</v>
      </c>
      <c r="D441">
        <v>33.885000142000003</v>
      </c>
    </row>
    <row r="442" spans="1:4" x14ac:dyDescent="0.3">
      <c r="A442" t="s">
        <v>1305</v>
      </c>
      <c r="B442" t="s">
        <v>1346</v>
      </c>
      <c r="C442">
        <v>2014</v>
      </c>
      <c r="D442" s="7">
        <v>35287</v>
      </c>
    </row>
    <row r="443" spans="1:4" x14ac:dyDescent="0.3">
      <c r="A443" t="s">
        <v>1297</v>
      </c>
      <c r="B443" t="s">
        <v>1346</v>
      </c>
      <c r="C443">
        <v>2015</v>
      </c>
      <c r="D443" s="7">
        <v>210469</v>
      </c>
    </row>
    <row r="444" spans="1:4" x14ac:dyDescent="0.3">
      <c r="A444" t="s">
        <v>1298</v>
      </c>
      <c r="B444" t="s">
        <v>1346</v>
      </c>
      <c r="C444">
        <v>2015</v>
      </c>
      <c r="D444">
        <v>61.848075227999999</v>
      </c>
    </row>
    <row r="445" spans="1:4" x14ac:dyDescent="0.3">
      <c r="A445" t="s">
        <v>1299</v>
      </c>
      <c r="B445" t="s">
        <v>1346</v>
      </c>
      <c r="C445">
        <v>2015</v>
      </c>
      <c r="D445" s="7">
        <v>3403</v>
      </c>
    </row>
    <row r="446" spans="1:4" x14ac:dyDescent="0.3">
      <c r="A446" t="s">
        <v>1300</v>
      </c>
      <c r="B446" t="s">
        <v>1346</v>
      </c>
      <c r="C446">
        <v>2015</v>
      </c>
      <c r="D446">
        <v>9.1301781500000008</v>
      </c>
    </row>
    <row r="447" spans="1:4" x14ac:dyDescent="0.3">
      <c r="A447" t="s">
        <v>1301</v>
      </c>
      <c r="B447" t="s">
        <v>1346</v>
      </c>
      <c r="C447">
        <v>2015</v>
      </c>
      <c r="D447">
        <v>950</v>
      </c>
    </row>
    <row r="448" spans="1:4" x14ac:dyDescent="0.3">
      <c r="A448" t="s">
        <v>1302</v>
      </c>
      <c r="B448" t="s">
        <v>1346</v>
      </c>
      <c r="C448">
        <v>2015</v>
      </c>
      <c r="D448">
        <v>27.916544225999999</v>
      </c>
    </row>
    <row r="449" spans="1:4" x14ac:dyDescent="0.3">
      <c r="A449" t="s">
        <v>1303</v>
      </c>
      <c r="B449" t="s">
        <v>1346</v>
      </c>
      <c r="C449">
        <v>2015</v>
      </c>
      <c r="D449" s="7">
        <v>13102</v>
      </c>
    </row>
    <row r="450" spans="1:4" x14ac:dyDescent="0.3">
      <c r="A450" t="s">
        <v>1304</v>
      </c>
      <c r="B450" t="s">
        <v>1346</v>
      </c>
      <c r="C450">
        <v>2015</v>
      </c>
      <c r="D450">
        <v>35.152393216999997</v>
      </c>
    </row>
    <row r="451" spans="1:4" x14ac:dyDescent="0.3">
      <c r="A451" t="s">
        <v>1305</v>
      </c>
      <c r="B451" t="s">
        <v>1346</v>
      </c>
      <c r="C451">
        <v>2015</v>
      </c>
      <c r="D451" s="7">
        <v>37272</v>
      </c>
    </row>
    <row r="452" spans="1:4" x14ac:dyDescent="0.3">
      <c r="A452" t="s">
        <v>1297</v>
      </c>
      <c r="B452" t="s">
        <v>1346</v>
      </c>
      <c r="C452">
        <v>2016</v>
      </c>
      <c r="D452" s="7">
        <v>167868</v>
      </c>
    </row>
    <row r="453" spans="1:4" x14ac:dyDescent="0.3">
      <c r="A453" t="s">
        <v>1298</v>
      </c>
      <c r="B453" t="s">
        <v>1346</v>
      </c>
      <c r="C453">
        <v>2016</v>
      </c>
      <c r="D453">
        <v>49.753408417000003</v>
      </c>
    </row>
    <row r="454" spans="1:4" x14ac:dyDescent="0.3">
      <c r="A454" t="s">
        <v>1299</v>
      </c>
      <c r="B454" t="s">
        <v>1346</v>
      </c>
      <c r="C454">
        <v>2016</v>
      </c>
      <c r="D454" s="7">
        <v>3374</v>
      </c>
    </row>
    <row r="455" spans="1:4" x14ac:dyDescent="0.3">
      <c r="A455" t="s">
        <v>1300</v>
      </c>
      <c r="B455" t="s">
        <v>1346</v>
      </c>
      <c r="C455">
        <v>2016</v>
      </c>
      <c r="D455">
        <v>8.2397186680000001</v>
      </c>
    </row>
    <row r="456" spans="1:4" x14ac:dyDescent="0.3">
      <c r="A456" t="s">
        <v>1301</v>
      </c>
      <c r="B456" t="s">
        <v>1346</v>
      </c>
      <c r="C456">
        <v>2016</v>
      </c>
      <c r="D456">
        <v>974</v>
      </c>
    </row>
    <row r="457" spans="1:4" x14ac:dyDescent="0.3">
      <c r="A457" t="s">
        <v>1302</v>
      </c>
      <c r="B457" t="s">
        <v>1346</v>
      </c>
      <c r="C457">
        <v>2016</v>
      </c>
      <c r="D457">
        <v>28.867812685000001</v>
      </c>
    </row>
    <row r="458" spans="1:4" x14ac:dyDescent="0.3">
      <c r="A458" t="s">
        <v>1303</v>
      </c>
      <c r="B458" t="s">
        <v>1346</v>
      </c>
      <c r="C458">
        <v>2016</v>
      </c>
      <c r="D458" s="7">
        <v>15185</v>
      </c>
    </row>
    <row r="459" spans="1:4" x14ac:dyDescent="0.3">
      <c r="A459" t="s">
        <v>1304</v>
      </c>
      <c r="B459" t="s">
        <v>1346</v>
      </c>
      <c r="C459">
        <v>2016</v>
      </c>
      <c r="D459">
        <v>37.083618248000001</v>
      </c>
    </row>
    <row r="460" spans="1:4" x14ac:dyDescent="0.3">
      <c r="A460" t="s">
        <v>1305</v>
      </c>
      <c r="B460" t="s">
        <v>1346</v>
      </c>
      <c r="C460">
        <v>2016</v>
      </c>
      <c r="D460" s="7">
        <v>40948</v>
      </c>
    </row>
    <row r="461" spans="1:4" x14ac:dyDescent="0.3">
      <c r="A461" t="s">
        <v>1297</v>
      </c>
      <c r="B461" t="s">
        <v>1346</v>
      </c>
      <c r="C461">
        <v>2017</v>
      </c>
      <c r="D461" s="7">
        <v>208625</v>
      </c>
    </row>
    <row r="462" spans="1:4" x14ac:dyDescent="0.3">
      <c r="A462" t="s">
        <v>1298</v>
      </c>
      <c r="B462" t="s">
        <v>1346</v>
      </c>
      <c r="C462">
        <v>2017</v>
      </c>
      <c r="D462">
        <v>60.506090487000002</v>
      </c>
    </row>
    <row r="463" spans="1:4" x14ac:dyDescent="0.3">
      <c r="A463" t="s">
        <v>1299</v>
      </c>
      <c r="B463" t="s">
        <v>1346</v>
      </c>
      <c r="C463">
        <v>2017</v>
      </c>
      <c r="D463" s="7">
        <v>3448</v>
      </c>
    </row>
    <row r="464" spans="1:4" x14ac:dyDescent="0.3">
      <c r="A464" t="s">
        <v>1300</v>
      </c>
      <c r="B464" t="s">
        <v>1346</v>
      </c>
      <c r="C464">
        <v>2017</v>
      </c>
      <c r="D464">
        <v>7.95221292</v>
      </c>
    </row>
    <row r="465" spans="1:4" x14ac:dyDescent="0.3">
      <c r="A465" t="s">
        <v>1301</v>
      </c>
      <c r="B465" t="s">
        <v>1346</v>
      </c>
      <c r="C465">
        <v>2017</v>
      </c>
      <c r="D465" s="7">
        <v>1020</v>
      </c>
    </row>
    <row r="466" spans="1:4" x14ac:dyDescent="0.3">
      <c r="A466" t="s">
        <v>1302</v>
      </c>
      <c r="B466" t="s">
        <v>1346</v>
      </c>
      <c r="C466">
        <v>2017</v>
      </c>
      <c r="D466">
        <v>29.582366588999999</v>
      </c>
    </row>
    <row r="467" spans="1:4" x14ac:dyDescent="0.3">
      <c r="A467" t="s">
        <v>1303</v>
      </c>
      <c r="B467" t="s">
        <v>1346</v>
      </c>
      <c r="C467">
        <v>2017</v>
      </c>
      <c r="D467" s="7">
        <v>17231</v>
      </c>
    </row>
    <row r="468" spans="1:4" x14ac:dyDescent="0.3">
      <c r="A468" t="s">
        <v>1304</v>
      </c>
      <c r="B468" t="s">
        <v>1346</v>
      </c>
      <c r="C468">
        <v>2017</v>
      </c>
      <c r="D468">
        <v>39.740307663999999</v>
      </c>
    </row>
    <row r="469" spans="1:4" x14ac:dyDescent="0.3">
      <c r="A469" t="s">
        <v>1305</v>
      </c>
      <c r="B469" t="s">
        <v>1346</v>
      </c>
      <c r="C469">
        <v>2017</v>
      </c>
      <c r="D469" s="7">
        <v>43359</v>
      </c>
    </row>
    <row r="470" spans="1:4" x14ac:dyDescent="0.3">
      <c r="A470" t="s">
        <v>1297</v>
      </c>
      <c r="B470" t="s">
        <v>1346</v>
      </c>
      <c r="C470">
        <v>2018</v>
      </c>
      <c r="D470" s="7">
        <v>299487</v>
      </c>
    </row>
    <row r="471" spans="1:4" x14ac:dyDescent="0.3">
      <c r="A471" t="s">
        <v>1298</v>
      </c>
      <c r="B471" t="s">
        <v>1346</v>
      </c>
      <c r="C471">
        <v>2018</v>
      </c>
      <c r="D471">
        <v>90.452129266</v>
      </c>
    </row>
    <row r="472" spans="1:4" x14ac:dyDescent="0.3">
      <c r="A472" t="s">
        <v>1299</v>
      </c>
      <c r="B472" t="s">
        <v>1346</v>
      </c>
      <c r="C472">
        <v>2018</v>
      </c>
      <c r="D472" s="7">
        <v>3311</v>
      </c>
    </row>
    <row r="473" spans="1:4" x14ac:dyDescent="0.3">
      <c r="A473" t="s">
        <v>1300</v>
      </c>
      <c r="B473" t="s">
        <v>1346</v>
      </c>
      <c r="C473">
        <v>2018</v>
      </c>
      <c r="D473">
        <v>7.8493196149999998</v>
      </c>
    </row>
    <row r="474" spans="1:4" x14ac:dyDescent="0.3">
      <c r="A474" t="s">
        <v>1301</v>
      </c>
      <c r="B474" t="s">
        <v>1346</v>
      </c>
      <c r="C474">
        <v>2018</v>
      </c>
      <c r="D474" s="7">
        <v>1477</v>
      </c>
    </row>
    <row r="475" spans="1:4" x14ac:dyDescent="0.3">
      <c r="A475" t="s">
        <v>1302</v>
      </c>
      <c r="B475" t="s">
        <v>1346</v>
      </c>
      <c r="C475">
        <v>2018</v>
      </c>
      <c r="D475">
        <v>44.608879493000003</v>
      </c>
    </row>
    <row r="476" spans="1:4" x14ac:dyDescent="0.3">
      <c r="A476" t="s">
        <v>1303</v>
      </c>
      <c r="B476" t="s">
        <v>1346</v>
      </c>
      <c r="C476">
        <v>2018</v>
      </c>
      <c r="D476" s="7">
        <v>18030</v>
      </c>
    </row>
    <row r="477" spans="1:4" x14ac:dyDescent="0.3">
      <c r="A477" t="s">
        <v>1304</v>
      </c>
      <c r="B477" t="s">
        <v>1346</v>
      </c>
      <c r="C477">
        <v>2018</v>
      </c>
      <c r="D477">
        <v>42.743350243999998</v>
      </c>
    </row>
    <row r="478" spans="1:4" x14ac:dyDescent="0.3">
      <c r="A478" t="s">
        <v>1305</v>
      </c>
      <c r="B478" t="s">
        <v>1346</v>
      </c>
      <c r="C478">
        <v>2018</v>
      </c>
      <c r="D478" s="7">
        <v>42182</v>
      </c>
    </row>
    <row r="479" spans="1:4" x14ac:dyDescent="0.3">
      <c r="A479" t="s">
        <v>1297</v>
      </c>
      <c r="B479" t="s">
        <v>1346</v>
      </c>
      <c r="C479">
        <v>2019</v>
      </c>
      <c r="D479" s="7">
        <v>329349</v>
      </c>
    </row>
    <row r="480" spans="1:4" x14ac:dyDescent="0.3">
      <c r="A480" t="s">
        <v>1298</v>
      </c>
      <c r="B480" t="s">
        <v>1346</v>
      </c>
      <c r="C480">
        <v>2019</v>
      </c>
      <c r="D480">
        <v>97.613811499999997</v>
      </c>
    </row>
    <row r="481" spans="1:4" x14ac:dyDescent="0.3">
      <c r="A481" t="s">
        <v>1299</v>
      </c>
      <c r="B481" t="s">
        <v>1346</v>
      </c>
      <c r="C481">
        <v>2019</v>
      </c>
      <c r="D481" s="7">
        <v>3374</v>
      </c>
    </row>
    <row r="482" spans="1:4" x14ac:dyDescent="0.3">
      <c r="A482" t="s">
        <v>1300</v>
      </c>
      <c r="B482" t="s">
        <v>1346</v>
      </c>
      <c r="C482">
        <v>2019</v>
      </c>
      <c r="D482">
        <v>7.6050941060000001</v>
      </c>
    </row>
    <row r="483" spans="1:4" x14ac:dyDescent="0.3">
      <c r="A483" t="s">
        <v>1301</v>
      </c>
      <c r="B483" t="s">
        <v>1346</v>
      </c>
      <c r="C483">
        <v>2019</v>
      </c>
      <c r="D483" s="7">
        <v>1406</v>
      </c>
    </row>
    <row r="484" spans="1:4" x14ac:dyDescent="0.3">
      <c r="A484" t="s">
        <v>1302</v>
      </c>
      <c r="B484" t="s">
        <v>1346</v>
      </c>
      <c r="C484">
        <v>2019</v>
      </c>
      <c r="D484">
        <v>41.671606402000002</v>
      </c>
    </row>
    <row r="485" spans="1:4" x14ac:dyDescent="0.3">
      <c r="A485" t="s">
        <v>1303</v>
      </c>
      <c r="B485" t="s">
        <v>1346</v>
      </c>
      <c r="C485">
        <v>2019</v>
      </c>
      <c r="D485" s="7">
        <v>20200</v>
      </c>
    </row>
    <row r="486" spans="1:4" x14ac:dyDescent="0.3">
      <c r="A486" t="s">
        <v>1304</v>
      </c>
      <c r="B486" t="s">
        <v>1346</v>
      </c>
      <c r="C486">
        <v>2019</v>
      </c>
      <c r="D486">
        <v>45.531387355</v>
      </c>
    </row>
    <row r="487" spans="1:4" x14ac:dyDescent="0.3">
      <c r="A487" t="s">
        <v>1305</v>
      </c>
      <c r="B487" t="s">
        <v>1346</v>
      </c>
      <c r="C487">
        <v>2019</v>
      </c>
      <c r="D487" s="7">
        <v>44365</v>
      </c>
    </row>
    <row r="488" spans="1:4" x14ac:dyDescent="0.3">
      <c r="A488" t="s">
        <v>1297</v>
      </c>
      <c r="B488" t="s">
        <v>1346</v>
      </c>
      <c r="C488">
        <v>2020</v>
      </c>
      <c r="D488" s="7">
        <v>376476</v>
      </c>
    </row>
    <row r="489" spans="1:4" x14ac:dyDescent="0.3">
      <c r="A489" t="s">
        <v>1298</v>
      </c>
      <c r="B489" t="s">
        <v>1346</v>
      </c>
      <c r="C489">
        <v>2020</v>
      </c>
      <c r="D489">
        <v>106.349152542</v>
      </c>
    </row>
    <row r="490" spans="1:4" x14ac:dyDescent="0.3">
      <c r="A490" t="s">
        <v>1299</v>
      </c>
      <c r="B490" t="s">
        <v>1346</v>
      </c>
      <c r="C490">
        <v>2020</v>
      </c>
      <c r="D490" s="7">
        <v>3540</v>
      </c>
    </row>
    <row r="491" spans="1:4" x14ac:dyDescent="0.3">
      <c r="A491" t="s">
        <v>1300</v>
      </c>
      <c r="B491" t="s">
        <v>1346</v>
      </c>
      <c r="C491">
        <v>2020</v>
      </c>
      <c r="D491">
        <v>7.5889124700000004</v>
      </c>
    </row>
    <row r="492" spans="1:4" x14ac:dyDescent="0.3">
      <c r="A492" t="s">
        <v>1301</v>
      </c>
      <c r="B492" t="s">
        <v>1346</v>
      </c>
      <c r="C492">
        <v>2020</v>
      </c>
      <c r="D492" s="7">
        <v>1487</v>
      </c>
    </row>
    <row r="493" spans="1:4" x14ac:dyDescent="0.3">
      <c r="A493" t="s">
        <v>1302</v>
      </c>
      <c r="B493" t="s">
        <v>1346</v>
      </c>
      <c r="C493">
        <v>2020</v>
      </c>
      <c r="D493">
        <v>42.005649718000001</v>
      </c>
    </row>
    <row r="494" spans="1:4" x14ac:dyDescent="0.3">
      <c r="A494" t="s">
        <v>1303</v>
      </c>
      <c r="B494" t="s">
        <v>1346</v>
      </c>
      <c r="C494">
        <v>2020</v>
      </c>
      <c r="D494" s="7">
        <v>22545</v>
      </c>
    </row>
    <row r="495" spans="1:4" x14ac:dyDescent="0.3">
      <c r="A495" t="s">
        <v>1304</v>
      </c>
      <c r="B495" t="s">
        <v>1346</v>
      </c>
      <c r="C495">
        <v>2020</v>
      </c>
      <c r="D495">
        <v>48.331082385000002</v>
      </c>
    </row>
    <row r="496" spans="1:4" x14ac:dyDescent="0.3">
      <c r="A496" t="s">
        <v>1305</v>
      </c>
      <c r="B496" t="s">
        <v>1346</v>
      </c>
      <c r="C496">
        <v>2020</v>
      </c>
      <c r="D496" s="7">
        <v>46647</v>
      </c>
    </row>
    <row r="497" spans="1:4" x14ac:dyDescent="0.3">
      <c r="A497" t="s">
        <v>1297</v>
      </c>
      <c r="B497" t="s">
        <v>1346</v>
      </c>
      <c r="C497">
        <v>2021</v>
      </c>
      <c r="D497" s="7">
        <v>356822</v>
      </c>
    </row>
    <row r="498" spans="1:4" x14ac:dyDescent="0.3">
      <c r="A498" t="s">
        <v>1298</v>
      </c>
      <c r="B498" t="s">
        <v>1346</v>
      </c>
      <c r="C498">
        <v>2021</v>
      </c>
      <c r="D498">
        <v>101.77467199100001</v>
      </c>
    </row>
    <row r="499" spans="1:4" x14ac:dyDescent="0.3">
      <c r="A499" t="s">
        <v>1299</v>
      </c>
      <c r="B499" t="s">
        <v>1346</v>
      </c>
      <c r="C499">
        <v>2021</v>
      </c>
      <c r="D499" s="7">
        <v>3506</v>
      </c>
    </row>
    <row r="500" spans="1:4" x14ac:dyDescent="0.3">
      <c r="A500" t="s">
        <v>1300</v>
      </c>
      <c r="B500" t="s">
        <v>1346</v>
      </c>
      <c r="C500">
        <v>2021</v>
      </c>
      <c r="D500">
        <v>7.2923166520000002</v>
      </c>
    </row>
    <row r="501" spans="1:4" x14ac:dyDescent="0.3">
      <c r="A501" t="s">
        <v>1301</v>
      </c>
      <c r="B501" t="s">
        <v>1346</v>
      </c>
      <c r="C501">
        <v>2021</v>
      </c>
      <c r="D501" s="7">
        <v>1479</v>
      </c>
    </row>
    <row r="502" spans="1:4" x14ac:dyDescent="0.3">
      <c r="A502" t="s">
        <v>1302</v>
      </c>
      <c r="B502" t="s">
        <v>1346</v>
      </c>
      <c r="C502">
        <v>2021</v>
      </c>
      <c r="D502">
        <v>42.184826012999999</v>
      </c>
    </row>
    <row r="503" spans="1:4" x14ac:dyDescent="0.3">
      <c r="A503" t="s">
        <v>1303</v>
      </c>
      <c r="B503" t="s">
        <v>1346</v>
      </c>
      <c r="C503">
        <v>2021</v>
      </c>
      <c r="D503" s="7">
        <v>23848</v>
      </c>
    </row>
    <row r="504" spans="1:4" x14ac:dyDescent="0.3">
      <c r="A504" t="s">
        <v>1304</v>
      </c>
      <c r="B504" t="s">
        <v>1346</v>
      </c>
      <c r="C504">
        <v>2021</v>
      </c>
      <c r="D504">
        <v>49.602728898999999</v>
      </c>
    </row>
    <row r="505" spans="1:4" x14ac:dyDescent="0.3">
      <c r="A505" t="s">
        <v>1305</v>
      </c>
      <c r="B505" t="s">
        <v>1346</v>
      </c>
      <c r="C505">
        <v>2021</v>
      </c>
      <c r="D505" s="7">
        <v>48078</v>
      </c>
    </row>
    <row r="506" spans="1:4" x14ac:dyDescent="0.3">
      <c r="A506" t="s">
        <v>1297</v>
      </c>
      <c r="B506" t="s">
        <v>1306</v>
      </c>
      <c r="C506">
        <v>2014</v>
      </c>
      <c r="D506" s="7">
        <v>292222</v>
      </c>
    </row>
    <row r="507" spans="1:4" x14ac:dyDescent="0.3">
      <c r="A507" t="s">
        <v>1298</v>
      </c>
      <c r="B507" t="s">
        <v>1306</v>
      </c>
      <c r="C507">
        <v>2014</v>
      </c>
      <c r="D507">
        <v>103.22218297400001</v>
      </c>
    </row>
    <row r="508" spans="1:4" x14ac:dyDescent="0.3">
      <c r="A508" t="s">
        <v>1299</v>
      </c>
      <c r="B508" t="s">
        <v>1306</v>
      </c>
      <c r="C508">
        <v>2014</v>
      </c>
      <c r="D508" s="7">
        <v>2831</v>
      </c>
    </row>
    <row r="509" spans="1:4" x14ac:dyDescent="0.3">
      <c r="A509" t="s">
        <v>1300</v>
      </c>
      <c r="B509" t="s">
        <v>1306</v>
      </c>
      <c r="C509">
        <v>2014</v>
      </c>
      <c r="D509">
        <v>25.806745670000002</v>
      </c>
    </row>
    <row r="510" spans="1:4" x14ac:dyDescent="0.3">
      <c r="A510" t="s">
        <v>1301</v>
      </c>
      <c r="B510" t="s">
        <v>1306</v>
      </c>
      <c r="C510">
        <v>2014</v>
      </c>
      <c r="D510" s="7">
        <v>1511</v>
      </c>
    </row>
    <row r="511" spans="1:4" x14ac:dyDescent="0.3">
      <c r="A511" t="s">
        <v>1302</v>
      </c>
      <c r="B511" t="s">
        <v>1306</v>
      </c>
      <c r="C511">
        <v>2014</v>
      </c>
      <c r="D511">
        <v>53.373366302000001</v>
      </c>
    </row>
    <row r="512" spans="1:4" x14ac:dyDescent="0.3">
      <c r="A512" t="s">
        <v>1303</v>
      </c>
      <c r="B512" t="s">
        <v>1306</v>
      </c>
      <c r="C512">
        <v>2014</v>
      </c>
      <c r="D512" s="7">
        <v>3617</v>
      </c>
    </row>
    <row r="513" spans="1:4" x14ac:dyDescent="0.3">
      <c r="A513" t="s">
        <v>1304</v>
      </c>
      <c r="B513" t="s">
        <v>1306</v>
      </c>
      <c r="C513">
        <v>2014</v>
      </c>
      <c r="D513">
        <v>32.971741111999997</v>
      </c>
    </row>
    <row r="514" spans="1:4" x14ac:dyDescent="0.3">
      <c r="A514" t="s">
        <v>1305</v>
      </c>
      <c r="B514" t="s">
        <v>1306</v>
      </c>
      <c r="C514">
        <v>2014</v>
      </c>
      <c r="D514" s="7">
        <v>10970</v>
      </c>
    </row>
    <row r="515" spans="1:4" x14ac:dyDescent="0.3">
      <c r="A515" t="s">
        <v>1297</v>
      </c>
      <c r="B515" t="s">
        <v>1306</v>
      </c>
      <c r="C515">
        <v>2015</v>
      </c>
      <c r="D515" s="7">
        <v>337484</v>
      </c>
    </row>
    <row r="516" spans="1:4" x14ac:dyDescent="0.3">
      <c r="A516" t="s">
        <v>1298</v>
      </c>
      <c r="B516" t="s">
        <v>1306</v>
      </c>
      <c r="C516">
        <v>2015</v>
      </c>
      <c r="D516">
        <v>117.672245467</v>
      </c>
    </row>
    <row r="517" spans="1:4" x14ac:dyDescent="0.3">
      <c r="A517" t="s">
        <v>1299</v>
      </c>
      <c r="B517" t="s">
        <v>1306</v>
      </c>
      <c r="C517">
        <v>2015</v>
      </c>
      <c r="D517" s="7">
        <v>2868</v>
      </c>
    </row>
    <row r="518" spans="1:4" x14ac:dyDescent="0.3">
      <c r="A518" t="s">
        <v>1300</v>
      </c>
      <c r="B518" t="s">
        <v>1306</v>
      </c>
      <c r="C518">
        <v>2015</v>
      </c>
      <c r="D518">
        <v>25.861136159000001</v>
      </c>
    </row>
    <row r="519" spans="1:4" x14ac:dyDescent="0.3">
      <c r="A519" t="s">
        <v>1301</v>
      </c>
      <c r="B519" t="s">
        <v>1306</v>
      </c>
      <c r="C519">
        <v>2015</v>
      </c>
      <c r="D519" s="7">
        <v>1568</v>
      </c>
    </row>
    <row r="520" spans="1:4" x14ac:dyDescent="0.3">
      <c r="A520" t="s">
        <v>1302</v>
      </c>
      <c r="B520" t="s">
        <v>1306</v>
      </c>
      <c r="C520">
        <v>2015</v>
      </c>
      <c r="D520">
        <v>54.672245467000003</v>
      </c>
    </row>
    <row r="521" spans="1:4" x14ac:dyDescent="0.3">
      <c r="A521" t="s">
        <v>1303</v>
      </c>
      <c r="B521" t="s">
        <v>1306</v>
      </c>
      <c r="C521">
        <v>2015</v>
      </c>
      <c r="D521" s="7">
        <v>3685</v>
      </c>
    </row>
    <row r="522" spans="1:4" x14ac:dyDescent="0.3">
      <c r="A522" t="s">
        <v>1304</v>
      </c>
      <c r="B522" t="s">
        <v>1306</v>
      </c>
      <c r="C522">
        <v>2015</v>
      </c>
      <c r="D522">
        <v>33.228133454000002</v>
      </c>
    </row>
    <row r="523" spans="1:4" x14ac:dyDescent="0.3">
      <c r="A523" t="s">
        <v>1305</v>
      </c>
      <c r="B523" t="s">
        <v>1306</v>
      </c>
      <c r="C523">
        <v>2015</v>
      </c>
      <c r="D523" s="7">
        <v>11090</v>
      </c>
    </row>
    <row r="524" spans="1:4" x14ac:dyDescent="0.3">
      <c r="A524" t="s">
        <v>1297</v>
      </c>
      <c r="B524" t="s">
        <v>1306</v>
      </c>
      <c r="C524">
        <v>2016</v>
      </c>
      <c r="D524" s="7">
        <v>333341</v>
      </c>
    </row>
    <row r="525" spans="1:4" x14ac:dyDescent="0.3">
      <c r="A525" t="s">
        <v>1298</v>
      </c>
      <c r="B525" t="s">
        <v>1306</v>
      </c>
      <c r="C525">
        <v>2016</v>
      </c>
      <c r="D525">
        <v>111.85939597300001</v>
      </c>
    </row>
    <row r="526" spans="1:4" x14ac:dyDescent="0.3">
      <c r="A526" t="s">
        <v>1299</v>
      </c>
      <c r="B526" t="s">
        <v>1306</v>
      </c>
      <c r="C526">
        <v>2016</v>
      </c>
      <c r="D526" s="7">
        <v>2980</v>
      </c>
    </row>
    <row r="527" spans="1:4" x14ac:dyDescent="0.3">
      <c r="A527" t="s">
        <v>1300</v>
      </c>
      <c r="B527" t="s">
        <v>1306</v>
      </c>
      <c r="C527">
        <v>2016</v>
      </c>
      <c r="D527">
        <v>26.963445530000001</v>
      </c>
    </row>
    <row r="528" spans="1:4" x14ac:dyDescent="0.3">
      <c r="A528" t="s">
        <v>1301</v>
      </c>
      <c r="B528" t="s">
        <v>1306</v>
      </c>
      <c r="C528">
        <v>2016</v>
      </c>
      <c r="D528" s="7">
        <v>1674</v>
      </c>
    </row>
    <row r="529" spans="1:4" x14ac:dyDescent="0.3">
      <c r="A529" t="s">
        <v>1302</v>
      </c>
      <c r="B529" t="s">
        <v>1306</v>
      </c>
      <c r="C529">
        <v>2016</v>
      </c>
      <c r="D529">
        <v>56.174496644000001</v>
      </c>
    </row>
    <row r="530" spans="1:4" x14ac:dyDescent="0.3">
      <c r="A530" t="s">
        <v>1303</v>
      </c>
      <c r="B530" t="s">
        <v>1306</v>
      </c>
      <c r="C530">
        <v>2016</v>
      </c>
      <c r="D530" s="7">
        <v>3697</v>
      </c>
    </row>
    <row r="531" spans="1:4" x14ac:dyDescent="0.3">
      <c r="A531" t="s">
        <v>1304</v>
      </c>
      <c r="B531" t="s">
        <v>1306</v>
      </c>
      <c r="C531">
        <v>2016</v>
      </c>
      <c r="D531">
        <v>33.450959101999999</v>
      </c>
    </row>
    <row r="532" spans="1:4" x14ac:dyDescent="0.3">
      <c r="A532" t="s">
        <v>1305</v>
      </c>
      <c r="B532" t="s">
        <v>1306</v>
      </c>
      <c r="C532">
        <v>2016</v>
      </c>
      <c r="D532" s="7">
        <v>11052</v>
      </c>
    </row>
    <row r="533" spans="1:4" x14ac:dyDescent="0.3">
      <c r="A533" t="s">
        <v>1297</v>
      </c>
      <c r="B533" t="s">
        <v>1306</v>
      </c>
      <c r="C533">
        <v>2017</v>
      </c>
      <c r="D533" s="7">
        <v>406806</v>
      </c>
    </row>
    <row r="534" spans="1:4" x14ac:dyDescent="0.3">
      <c r="A534" t="s">
        <v>1298</v>
      </c>
      <c r="B534" t="s">
        <v>1306</v>
      </c>
      <c r="C534">
        <v>2017</v>
      </c>
      <c r="D534">
        <v>136.42052313900001</v>
      </c>
    </row>
    <row r="535" spans="1:4" x14ac:dyDescent="0.3">
      <c r="A535" t="s">
        <v>1299</v>
      </c>
      <c r="B535" t="s">
        <v>1306</v>
      </c>
      <c r="C535">
        <v>2017</v>
      </c>
      <c r="D535" s="7">
        <v>2982</v>
      </c>
    </row>
    <row r="536" spans="1:4" x14ac:dyDescent="0.3">
      <c r="A536" t="s">
        <v>1300</v>
      </c>
      <c r="B536" t="s">
        <v>1306</v>
      </c>
      <c r="C536">
        <v>2017</v>
      </c>
      <c r="D536">
        <v>26.944971537000001</v>
      </c>
    </row>
    <row r="537" spans="1:4" x14ac:dyDescent="0.3">
      <c r="A537" t="s">
        <v>1301</v>
      </c>
      <c r="B537" t="s">
        <v>1306</v>
      </c>
      <c r="C537">
        <v>2017</v>
      </c>
      <c r="D537" s="7">
        <v>1679</v>
      </c>
    </row>
    <row r="538" spans="1:4" x14ac:dyDescent="0.3">
      <c r="A538" t="s">
        <v>1302</v>
      </c>
      <c r="B538" t="s">
        <v>1306</v>
      </c>
      <c r="C538">
        <v>2017</v>
      </c>
      <c r="D538">
        <v>56.304493628000003</v>
      </c>
    </row>
    <row r="539" spans="1:4" x14ac:dyDescent="0.3">
      <c r="A539" t="s">
        <v>1303</v>
      </c>
      <c r="B539" t="s">
        <v>1306</v>
      </c>
      <c r="C539">
        <v>2017</v>
      </c>
      <c r="D539" s="7">
        <v>3717</v>
      </c>
    </row>
    <row r="540" spans="1:4" x14ac:dyDescent="0.3">
      <c r="A540" t="s">
        <v>1304</v>
      </c>
      <c r="B540" t="s">
        <v>1306</v>
      </c>
      <c r="C540">
        <v>2017</v>
      </c>
      <c r="D540">
        <v>33.586337761000003</v>
      </c>
    </row>
    <row r="541" spans="1:4" x14ac:dyDescent="0.3">
      <c r="A541" t="s">
        <v>1305</v>
      </c>
      <c r="B541" t="s">
        <v>1306</v>
      </c>
      <c r="C541">
        <v>2017</v>
      </c>
      <c r="D541" s="7">
        <v>11067</v>
      </c>
    </row>
    <row r="542" spans="1:4" x14ac:dyDescent="0.3">
      <c r="A542" t="s">
        <v>1297</v>
      </c>
      <c r="B542" t="s">
        <v>1306</v>
      </c>
      <c r="C542">
        <v>2018</v>
      </c>
      <c r="D542" s="7">
        <v>581991</v>
      </c>
    </row>
    <row r="543" spans="1:4" x14ac:dyDescent="0.3">
      <c r="A543" t="s">
        <v>1298</v>
      </c>
      <c r="B543" t="s">
        <v>1306</v>
      </c>
      <c r="C543">
        <v>2018</v>
      </c>
      <c r="D543">
        <v>195.16800804799999</v>
      </c>
    </row>
    <row r="544" spans="1:4" x14ac:dyDescent="0.3">
      <c r="A544" t="s">
        <v>1299</v>
      </c>
      <c r="B544" t="s">
        <v>1306</v>
      </c>
      <c r="C544">
        <v>2018</v>
      </c>
      <c r="D544" s="7">
        <v>2982</v>
      </c>
    </row>
    <row r="545" spans="1:4" x14ac:dyDescent="0.3">
      <c r="A545" t="s">
        <v>1300</v>
      </c>
      <c r="B545" t="s">
        <v>1306</v>
      </c>
      <c r="C545">
        <v>2018</v>
      </c>
      <c r="D545">
        <v>26.942537044000002</v>
      </c>
    </row>
    <row r="546" spans="1:4" x14ac:dyDescent="0.3">
      <c r="A546" t="s">
        <v>1301</v>
      </c>
      <c r="B546" t="s">
        <v>1306</v>
      </c>
      <c r="C546">
        <v>2018</v>
      </c>
      <c r="D546" s="7">
        <v>1679</v>
      </c>
    </row>
    <row r="547" spans="1:4" x14ac:dyDescent="0.3">
      <c r="A547" t="s">
        <v>1302</v>
      </c>
      <c r="B547" t="s">
        <v>1306</v>
      </c>
      <c r="C547">
        <v>2018</v>
      </c>
      <c r="D547">
        <v>56.304493628000003</v>
      </c>
    </row>
    <row r="548" spans="1:4" x14ac:dyDescent="0.3">
      <c r="A548" t="s">
        <v>1303</v>
      </c>
      <c r="B548" t="s">
        <v>1306</v>
      </c>
      <c r="C548">
        <v>2018</v>
      </c>
      <c r="D548" s="7">
        <v>3717</v>
      </c>
    </row>
    <row r="549" spans="1:4" x14ac:dyDescent="0.3">
      <c r="A549" t="s">
        <v>1304</v>
      </c>
      <c r="B549" t="s">
        <v>1306</v>
      </c>
      <c r="C549">
        <v>2018</v>
      </c>
      <c r="D549">
        <v>33.583303215999997</v>
      </c>
    </row>
    <row r="550" spans="1:4" x14ac:dyDescent="0.3">
      <c r="A550" t="s">
        <v>1305</v>
      </c>
      <c r="B550" t="s">
        <v>1306</v>
      </c>
      <c r="C550">
        <v>2018</v>
      </c>
      <c r="D550" s="7">
        <v>11068</v>
      </c>
    </row>
    <row r="551" spans="1:4" x14ac:dyDescent="0.3">
      <c r="A551" t="s">
        <v>1297</v>
      </c>
      <c r="B551" t="s">
        <v>1306</v>
      </c>
      <c r="C551">
        <v>2019</v>
      </c>
      <c r="D551" s="7">
        <v>600770</v>
      </c>
    </row>
    <row r="552" spans="1:4" x14ac:dyDescent="0.3">
      <c r="A552" t="s">
        <v>1298</v>
      </c>
      <c r="B552" t="s">
        <v>1306</v>
      </c>
      <c r="C552">
        <v>2019</v>
      </c>
      <c r="D552">
        <v>199.65769358599999</v>
      </c>
    </row>
    <row r="553" spans="1:4" x14ac:dyDescent="0.3">
      <c r="A553" t="s">
        <v>1299</v>
      </c>
      <c r="B553" t="s">
        <v>1306</v>
      </c>
      <c r="C553">
        <v>2019</v>
      </c>
      <c r="D553" s="7">
        <v>3009</v>
      </c>
    </row>
    <row r="554" spans="1:4" x14ac:dyDescent="0.3">
      <c r="A554" t="s">
        <v>1300</v>
      </c>
      <c r="B554" t="s">
        <v>1306</v>
      </c>
      <c r="C554">
        <v>2019</v>
      </c>
      <c r="D554">
        <v>26.998654105</v>
      </c>
    </row>
    <row r="555" spans="1:4" x14ac:dyDescent="0.3">
      <c r="A555" t="s">
        <v>1301</v>
      </c>
      <c r="B555" t="s">
        <v>1306</v>
      </c>
      <c r="C555">
        <v>2019</v>
      </c>
      <c r="D555" s="7">
        <v>1696</v>
      </c>
    </row>
    <row r="556" spans="1:4" x14ac:dyDescent="0.3">
      <c r="A556" t="s">
        <v>1302</v>
      </c>
      <c r="B556" t="s">
        <v>1306</v>
      </c>
      <c r="C556">
        <v>2019</v>
      </c>
      <c r="D556">
        <v>56.364240611</v>
      </c>
    </row>
    <row r="557" spans="1:4" x14ac:dyDescent="0.3">
      <c r="A557" t="s">
        <v>1303</v>
      </c>
      <c r="B557" t="s">
        <v>1306</v>
      </c>
      <c r="C557">
        <v>2019</v>
      </c>
      <c r="D557" s="7">
        <v>3732</v>
      </c>
    </row>
    <row r="558" spans="1:4" x14ac:dyDescent="0.3">
      <c r="A558" t="s">
        <v>1304</v>
      </c>
      <c r="B558" t="s">
        <v>1306</v>
      </c>
      <c r="C558">
        <v>2019</v>
      </c>
      <c r="D558">
        <v>33.485868101999998</v>
      </c>
    </row>
    <row r="559" spans="1:4" x14ac:dyDescent="0.3">
      <c r="A559" t="s">
        <v>1305</v>
      </c>
      <c r="B559" t="s">
        <v>1306</v>
      </c>
      <c r="C559">
        <v>2019</v>
      </c>
      <c r="D559" s="7">
        <v>11145</v>
      </c>
    </row>
    <row r="560" spans="1:4" x14ac:dyDescent="0.3">
      <c r="A560" t="s">
        <v>1297</v>
      </c>
      <c r="B560" t="s">
        <v>1306</v>
      </c>
      <c r="C560">
        <v>2020</v>
      </c>
      <c r="D560" s="7">
        <v>649446</v>
      </c>
    </row>
    <row r="561" spans="1:4" x14ac:dyDescent="0.3">
      <c r="A561" t="s">
        <v>1298</v>
      </c>
      <c r="B561" t="s">
        <v>1306</v>
      </c>
      <c r="C561">
        <v>2020</v>
      </c>
      <c r="D561">
        <v>218.15451797099999</v>
      </c>
    </row>
    <row r="562" spans="1:4" x14ac:dyDescent="0.3">
      <c r="A562" t="s">
        <v>1299</v>
      </c>
      <c r="B562" t="s">
        <v>1306</v>
      </c>
      <c r="C562">
        <v>2020</v>
      </c>
      <c r="D562" s="7">
        <v>2977</v>
      </c>
    </row>
    <row r="563" spans="1:4" x14ac:dyDescent="0.3">
      <c r="A563" t="s">
        <v>1300</v>
      </c>
      <c r="B563" t="s">
        <v>1306</v>
      </c>
      <c r="C563">
        <v>2020</v>
      </c>
      <c r="D563">
        <v>26.673237165</v>
      </c>
    </row>
    <row r="564" spans="1:4" x14ac:dyDescent="0.3">
      <c r="A564" t="s">
        <v>1301</v>
      </c>
      <c r="B564" t="s">
        <v>1306</v>
      </c>
      <c r="C564">
        <v>2020</v>
      </c>
      <c r="D564" s="7">
        <v>1677</v>
      </c>
    </row>
    <row r="565" spans="1:4" x14ac:dyDescent="0.3">
      <c r="A565" t="s">
        <v>1302</v>
      </c>
      <c r="B565" t="s">
        <v>1306</v>
      </c>
      <c r="C565">
        <v>2020</v>
      </c>
      <c r="D565">
        <v>56.331877728999999</v>
      </c>
    </row>
    <row r="566" spans="1:4" x14ac:dyDescent="0.3">
      <c r="A566" t="s">
        <v>1303</v>
      </c>
      <c r="B566" t="s">
        <v>1306</v>
      </c>
      <c r="C566">
        <v>2020</v>
      </c>
      <c r="D566" s="7">
        <v>3732</v>
      </c>
    </row>
    <row r="567" spans="1:4" x14ac:dyDescent="0.3">
      <c r="A567" t="s">
        <v>1304</v>
      </c>
      <c r="B567" t="s">
        <v>1306</v>
      </c>
      <c r="C567">
        <v>2020</v>
      </c>
      <c r="D567">
        <v>33.437863991</v>
      </c>
    </row>
    <row r="568" spans="1:4" x14ac:dyDescent="0.3">
      <c r="A568" t="s">
        <v>1305</v>
      </c>
      <c r="B568" t="s">
        <v>1306</v>
      </c>
      <c r="C568">
        <v>2020</v>
      </c>
      <c r="D568" s="7">
        <v>11161</v>
      </c>
    </row>
    <row r="569" spans="1:4" x14ac:dyDescent="0.3">
      <c r="A569" t="s">
        <v>1297</v>
      </c>
      <c r="B569" t="s">
        <v>1306</v>
      </c>
      <c r="C569">
        <v>2021</v>
      </c>
      <c r="D569" s="7">
        <v>652313</v>
      </c>
    </row>
    <row r="570" spans="1:4" x14ac:dyDescent="0.3">
      <c r="A570" t="s">
        <v>1298</v>
      </c>
      <c r="B570" t="s">
        <v>1306</v>
      </c>
      <c r="C570">
        <v>2021</v>
      </c>
      <c r="D570">
        <v>216.64330787099999</v>
      </c>
    </row>
    <row r="571" spans="1:4" x14ac:dyDescent="0.3">
      <c r="A571" t="s">
        <v>1299</v>
      </c>
      <c r="B571" t="s">
        <v>1306</v>
      </c>
      <c r="C571">
        <v>2021</v>
      </c>
      <c r="D571" s="7">
        <v>3011</v>
      </c>
    </row>
    <row r="572" spans="1:4" x14ac:dyDescent="0.3">
      <c r="A572" t="s">
        <v>1300</v>
      </c>
      <c r="B572" t="s">
        <v>1306</v>
      </c>
      <c r="C572">
        <v>2021</v>
      </c>
      <c r="D572">
        <v>26.547346146999999</v>
      </c>
    </row>
    <row r="573" spans="1:4" x14ac:dyDescent="0.3">
      <c r="A573" t="s">
        <v>1301</v>
      </c>
      <c r="B573" t="s">
        <v>1306</v>
      </c>
      <c r="C573">
        <v>2021</v>
      </c>
      <c r="D573" s="7">
        <v>1681</v>
      </c>
    </row>
    <row r="574" spans="1:4" x14ac:dyDescent="0.3">
      <c r="A574" t="s">
        <v>1302</v>
      </c>
      <c r="B574" t="s">
        <v>1306</v>
      </c>
      <c r="C574">
        <v>2021</v>
      </c>
      <c r="D574">
        <v>55.828628363</v>
      </c>
    </row>
    <row r="575" spans="1:4" x14ac:dyDescent="0.3">
      <c r="A575" t="s">
        <v>1303</v>
      </c>
      <c r="B575" t="s">
        <v>1306</v>
      </c>
      <c r="C575">
        <v>2021</v>
      </c>
      <c r="D575" s="7">
        <v>3745</v>
      </c>
    </row>
    <row r="576" spans="1:4" x14ac:dyDescent="0.3">
      <c r="A576" t="s">
        <v>1304</v>
      </c>
      <c r="B576" t="s">
        <v>1306</v>
      </c>
      <c r="C576">
        <v>2021</v>
      </c>
      <c r="D576">
        <v>33.018867925000002</v>
      </c>
    </row>
    <row r="577" spans="1:4" x14ac:dyDescent="0.3">
      <c r="A577" t="s">
        <v>1305</v>
      </c>
      <c r="B577" t="s">
        <v>1306</v>
      </c>
      <c r="C577">
        <v>2021</v>
      </c>
      <c r="D577" s="7">
        <v>11342</v>
      </c>
    </row>
    <row r="578" spans="1:4" x14ac:dyDescent="0.3">
      <c r="A578" t="s">
        <v>1297</v>
      </c>
      <c r="B578" t="s">
        <v>1360</v>
      </c>
      <c r="C578">
        <v>2014</v>
      </c>
      <c r="D578" s="7">
        <v>109497</v>
      </c>
    </row>
    <row r="579" spans="1:4" x14ac:dyDescent="0.3">
      <c r="A579" t="s">
        <v>1298</v>
      </c>
      <c r="B579" t="s">
        <v>1360</v>
      </c>
      <c r="C579">
        <v>2014</v>
      </c>
      <c r="D579">
        <v>31.144263040999999</v>
      </c>
    </row>
    <row r="580" spans="1:4" x14ac:dyDescent="0.3">
      <c r="A580" t="s">
        <v>1299</v>
      </c>
      <c r="B580" t="s">
        <v>1360</v>
      </c>
      <c r="C580">
        <v>2014</v>
      </c>
      <c r="D580" s="93">
        <v>3515.8</v>
      </c>
    </row>
    <row r="581" spans="1:4" x14ac:dyDescent="0.3">
      <c r="A581" t="s">
        <v>1300</v>
      </c>
      <c r="B581" t="s">
        <v>1360</v>
      </c>
      <c r="C581">
        <v>2014</v>
      </c>
      <c r="D581">
        <v>7.366943257</v>
      </c>
    </row>
    <row r="582" spans="1:4" x14ac:dyDescent="0.3">
      <c r="A582" t="s">
        <v>1301</v>
      </c>
      <c r="B582" t="s">
        <v>1360</v>
      </c>
      <c r="C582">
        <v>2014</v>
      </c>
      <c r="D582" s="93">
        <v>1258.55</v>
      </c>
    </row>
    <row r="583" spans="1:4" x14ac:dyDescent="0.3">
      <c r="A583" t="s">
        <v>1302</v>
      </c>
      <c r="B583" t="s">
        <v>1360</v>
      </c>
      <c r="C583">
        <v>2014</v>
      </c>
      <c r="D583">
        <v>35.796973661999999</v>
      </c>
    </row>
    <row r="584" spans="1:4" x14ac:dyDescent="0.3">
      <c r="A584" t="s">
        <v>1303</v>
      </c>
      <c r="B584" t="s">
        <v>1360</v>
      </c>
      <c r="C584">
        <v>2014</v>
      </c>
      <c r="D584" s="93">
        <v>13442.299800000001</v>
      </c>
    </row>
    <row r="585" spans="1:4" x14ac:dyDescent="0.3">
      <c r="A585" t="s">
        <v>1304</v>
      </c>
      <c r="B585" t="s">
        <v>1360</v>
      </c>
      <c r="C585">
        <v>2014</v>
      </c>
      <c r="D585">
        <v>28.166750062999999</v>
      </c>
    </row>
    <row r="586" spans="1:4" x14ac:dyDescent="0.3">
      <c r="A586" t="s">
        <v>1305</v>
      </c>
      <c r="B586" t="s">
        <v>1360</v>
      </c>
      <c r="C586">
        <v>2014</v>
      </c>
      <c r="D586" s="7">
        <v>47724</v>
      </c>
    </row>
    <row r="587" spans="1:4" x14ac:dyDescent="0.3">
      <c r="A587" t="s">
        <v>1297</v>
      </c>
      <c r="B587" t="s">
        <v>1360</v>
      </c>
      <c r="C587">
        <v>2015</v>
      </c>
      <c r="D587" s="7">
        <v>134002</v>
      </c>
    </row>
    <row r="588" spans="1:4" x14ac:dyDescent="0.3">
      <c r="A588" t="s">
        <v>1298</v>
      </c>
      <c r="B588" t="s">
        <v>1360</v>
      </c>
      <c r="C588">
        <v>2015</v>
      </c>
      <c r="D588">
        <v>40.567328650999997</v>
      </c>
    </row>
    <row r="589" spans="1:4" x14ac:dyDescent="0.3">
      <c r="A589" t="s">
        <v>1299</v>
      </c>
      <c r="B589" t="s">
        <v>1360</v>
      </c>
      <c r="C589">
        <v>2015</v>
      </c>
      <c r="D589" s="93">
        <v>3303.2</v>
      </c>
    </row>
    <row r="590" spans="1:4" x14ac:dyDescent="0.3">
      <c r="A590" t="s">
        <v>1300</v>
      </c>
      <c r="B590" t="s">
        <v>1360</v>
      </c>
      <c r="C590">
        <v>2015</v>
      </c>
      <c r="D590">
        <v>6.8725033289999997</v>
      </c>
    </row>
    <row r="591" spans="1:4" x14ac:dyDescent="0.3">
      <c r="A591" t="s">
        <v>1301</v>
      </c>
      <c r="B591" t="s">
        <v>1360</v>
      </c>
      <c r="C591">
        <v>2015</v>
      </c>
      <c r="D591" s="93">
        <v>1248.9000000000001</v>
      </c>
    </row>
    <row r="592" spans="1:4" x14ac:dyDescent="0.3">
      <c r="A592" t="s">
        <v>1302</v>
      </c>
      <c r="B592" t="s">
        <v>1360</v>
      </c>
      <c r="C592">
        <v>2015</v>
      </c>
      <c r="D592">
        <v>37.808791475</v>
      </c>
    </row>
    <row r="593" spans="1:4" x14ac:dyDescent="0.3">
      <c r="A593" t="s">
        <v>1303</v>
      </c>
      <c r="B593" t="s">
        <v>1360</v>
      </c>
      <c r="C593">
        <v>2015</v>
      </c>
      <c r="D593" s="93">
        <v>15359.48</v>
      </c>
    </row>
    <row r="594" spans="1:4" x14ac:dyDescent="0.3">
      <c r="A594" t="s">
        <v>1304</v>
      </c>
      <c r="B594" t="s">
        <v>1360</v>
      </c>
      <c r="C594">
        <v>2015</v>
      </c>
      <c r="D594">
        <v>31.956308256</v>
      </c>
    </row>
    <row r="595" spans="1:4" x14ac:dyDescent="0.3">
      <c r="A595" t="s">
        <v>1305</v>
      </c>
      <c r="B595" t="s">
        <v>1360</v>
      </c>
      <c r="C595">
        <v>2015</v>
      </c>
      <c r="D595" s="7">
        <v>48064</v>
      </c>
    </row>
    <row r="596" spans="1:4" x14ac:dyDescent="0.3">
      <c r="A596" t="s">
        <v>1297</v>
      </c>
      <c r="B596" t="s">
        <v>1360</v>
      </c>
      <c r="C596">
        <v>2016</v>
      </c>
      <c r="D596" s="7">
        <v>134980</v>
      </c>
    </row>
    <row r="597" spans="1:4" x14ac:dyDescent="0.3">
      <c r="A597" t="s">
        <v>1298</v>
      </c>
      <c r="B597" t="s">
        <v>1360</v>
      </c>
      <c r="C597">
        <v>2016</v>
      </c>
      <c r="D597">
        <v>39.562694178999998</v>
      </c>
    </row>
    <row r="598" spans="1:4" x14ac:dyDescent="0.3">
      <c r="A598" t="s">
        <v>1299</v>
      </c>
      <c r="B598" t="s">
        <v>1360</v>
      </c>
      <c r="C598">
        <v>2016</v>
      </c>
      <c r="D598" s="93">
        <v>3411.8</v>
      </c>
    </row>
    <row r="599" spans="1:4" x14ac:dyDescent="0.3">
      <c r="A599" t="s">
        <v>1300</v>
      </c>
      <c r="B599" t="s">
        <v>1360</v>
      </c>
      <c r="C599">
        <v>2016</v>
      </c>
      <c r="D599">
        <v>6.6292309490000001</v>
      </c>
    </row>
    <row r="600" spans="1:4" x14ac:dyDescent="0.3">
      <c r="A600" t="s">
        <v>1301</v>
      </c>
      <c r="B600" t="s">
        <v>1360</v>
      </c>
      <c r="C600">
        <v>2016</v>
      </c>
      <c r="D600" s="93">
        <v>1668.6</v>
      </c>
    </row>
    <row r="601" spans="1:4" x14ac:dyDescent="0.3">
      <c r="A601" t="s">
        <v>1302</v>
      </c>
      <c r="B601" t="s">
        <v>1360</v>
      </c>
      <c r="C601">
        <v>2016</v>
      </c>
      <c r="D601">
        <v>48.906735447999999</v>
      </c>
    </row>
    <row r="602" spans="1:4" x14ac:dyDescent="0.3">
      <c r="A602" t="s">
        <v>1303</v>
      </c>
      <c r="B602" t="s">
        <v>1360</v>
      </c>
      <c r="C602">
        <v>2016</v>
      </c>
      <c r="D602" s="93">
        <v>16274.299800000001</v>
      </c>
    </row>
    <row r="603" spans="1:4" x14ac:dyDescent="0.3">
      <c r="A603" t="s">
        <v>1304</v>
      </c>
      <c r="B603" t="s">
        <v>1360</v>
      </c>
      <c r="C603">
        <v>2016</v>
      </c>
      <c r="D603">
        <v>31.621458439000001</v>
      </c>
    </row>
    <row r="604" spans="1:4" x14ac:dyDescent="0.3">
      <c r="A604" t="s">
        <v>1305</v>
      </c>
      <c r="B604" t="s">
        <v>1360</v>
      </c>
      <c r="C604">
        <v>2016</v>
      </c>
      <c r="D604" s="7">
        <v>51466</v>
      </c>
    </row>
    <row r="605" spans="1:4" x14ac:dyDescent="0.3">
      <c r="A605" t="s">
        <v>1297</v>
      </c>
      <c r="B605" t="s">
        <v>1360</v>
      </c>
      <c r="C605">
        <v>2017</v>
      </c>
      <c r="D605" s="7">
        <v>179828</v>
      </c>
    </row>
    <row r="606" spans="1:4" x14ac:dyDescent="0.3">
      <c r="A606" t="s">
        <v>1298</v>
      </c>
      <c r="B606" t="s">
        <v>1360</v>
      </c>
      <c r="C606">
        <v>2017</v>
      </c>
      <c r="D606">
        <v>58.292977350999998</v>
      </c>
    </row>
    <row r="607" spans="1:4" x14ac:dyDescent="0.3">
      <c r="A607" t="s">
        <v>1299</v>
      </c>
      <c r="B607" t="s">
        <v>1360</v>
      </c>
      <c r="C607">
        <v>2017</v>
      </c>
      <c r="D607" s="93">
        <v>3084.8998999999999</v>
      </c>
    </row>
    <row r="608" spans="1:4" x14ac:dyDescent="0.3">
      <c r="A608" t="s">
        <v>1300</v>
      </c>
      <c r="B608" t="s">
        <v>1360</v>
      </c>
      <c r="C608">
        <v>2017</v>
      </c>
      <c r="D608">
        <v>5.6822417099999996</v>
      </c>
    </row>
    <row r="609" spans="1:4" x14ac:dyDescent="0.3">
      <c r="A609" t="s">
        <v>1301</v>
      </c>
      <c r="B609" t="s">
        <v>1360</v>
      </c>
      <c r="C609">
        <v>2017</v>
      </c>
      <c r="D609" s="93">
        <v>1586.2</v>
      </c>
    </row>
    <row r="610" spans="1:4" x14ac:dyDescent="0.3">
      <c r="A610" t="s">
        <v>1302</v>
      </c>
      <c r="B610" t="s">
        <v>1360</v>
      </c>
      <c r="C610">
        <v>2017</v>
      </c>
      <c r="D610">
        <v>51.418199987999998</v>
      </c>
    </row>
    <row r="611" spans="1:4" x14ac:dyDescent="0.3">
      <c r="A611" t="s">
        <v>1303</v>
      </c>
      <c r="B611" t="s">
        <v>1360</v>
      </c>
      <c r="C611">
        <v>2017</v>
      </c>
      <c r="D611" s="93">
        <v>18112.200199999999</v>
      </c>
    </row>
    <row r="612" spans="1:4" x14ac:dyDescent="0.3">
      <c r="A612" t="s">
        <v>1304</v>
      </c>
      <c r="B612" t="s">
        <v>1360</v>
      </c>
      <c r="C612">
        <v>2017</v>
      </c>
      <c r="D612">
        <v>33.361827859999998</v>
      </c>
    </row>
    <row r="613" spans="1:4" x14ac:dyDescent="0.3">
      <c r="A613" t="s">
        <v>1305</v>
      </c>
      <c r="B613" t="s">
        <v>1360</v>
      </c>
      <c r="C613">
        <v>2017</v>
      </c>
      <c r="D613" s="93">
        <v>54290.191400000003</v>
      </c>
    </row>
    <row r="614" spans="1:4" x14ac:dyDescent="0.3">
      <c r="A614" t="s">
        <v>1297</v>
      </c>
      <c r="B614" t="s">
        <v>1360</v>
      </c>
      <c r="C614">
        <v>2018</v>
      </c>
      <c r="D614" s="7">
        <v>256661</v>
      </c>
    </row>
    <row r="615" spans="1:4" x14ac:dyDescent="0.3">
      <c r="A615" t="s">
        <v>1298</v>
      </c>
      <c r="B615" t="s">
        <v>1360</v>
      </c>
      <c r="C615">
        <v>2018</v>
      </c>
      <c r="D615">
        <v>80.106429462999998</v>
      </c>
    </row>
    <row r="616" spans="1:4" x14ac:dyDescent="0.3">
      <c r="A616" t="s">
        <v>1299</v>
      </c>
      <c r="B616" t="s">
        <v>1360</v>
      </c>
      <c r="C616">
        <v>2018</v>
      </c>
      <c r="D616" s="7">
        <v>3204</v>
      </c>
    </row>
    <row r="617" spans="1:4" x14ac:dyDescent="0.3">
      <c r="A617" t="s">
        <v>1300</v>
      </c>
      <c r="B617" t="s">
        <v>1360</v>
      </c>
      <c r="C617">
        <v>2018</v>
      </c>
      <c r="D617">
        <v>5.5786742809999996</v>
      </c>
    </row>
    <row r="618" spans="1:4" x14ac:dyDescent="0.3">
      <c r="A618" t="s">
        <v>1301</v>
      </c>
      <c r="B618" t="s">
        <v>1360</v>
      </c>
      <c r="C618">
        <v>2018</v>
      </c>
      <c r="D618" s="93">
        <v>1679.1</v>
      </c>
    </row>
    <row r="619" spans="1:4" x14ac:dyDescent="0.3">
      <c r="A619" t="s">
        <v>1302</v>
      </c>
      <c r="B619" t="s">
        <v>1360</v>
      </c>
      <c r="C619">
        <v>2018</v>
      </c>
      <c r="D619">
        <v>52.406367041000003</v>
      </c>
    </row>
    <row r="620" spans="1:4" x14ac:dyDescent="0.3">
      <c r="A620" t="s">
        <v>1303</v>
      </c>
      <c r="B620" t="s">
        <v>1360</v>
      </c>
      <c r="C620">
        <v>2018</v>
      </c>
      <c r="D620" s="7">
        <v>20578</v>
      </c>
    </row>
    <row r="621" spans="1:4" x14ac:dyDescent="0.3">
      <c r="A621" t="s">
        <v>1304</v>
      </c>
      <c r="B621" t="s">
        <v>1360</v>
      </c>
      <c r="C621">
        <v>2018</v>
      </c>
      <c r="D621">
        <v>35.829575331000001</v>
      </c>
    </row>
    <row r="622" spans="1:4" x14ac:dyDescent="0.3">
      <c r="A622" t="s">
        <v>1305</v>
      </c>
      <c r="B622" t="s">
        <v>1360</v>
      </c>
      <c r="C622">
        <v>2018</v>
      </c>
      <c r="D622" s="7">
        <v>57433</v>
      </c>
    </row>
    <row r="623" spans="1:4" x14ac:dyDescent="0.3">
      <c r="A623" t="s">
        <v>1297</v>
      </c>
      <c r="B623" t="s">
        <v>1360</v>
      </c>
      <c r="C623">
        <v>2019</v>
      </c>
      <c r="D623" s="7">
        <v>289549</v>
      </c>
    </row>
    <row r="624" spans="1:4" x14ac:dyDescent="0.3">
      <c r="A624" t="s">
        <v>1298</v>
      </c>
      <c r="B624" t="s">
        <v>1360</v>
      </c>
      <c r="C624">
        <v>2019</v>
      </c>
      <c r="D624">
        <v>83.630298216</v>
      </c>
    </row>
    <row r="625" spans="1:4" x14ac:dyDescent="0.3">
      <c r="A625" t="s">
        <v>1299</v>
      </c>
      <c r="B625" t="s">
        <v>1360</v>
      </c>
      <c r="C625">
        <v>2019</v>
      </c>
      <c r="D625" s="93">
        <v>3462.25</v>
      </c>
    </row>
    <row r="626" spans="1:4" x14ac:dyDescent="0.3">
      <c r="A626" t="s">
        <v>1300</v>
      </c>
      <c r="B626" t="s">
        <v>1360</v>
      </c>
      <c r="C626">
        <v>2019</v>
      </c>
      <c r="D626">
        <v>5.9937786749999997</v>
      </c>
    </row>
    <row r="627" spans="1:4" x14ac:dyDescent="0.3">
      <c r="A627" t="s">
        <v>1301</v>
      </c>
      <c r="B627" t="s">
        <v>1360</v>
      </c>
      <c r="C627">
        <v>2019</v>
      </c>
      <c r="D627" s="93">
        <v>1864.79</v>
      </c>
    </row>
    <row r="628" spans="1:4" x14ac:dyDescent="0.3">
      <c r="A628" t="s">
        <v>1302</v>
      </c>
      <c r="B628" t="s">
        <v>1360</v>
      </c>
      <c r="C628">
        <v>2019</v>
      </c>
      <c r="D628">
        <v>53.860639757000001</v>
      </c>
    </row>
    <row r="629" spans="1:4" x14ac:dyDescent="0.3">
      <c r="A629" t="s">
        <v>1303</v>
      </c>
      <c r="B629" t="s">
        <v>1360</v>
      </c>
      <c r="C629">
        <v>2019</v>
      </c>
      <c r="D629" s="93">
        <v>23462.919900000001</v>
      </c>
    </row>
    <row r="630" spans="1:4" x14ac:dyDescent="0.3">
      <c r="A630" t="s">
        <v>1304</v>
      </c>
      <c r="B630" t="s">
        <v>1360</v>
      </c>
      <c r="C630">
        <v>2019</v>
      </c>
      <c r="D630">
        <v>40.618542552000001</v>
      </c>
    </row>
    <row r="631" spans="1:4" x14ac:dyDescent="0.3">
      <c r="A631" t="s">
        <v>1305</v>
      </c>
      <c r="B631" t="s">
        <v>1360</v>
      </c>
      <c r="C631">
        <v>2019</v>
      </c>
      <c r="D631" s="93">
        <v>57764.061500000003</v>
      </c>
    </row>
    <row r="632" spans="1:4" x14ac:dyDescent="0.3">
      <c r="A632" t="s">
        <v>1297</v>
      </c>
      <c r="B632" t="s">
        <v>1360</v>
      </c>
      <c r="C632">
        <v>2020</v>
      </c>
      <c r="D632" s="7">
        <v>337954</v>
      </c>
    </row>
    <row r="633" spans="1:4" x14ac:dyDescent="0.3">
      <c r="A633" t="s">
        <v>1298</v>
      </c>
      <c r="B633" t="s">
        <v>1360</v>
      </c>
      <c r="C633">
        <v>2020</v>
      </c>
      <c r="D633">
        <v>90.715680129999996</v>
      </c>
    </row>
    <row r="634" spans="1:4" x14ac:dyDescent="0.3">
      <c r="A634" t="s">
        <v>1299</v>
      </c>
      <c r="B634" t="s">
        <v>1360</v>
      </c>
      <c r="C634">
        <v>2020</v>
      </c>
      <c r="D634" s="93">
        <v>3725.4198999999999</v>
      </c>
    </row>
    <row r="635" spans="1:4" x14ac:dyDescent="0.3">
      <c r="A635" t="s">
        <v>1300</v>
      </c>
      <c r="B635" t="s">
        <v>1360</v>
      </c>
      <c r="C635">
        <v>2020</v>
      </c>
      <c r="D635">
        <v>6.6354881250000002</v>
      </c>
    </row>
    <row r="636" spans="1:4" x14ac:dyDescent="0.3">
      <c r="A636" t="s">
        <v>1301</v>
      </c>
      <c r="B636" t="s">
        <v>1360</v>
      </c>
      <c r="C636">
        <v>2020</v>
      </c>
      <c r="D636" s="93">
        <v>2079.0801000000001</v>
      </c>
    </row>
    <row r="637" spans="1:4" x14ac:dyDescent="0.3">
      <c r="A637" t="s">
        <v>1302</v>
      </c>
      <c r="B637" t="s">
        <v>1360</v>
      </c>
      <c r="C637">
        <v>2020</v>
      </c>
      <c r="D637">
        <v>55.807939931999996</v>
      </c>
    </row>
    <row r="638" spans="1:4" x14ac:dyDescent="0.3">
      <c r="A638" t="s">
        <v>1303</v>
      </c>
      <c r="B638" t="s">
        <v>1360</v>
      </c>
      <c r="C638">
        <v>2020</v>
      </c>
      <c r="D638" s="93">
        <v>30841.350600000002</v>
      </c>
    </row>
    <row r="639" spans="1:4" x14ac:dyDescent="0.3">
      <c r="A639" t="s">
        <v>1304</v>
      </c>
      <c r="B639" t="s">
        <v>1360</v>
      </c>
      <c r="C639">
        <v>2020</v>
      </c>
      <c r="D639">
        <v>54.932711257000001</v>
      </c>
    </row>
    <row r="640" spans="1:4" x14ac:dyDescent="0.3">
      <c r="A640" t="s">
        <v>1305</v>
      </c>
      <c r="B640" t="s">
        <v>1360</v>
      </c>
      <c r="C640">
        <v>2020</v>
      </c>
      <c r="D640" s="93">
        <v>56143.871099999997</v>
      </c>
    </row>
    <row r="641" spans="1:4" x14ac:dyDescent="0.3">
      <c r="A641" t="s">
        <v>1297</v>
      </c>
      <c r="B641" t="s">
        <v>1360</v>
      </c>
      <c r="C641">
        <v>2021</v>
      </c>
      <c r="D641" s="7">
        <v>385273</v>
      </c>
    </row>
    <row r="642" spans="1:4" x14ac:dyDescent="0.3">
      <c r="A642" t="s">
        <v>1298</v>
      </c>
      <c r="B642" t="s">
        <v>1360</v>
      </c>
      <c r="C642">
        <v>2021</v>
      </c>
      <c r="D642">
        <v>99.941115435</v>
      </c>
    </row>
    <row r="643" spans="1:4" x14ac:dyDescent="0.3">
      <c r="A643" t="s">
        <v>1299</v>
      </c>
      <c r="B643" t="s">
        <v>1360</v>
      </c>
      <c r="C643">
        <v>2021</v>
      </c>
      <c r="D643" s="7">
        <v>3855</v>
      </c>
    </row>
    <row r="644" spans="1:4" x14ac:dyDescent="0.3">
      <c r="A644" t="s">
        <v>1300</v>
      </c>
      <c r="B644" t="s">
        <v>1360</v>
      </c>
      <c r="C644">
        <v>2021</v>
      </c>
      <c r="D644">
        <v>6.5535354850000003</v>
      </c>
    </row>
    <row r="645" spans="1:4" x14ac:dyDescent="0.3">
      <c r="A645" t="s">
        <v>1301</v>
      </c>
      <c r="B645" t="s">
        <v>1360</v>
      </c>
      <c r="C645">
        <v>2021</v>
      </c>
      <c r="D645" s="93">
        <v>2195.27</v>
      </c>
    </row>
    <row r="646" spans="1:4" x14ac:dyDescent="0.3">
      <c r="A646" t="s">
        <v>1302</v>
      </c>
      <c r="B646" t="s">
        <v>1360</v>
      </c>
      <c r="C646">
        <v>2021</v>
      </c>
      <c r="D646">
        <v>56.946044098999998</v>
      </c>
    </row>
    <row r="647" spans="1:4" x14ac:dyDescent="0.3">
      <c r="A647" t="s">
        <v>1303</v>
      </c>
      <c r="B647" t="s">
        <v>1360</v>
      </c>
      <c r="C647">
        <v>2021</v>
      </c>
      <c r="D647" s="93">
        <v>33603.649400000002</v>
      </c>
    </row>
    <row r="648" spans="1:4" x14ac:dyDescent="0.3">
      <c r="A648" t="s">
        <v>1304</v>
      </c>
      <c r="B648" t="s">
        <v>1360</v>
      </c>
      <c r="C648">
        <v>2021</v>
      </c>
      <c r="D648">
        <v>57.126513303000003</v>
      </c>
    </row>
    <row r="649" spans="1:4" x14ac:dyDescent="0.3">
      <c r="A649" t="s">
        <v>1305</v>
      </c>
      <c r="B649" t="s">
        <v>1360</v>
      </c>
      <c r="C649">
        <v>2021</v>
      </c>
      <c r="D649" s="93">
        <v>58823.210899999998</v>
      </c>
    </row>
    <row r="650" spans="1:4" x14ac:dyDescent="0.3">
      <c r="A650" t="s">
        <v>1297</v>
      </c>
      <c r="B650" t="s">
        <v>1316</v>
      </c>
      <c r="C650">
        <v>2014</v>
      </c>
      <c r="D650" s="7">
        <v>169824</v>
      </c>
    </row>
    <row r="651" spans="1:4" x14ac:dyDescent="0.3">
      <c r="A651" t="s">
        <v>1298</v>
      </c>
      <c r="B651" t="s">
        <v>1316</v>
      </c>
      <c r="C651">
        <v>2014</v>
      </c>
      <c r="D651">
        <v>34.679191342000003</v>
      </c>
    </row>
    <row r="652" spans="1:4" x14ac:dyDescent="0.3">
      <c r="A652" t="s">
        <v>1299</v>
      </c>
      <c r="B652" t="s">
        <v>1316</v>
      </c>
      <c r="C652">
        <v>2014</v>
      </c>
      <c r="D652" s="7">
        <v>4897</v>
      </c>
    </row>
    <row r="653" spans="1:4" x14ac:dyDescent="0.3">
      <c r="A653" t="s">
        <v>1300</v>
      </c>
      <c r="B653" t="s">
        <v>1316</v>
      </c>
      <c r="C653">
        <v>2014</v>
      </c>
      <c r="D653">
        <v>15.495854693</v>
      </c>
    </row>
    <row r="654" spans="1:4" x14ac:dyDescent="0.3">
      <c r="A654" t="s">
        <v>1301</v>
      </c>
      <c r="B654" t="s">
        <v>1316</v>
      </c>
      <c r="C654">
        <v>2014</v>
      </c>
      <c r="D654" s="7">
        <v>3050</v>
      </c>
    </row>
    <row r="655" spans="1:4" x14ac:dyDescent="0.3">
      <c r="A655" t="s">
        <v>1302</v>
      </c>
      <c r="B655" t="s">
        <v>1316</v>
      </c>
      <c r="C655">
        <v>2014</v>
      </c>
      <c r="D655">
        <v>62.283030427</v>
      </c>
    </row>
    <row r="656" spans="1:4" x14ac:dyDescent="0.3">
      <c r="A656" t="s">
        <v>1303</v>
      </c>
      <c r="B656" t="s">
        <v>1316</v>
      </c>
      <c r="C656">
        <v>2014</v>
      </c>
      <c r="D656" s="7">
        <v>10584</v>
      </c>
    </row>
    <row r="657" spans="1:4" x14ac:dyDescent="0.3">
      <c r="A657" t="s">
        <v>1304</v>
      </c>
      <c r="B657" t="s">
        <v>1316</v>
      </c>
      <c r="C657">
        <v>2014</v>
      </c>
      <c r="D657">
        <v>33.491551168000001</v>
      </c>
    </row>
    <row r="658" spans="1:4" x14ac:dyDescent="0.3">
      <c r="A658" t="s">
        <v>1305</v>
      </c>
      <c r="B658" t="s">
        <v>1316</v>
      </c>
      <c r="C658">
        <v>2014</v>
      </c>
      <c r="D658" s="7">
        <v>31602</v>
      </c>
    </row>
    <row r="659" spans="1:4" x14ac:dyDescent="0.3">
      <c r="A659" t="s">
        <v>1297</v>
      </c>
      <c r="B659" t="s">
        <v>1316</v>
      </c>
      <c r="C659">
        <v>2015</v>
      </c>
      <c r="D659" s="7">
        <v>202083</v>
      </c>
    </row>
    <row r="660" spans="1:4" x14ac:dyDescent="0.3">
      <c r="A660" t="s">
        <v>1298</v>
      </c>
      <c r="B660" t="s">
        <v>1316</v>
      </c>
      <c r="C660">
        <v>2015</v>
      </c>
      <c r="D660">
        <v>39.608584868999998</v>
      </c>
    </row>
    <row r="661" spans="1:4" x14ac:dyDescent="0.3">
      <c r="A661" t="s">
        <v>1299</v>
      </c>
      <c r="B661" t="s">
        <v>1316</v>
      </c>
      <c r="C661">
        <v>2015</v>
      </c>
      <c r="D661" s="7">
        <v>5102</v>
      </c>
    </row>
    <row r="662" spans="1:4" x14ac:dyDescent="0.3">
      <c r="A662" t="s">
        <v>1300</v>
      </c>
      <c r="B662" t="s">
        <v>1316</v>
      </c>
      <c r="C662">
        <v>2015</v>
      </c>
      <c r="D662">
        <v>16.139951282999998</v>
      </c>
    </row>
    <row r="663" spans="1:4" x14ac:dyDescent="0.3">
      <c r="A663" t="s">
        <v>1301</v>
      </c>
      <c r="B663" t="s">
        <v>1316</v>
      </c>
      <c r="C663">
        <v>2015</v>
      </c>
      <c r="D663" s="7">
        <v>3208</v>
      </c>
    </row>
    <row r="664" spans="1:4" x14ac:dyDescent="0.3">
      <c r="A664" t="s">
        <v>1302</v>
      </c>
      <c r="B664" t="s">
        <v>1316</v>
      </c>
      <c r="C664">
        <v>2015</v>
      </c>
      <c r="D664">
        <v>62.877303017999999</v>
      </c>
    </row>
    <row r="665" spans="1:4" x14ac:dyDescent="0.3">
      <c r="A665" t="s">
        <v>1303</v>
      </c>
      <c r="B665" t="s">
        <v>1316</v>
      </c>
      <c r="C665">
        <v>2015</v>
      </c>
      <c r="D665" s="7">
        <v>10244</v>
      </c>
    </row>
    <row r="666" spans="1:4" x14ac:dyDescent="0.3">
      <c r="A666" t="s">
        <v>1304</v>
      </c>
      <c r="B666" t="s">
        <v>1316</v>
      </c>
      <c r="C666">
        <v>2015</v>
      </c>
      <c r="D666">
        <v>32.406440795999998</v>
      </c>
    </row>
    <row r="667" spans="1:4" x14ac:dyDescent="0.3">
      <c r="A667" t="s">
        <v>1305</v>
      </c>
      <c r="B667" t="s">
        <v>1316</v>
      </c>
      <c r="C667">
        <v>2015</v>
      </c>
      <c r="D667" s="7">
        <v>31611</v>
      </c>
    </row>
    <row r="668" spans="1:4" x14ac:dyDescent="0.3">
      <c r="A668" t="s">
        <v>1297</v>
      </c>
      <c r="B668" t="s">
        <v>1316</v>
      </c>
      <c r="C668">
        <v>2016</v>
      </c>
      <c r="D668" s="7">
        <v>255941</v>
      </c>
    </row>
    <row r="669" spans="1:4" x14ac:dyDescent="0.3">
      <c r="A669" t="s">
        <v>1298</v>
      </c>
      <c r="B669" t="s">
        <v>1316</v>
      </c>
      <c r="C669">
        <v>2016</v>
      </c>
      <c r="D669">
        <v>48.018949343000003</v>
      </c>
    </row>
    <row r="670" spans="1:4" x14ac:dyDescent="0.3">
      <c r="A670" t="s">
        <v>1299</v>
      </c>
      <c r="B670" t="s">
        <v>1316</v>
      </c>
      <c r="C670">
        <v>2016</v>
      </c>
      <c r="D670" s="7">
        <v>5330</v>
      </c>
    </row>
    <row r="671" spans="1:4" x14ac:dyDescent="0.3">
      <c r="A671" t="s">
        <v>1300</v>
      </c>
      <c r="B671" t="s">
        <v>1316</v>
      </c>
      <c r="C671">
        <v>2016</v>
      </c>
      <c r="D671">
        <v>16.559995029</v>
      </c>
    </row>
    <row r="672" spans="1:4" x14ac:dyDescent="0.3">
      <c r="A672" t="s">
        <v>1301</v>
      </c>
      <c r="B672" t="s">
        <v>1316</v>
      </c>
      <c r="C672">
        <v>2016</v>
      </c>
      <c r="D672" s="7">
        <v>3308</v>
      </c>
    </row>
    <row r="673" spans="1:4" x14ac:dyDescent="0.3">
      <c r="A673" t="s">
        <v>1302</v>
      </c>
      <c r="B673" t="s">
        <v>1316</v>
      </c>
      <c r="C673">
        <v>2016</v>
      </c>
      <c r="D673">
        <v>62.063789868999997</v>
      </c>
    </row>
    <row r="674" spans="1:4" x14ac:dyDescent="0.3">
      <c r="A674" t="s">
        <v>1303</v>
      </c>
      <c r="B674" t="s">
        <v>1316</v>
      </c>
      <c r="C674">
        <v>2016</v>
      </c>
      <c r="D674" s="7">
        <v>9868</v>
      </c>
    </row>
    <row r="675" spans="1:4" x14ac:dyDescent="0.3">
      <c r="A675" t="s">
        <v>1304</v>
      </c>
      <c r="B675" t="s">
        <v>1316</v>
      </c>
      <c r="C675">
        <v>2016</v>
      </c>
      <c r="D675">
        <v>30.659292860000001</v>
      </c>
    </row>
    <row r="676" spans="1:4" x14ac:dyDescent="0.3">
      <c r="A676" t="s">
        <v>1305</v>
      </c>
      <c r="B676" t="s">
        <v>1316</v>
      </c>
      <c r="C676">
        <v>2016</v>
      </c>
      <c r="D676" s="7">
        <v>32186</v>
      </c>
    </row>
    <row r="677" spans="1:4" x14ac:dyDescent="0.3">
      <c r="A677" t="s">
        <v>1297</v>
      </c>
      <c r="B677" t="s">
        <v>1316</v>
      </c>
      <c r="C677">
        <v>2017</v>
      </c>
      <c r="D677" s="7">
        <v>285196</v>
      </c>
    </row>
    <row r="678" spans="1:4" x14ac:dyDescent="0.3">
      <c r="A678" t="s">
        <v>1298</v>
      </c>
      <c r="B678" t="s">
        <v>1316</v>
      </c>
      <c r="C678">
        <v>2017</v>
      </c>
      <c r="D678">
        <v>56.340576847000001</v>
      </c>
    </row>
    <row r="679" spans="1:4" x14ac:dyDescent="0.3">
      <c r="A679" t="s">
        <v>1299</v>
      </c>
      <c r="B679" t="s">
        <v>1316</v>
      </c>
      <c r="C679">
        <v>2017</v>
      </c>
      <c r="D679" s="7">
        <v>5062</v>
      </c>
    </row>
    <row r="680" spans="1:4" x14ac:dyDescent="0.3">
      <c r="A680" t="s">
        <v>1300</v>
      </c>
      <c r="B680" t="s">
        <v>1316</v>
      </c>
      <c r="C680">
        <v>2017</v>
      </c>
      <c r="D680">
        <v>15.477755695000001</v>
      </c>
    </row>
    <row r="681" spans="1:4" x14ac:dyDescent="0.3">
      <c r="A681" t="s">
        <v>1301</v>
      </c>
      <c r="B681" t="s">
        <v>1316</v>
      </c>
      <c r="C681">
        <v>2017</v>
      </c>
      <c r="D681" s="7">
        <v>3174</v>
      </c>
    </row>
    <row r="682" spans="1:4" x14ac:dyDescent="0.3">
      <c r="A682" t="s">
        <v>1302</v>
      </c>
      <c r="B682" t="s">
        <v>1316</v>
      </c>
      <c r="C682">
        <v>2017</v>
      </c>
      <c r="D682">
        <v>62.702489135</v>
      </c>
    </row>
    <row r="683" spans="1:4" x14ac:dyDescent="0.3">
      <c r="A683" t="s">
        <v>1303</v>
      </c>
      <c r="B683" t="s">
        <v>1316</v>
      </c>
      <c r="C683">
        <v>2017</v>
      </c>
      <c r="D683" s="7">
        <v>9443</v>
      </c>
    </row>
    <row r="684" spans="1:4" x14ac:dyDescent="0.3">
      <c r="A684" t="s">
        <v>1304</v>
      </c>
      <c r="B684" t="s">
        <v>1316</v>
      </c>
      <c r="C684">
        <v>2017</v>
      </c>
      <c r="D684">
        <v>28.873260969</v>
      </c>
    </row>
    <row r="685" spans="1:4" x14ac:dyDescent="0.3">
      <c r="A685" t="s">
        <v>1305</v>
      </c>
      <c r="B685" t="s">
        <v>1316</v>
      </c>
      <c r="C685">
        <v>2017</v>
      </c>
      <c r="D685" s="7">
        <v>32705</v>
      </c>
    </row>
    <row r="686" spans="1:4" x14ac:dyDescent="0.3">
      <c r="A686" t="s">
        <v>1297</v>
      </c>
      <c r="B686" t="s">
        <v>1316</v>
      </c>
      <c r="C686">
        <v>2018</v>
      </c>
      <c r="D686" s="7">
        <v>392914</v>
      </c>
    </row>
    <row r="687" spans="1:4" x14ac:dyDescent="0.3">
      <c r="A687" t="s">
        <v>1298</v>
      </c>
      <c r="B687" t="s">
        <v>1316</v>
      </c>
      <c r="C687">
        <v>2018</v>
      </c>
      <c r="D687">
        <v>76.951429691000001</v>
      </c>
    </row>
    <row r="688" spans="1:4" x14ac:dyDescent="0.3">
      <c r="A688" t="s">
        <v>1299</v>
      </c>
      <c r="B688" t="s">
        <v>1316</v>
      </c>
      <c r="C688">
        <v>2018</v>
      </c>
      <c r="D688" s="7">
        <v>5106</v>
      </c>
    </row>
    <row r="689" spans="1:4" x14ac:dyDescent="0.3">
      <c r="A689" t="s">
        <v>1300</v>
      </c>
      <c r="B689" t="s">
        <v>1316</v>
      </c>
      <c r="C689">
        <v>2018</v>
      </c>
      <c r="D689">
        <v>15.601319971000001</v>
      </c>
    </row>
    <row r="690" spans="1:4" x14ac:dyDescent="0.3">
      <c r="A690" t="s">
        <v>1301</v>
      </c>
      <c r="B690" t="s">
        <v>1316</v>
      </c>
      <c r="C690">
        <v>2018</v>
      </c>
      <c r="D690" s="7">
        <v>3086</v>
      </c>
    </row>
    <row r="691" spans="1:4" x14ac:dyDescent="0.3">
      <c r="A691" t="s">
        <v>1302</v>
      </c>
      <c r="B691" t="s">
        <v>1316</v>
      </c>
      <c r="C691">
        <v>2018</v>
      </c>
      <c r="D691">
        <v>60.438699569000001</v>
      </c>
    </row>
    <row r="692" spans="1:4" x14ac:dyDescent="0.3">
      <c r="A692" t="s">
        <v>1303</v>
      </c>
      <c r="B692" t="s">
        <v>1316</v>
      </c>
      <c r="C692">
        <v>2018</v>
      </c>
      <c r="D692" s="7">
        <v>8917</v>
      </c>
    </row>
    <row r="693" spans="1:4" x14ac:dyDescent="0.3">
      <c r="A693" t="s">
        <v>1304</v>
      </c>
      <c r="B693" t="s">
        <v>1316</v>
      </c>
      <c r="C693">
        <v>2018</v>
      </c>
      <c r="D693">
        <v>27.245783426999999</v>
      </c>
    </row>
    <row r="694" spans="1:4" x14ac:dyDescent="0.3">
      <c r="A694" t="s">
        <v>1305</v>
      </c>
      <c r="B694" t="s">
        <v>1316</v>
      </c>
      <c r="C694">
        <v>2018</v>
      </c>
      <c r="D694" s="7">
        <v>32728</v>
      </c>
    </row>
    <row r="695" spans="1:4" x14ac:dyDescent="0.3">
      <c r="A695" t="s">
        <v>1297</v>
      </c>
      <c r="B695" t="s">
        <v>1316</v>
      </c>
      <c r="C695">
        <v>2019</v>
      </c>
      <c r="D695" s="7">
        <v>440918</v>
      </c>
    </row>
    <row r="696" spans="1:4" x14ac:dyDescent="0.3">
      <c r="A696" t="s">
        <v>1298</v>
      </c>
      <c r="B696" t="s">
        <v>1316</v>
      </c>
      <c r="C696">
        <v>2019</v>
      </c>
      <c r="D696">
        <v>92.513218632000005</v>
      </c>
    </row>
    <row r="697" spans="1:4" x14ac:dyDescent="0.3">
      <c r="A697" t="s">
        <v>1299</v>
      </c>
      <c r="B697" t="s">
        <v>1316</v>
      </c>
      <c r="C697">
        <v>2019</v>
      </c>
      <c r="D697" s="7">
        <v>4766</v>
      </c>
    </row>
    <row r="698" spans="1:4" x14ac:dyDescent="0.3">
      <c r="A698" t="s">
        <v>1300</v>
      </c>
      <c r="B698" t="s">
        <v>1316</v>
      </c>
      <c r="C698">
        <v>2019</v>
      </c>
      <c r="D698">
        <v>15.767881956</v>
      </c>
    </row>
    <row r="699" spans="1:4" x14ac:dyDescent="0.3">
      <c r="A699" t="s">
        <v>1301</v>
      </c>
      <c r="B699" t="s">
        <v>1316</v>
      </c>
      <c r="C699">
        <v>2019</v>
      </c>
      <c r="D699" s="7">
        <v>3082</v>
      </c>
    </row>
    <row r="700" spans="1:4" x14ac:dyDescent="0.3">
      <c r="A700" t="s">
        <v>1302</v>
      </c>
      <c r="B700" t="s">
        <v>1316</v>
      </c>
      <c r="C700">
        <v>2019</v>
      </c>
      <c r="D700">
        <v>64.666386907000003</v>
      </c>
    </row>
    <row r="701" spans="1:4" x14ac:dyDescent="0.3">
      <c r="A701" t="s">
        <v>1303</v>
      </c>
      <c r="B701" t="s">
        <v>1316</v>
      </c>
      <c r="C701">
        <v>2019</v>
      </c>
      <c r="D701" s="7">
        <v>7787</v>
      </c>
    </row>
    <row r="702" spans="1:4" x14ac:dyDescent="0.3">
      <c r="A702" t="s">
        <v>1304</v>
      </c>
      <c r="B702" t="s">
        <v>1316</v>
      </c>
      <c r="C702">
        <v>2019</v>
      </c>
      <c r="D702">
        <v>25.7625885</v>
      </c>
    </row>
    <row r="703" spans="1:4" x14ac:dyDescent="0.3">
      <c r="A703" t="s">
        <v>1305</v>
      </c>
      <c r="B703" t="s">
        <v>1316</v>
      </c>
      <c r="C703">
        <v>2019</v>
      </c>
      <c r="D703" s="7">
        <v>30226</v>
      </c>
    </row>
    <row r="704" spans="1:4" x14ac:dyDescent="0.3">
      <c r="A704" t="s">
        <v>1297</v>
      </c>
      <c r="B704" t="s">
        <v>1316</v>
      </c>
      <c r="C704">
        <v>2020</v>
      </c>
      <c r="D704" s="7">
        <v>490031</v>
      </c>
    </row>
    <row r="705" spans="1:4" x14ac:dyDescent="0.3">
      <c r="A705" t="s">
        <v>1298</v>
      </c>
      <c r="B705" t="s">
        <v>1316</v>
      </c>
      <c r="C705">
        <v>2020</v>
      </c>
      <c r="D705">
        <v>107.368755478</v>
      </c>
    </row>
    <row r="706" spans="1:4" x14ac:dyDescent="0.3">
      <c r="A706" t="s">
        <v>1299</v>
      </c>
      <c r="B706" t="s">
        <v>1316</v>
      </c>
      <c r="C706">
        <v>2020</v>
      </c>
      <c r="D706" s="7">
        <v>4564</v>
      </c>
    </row>
    <row r="707" spans="1:4" x14ac:dyDescent="0.3">
      <c r="A707" t="s">
        <v>1300</v>
      </c>
      <c r="B707" t="s">
        <v>1316</v>
      </c>
      <c r="C707">
        <v>2020</v>
      </c>
      <c r="D707">
        <v>15.188525408</v>
      </c>
    </row>
    <row r="708" spans="1:4" x14ac:dyDescent="0.3">
      <c r="A708" t="s">
        <v>1301</v>
      </c>
      <c r="B708" t="s">
        <v>1316</v>
      </c>
      <c r="C708">
        <v>2020</v>
      </c>
      <c r="D708" s="7">
        <v>3022</v>
      </c>
    </row>
    <row r="709" spans="1:4" x14ac:dyDescent="0.3">
      <c r="A709" t="s">
        <v>1302</v>
      </c>
      <c r="B709" t="s">
        <v>1316</v>
      </c>
      <c r="C709">
        <v>2020</v>
      </c>
      <c r="D709">
        <v>66.213847501999993</v>
      </c>
    </row>
    <row r="710" spans="1:4" x14ac:dyDescent="0.3">
      <c r="A710" t="s">
        <v>1303</v>
      </c>
      <c r="B710" t="s">
        <v>1316</v>
      </c>
      <c r="C710">
        <v>2020</v>
      </c>
      <c r="D710" s="7">
        <v>7645</v>
      </c>
    </row>
    <row r="711" spans="1:4" x14ac:dyDescent="0.3">
      <c r="A711" t="s">
        <v>1304</v>
      </c>
      <c r="B711" t="s">
        <v>1316</v>
      </c>
      <c r="C711">
        <v>2020</v>
      </c>
      <c r="D711">
        <v>25.441778428999999</v>
      </c>
    </row>
    <row r="712" spans="1:4" x14ac:dyDescent="0.3">
      <c r="A712" t="s">
        <v>1305</v>
      </c>
      <c r="B712" t="s">
        <v>1316</v>
      </c>
      <c r="C712">
        <v>2020</v>
      </c>
      <c r="D712" s="7">
        <v>30049</v>
      </c>
    </row>
    <row r="713" spans="1:4" x14ac:dyDescent="0.3">
      <c r="A713" t="s">
        <v>1297</v>
      </c>
      <c r="B713" t="s">
        <v>1316</v>
      </c>
      <c r="C713">
        <v>2021</v>
      </c>
      <c r="D713" s="7">
        <v>524670</v>
      </c>
    </row>
    <row r="714" spans="1:4" x14ac:dyDescent="0.3">
      <c r="A714" t="s">
        <v>1298</v>
      </c>
      <c r="B714" t="s">
        <v>1316</v>
      </c>
      <c r="C714">
        <v>2021</v>
      </c>
      <c r="D714">
        <v>113.786597267</v>
      </c>
    </row>
    <row r="715" spans="1:4" x14ac:dyDescent="0.3">
      <c r="A715" t="s">
        <v>1299</v>
      </c>
      <c r="B715" t="s">
        <v>1316</v>
      </c>
      <c r="C715">
        <v>2021</v>
      </c>
      <c r="D715" s="7">
        <v>4611</v>
      </c>
    </row>
    <row r="716" spans="1:4" x14ac:dyDescent="0.3">
      <c r="A716" t="s">
        <v>1300</v>
      </c>
      <c r="B716" t="s">
        <v>1316</v>
      </c>
      <c r="C716">
        <v>2021</v>
      </c>
      <c r="D716">
        <v>15.856258597</v>
      </c>
    </row>
    <row r="717" spans="1:4" x14ac:dyDescent="0.3">
      <c r="A717" t="s">
        <v>1301</v>
      </c>
      <c r="B717" t="s">
        <v>1316</v>
      </c>
      <c r="C717">
        <v>2021</v>
      </c>
      <c r="D717" s="7">
        <v>3123</v>
      </c>
    </row>
    <row r="718" spans="1:4" x14ac:dyDescent="0.3">
      <c r="A718" t="s">
        <v>1302</v>
      </c>
      <c r="B718" t="s">
        <v>1316</v>
      </c>
      <c r="C718">
        <v>2021</v>
      </c>
      <c r="D718">
        <v>67.729342876000004</v>
      </c>
    </row>
    <row r="719" spans="1:4" x14ac:dyDescent="0.3">
      <c r="A719" t="s">
        <v>1303</v>
      </c>
      <c r="B719" t="s">
        <v>1316</v>
      </c>
      <c r="C719">
        <v>2021</v>
      </c>
      <c r="D719" s="7">
        <v>7273</v>
      </c>
    </row>
    <row r="720" spans="1:4" x14ac:dyDescent="0.3">
      <c r="A720" t="s">
        <v>1304</v>
      </c>
      <c r="B720" t="s">
        <v>1316</v>
      </c>
      <c r="C720">
        <v>2021</v>
      </c>
      <c r="D720">
        <v>25.010316369000002</v>
      </c>
    </row>
    <row r="721" spans="1:4" x14ac:dyDescent="0.3">
      <c r="A721" t="s">
        <v>1305</v>
      </c>
      <c r="B721" t="s">
        <v>1316</v>
      </c>
      <c r="C721">
        <v>2021</v>
      </c>
      <c r="D721" s="7">
        <v>29080</v>
      </c>
    </row>
    <row r="722" spans="1:4" x14ac:dyDescent="0.3">
      <c r="A722" t="s">
        <v>1297</v>
      </c>
      <c r="B722" t="s">
        <v>1310</v>
      </c>
      <c r="C722">
        <v>2014</v>
      </c>
      <c r="D722" s="7">
        <v>366377</v>
      </c>
    </row>
    <row r="723" spans="1:4" x14ac:dyDescent="0.3">
      <c r="A723" t="s">
        <v>1298</v>
      </c>
      <c r="B723" t="s">
        <v>1310</v>
      </c>
      <c r="C723">
        <v>2014</v>
      </c>
      <c r="D723">
        <v>68.163162791000005</v>
      </c>
    </row>
    <row r="724" spans="1:4" x14ac:dyDescent="0.3">
      <c r="A724" t="s">
        <v>1299</v>
      </c>
      <c r="B724" t="s">
        <v>1310</v>
      </c>
      <c r="C724">
        <v>2014</v>
      </c>
      <c r="D724" s="7">
        <v>5375</v>
      </c>
    </row>
    <row r="725" spans="1:4" x14ac:dyDescent="0.3">
      <c r="A725" t="s">
        <v>1300</v>
      </c>
      <c r="B725" t="s">
        <v>1310</v>
      </c>
      <c r="C725">
        <v>2014</v>
      </c>
      <c r="D725">
        <v>27.018196441000001</v>
      </c>
    </row>
    <row r="726" spans="1:4" x14ac:dyDescent="0.3">
      <c r="A726" t="s">
        <v>1301</v>
      </c>
      <c r="B726" t="s">
        <v>1310</v>
      </c>
      <c r="C726">
        <v>2014</v>
      </c>
      <c r="D726" s="7">
        <v>2230</v>
      </c>
    </row>
    <row r="727" spans="1:4" x14ac:dyDescent="0.3">
      <c r="A727" t="s">
        <v>1302</v>
      </c>
      <c r="B727" t="s">
        <v>1310</v>
      </c>
      <c r="C727">
        <v>2014</v>
      </c>
      <c r="D727">
        <v>41.488372093000002</v>
      </c>
    </row>
    <row r="728" spans="1:4" x14ac:dyDescent="0.3">
      <c r="A728" t="s">
        <v>1303</v>
      </c>
      <c r="B728" t="s">
        <v>1310</v>
      </c>
      <c r="C728">
        <v>2014</v>
      </c>
      <c r="D728" s="7">
        <v>6671</v>
      </c>
    </row>
    <row r="729" spans="1:4" x14ac:dyDescent="0.3">
      <c r="A729" t="s">
        <v>1304</v>
      </c>
      <c r="B729" t="s">
        <v>1310</v>
      </c>
      <c r="C729">
        <v>2014</v>
      </c>
      <c r="D729">
        <v>33.532723433999998</v>
      </c>
    </row>
    <row r="730" spans="1:4" x14ac:dyDescent="0.3">
      <c r="A730" t="s">
        <v>1305</v>
      </c>
      <c r="B730" t="s">
        <v>1310</v>
      </c>
      <c r="C730">
        <v>2014</v>
      </c>
      <c r="D730" s="7">
        <v>19894</v>
      </c>
    </row>
    <row r="731" spans="1:4" x14ac:dyDescent="0.3">
      <c r="A731" t="s">
        <v>1297</v>
      </c>
      <c r="B731" t="s">
        <v>1310</v>
      </c>
      <c r="C731">
        <v>2015</v>
      </c>
      <c r="D731" s="7">
        <v>432874</v>
      </c>
    </row>
    <row r="732" spans="1:4" x14ac:dyDescent="0.3">
      <c r="A732" t="s">
        <v>1298</v>
      </c>
      <c r="B732" t="s">
        <v>1310</v>
      </c>
      <c r="C732">
        <v>2015</v>
      </c>
      <c r="D732">
        <v>77.271331666999998</v>
      </c>
    </row>
    <row r="733" spans="1:4" x14ac:dyDescent="0.3">
      <c r="A733" t="s">
        <v>1299</v>
      </c>
      <c r="B733" t="s">
        <v>1310</v>
      </c>
      <c r="C733">
        <v>2015</v>
      </c>
      <c r="D733" s="7">
        <v>5602</v>
      </c>
    </row>
    <row r="734" spans="1:4" x14ac:dyDescent="0.3">
      <c r="A734" t="s">
        <v>1300</v>
      </c>
      <c r="B734" t="s">
        <v>1310</v>
      </c>
      <c r="C734">
        <v>2015</v>
      </c>
      <c r="D734">
        <v>27.800109175999999</v>
      </c>
    </row>
    <row r="735" spans="1:4" x14ac:dyDescent="0.3">
      <c r="A735" t="s">
        <v>1301</v>
      </c>
      <c r="B735" t="s">
        <v>1310</v>
      </c>
      <c r="C735">
        <v>2015</v>
      </c>
      <c r="D735" s="7">
        <v>2471</v>
      </c>
    </row>
    <row r="736" spans="1:4" x14ac:dyDescent="0.3">
      <c r="A736" t="s">
        <v>1302</v>
      </c>
      <c r="B736" t="s">
        <v>1310</v>
      </c>
      <c r="C736">
        <v>2015</v>
      </c>
      <c r="D736">
        <v>44.109246698</v>
      </c>
    </row>
    <row r="737" spans="1:4" x14ac:dyDescent="0.3">
      <c r="A737" t="s">
        <v>1303</v>
      </c>
      <c r="B737" t="s">
        <v>1310</v>
      </c>
      <c r="C737">
        <v>2015</v>
      </c>
      <c r="D737" s="7">
        <v>6571</v>
      </c>
    </row>
    <row r="738" spans="1:4" x14ac:dyDescent="0.3">
      <c r="A738" t="s">
        <v>1304</v>
      </c>
      <c r="B738" t="s">
        <v>1310</v>
      </c>
      <c r="C738">
        <v>2015</v>
      </c>
      <c r="D738">
        <v>32.608803533</v>
      </c>
    </row>
    <row r="739" spans="1:4" x14ac:dyDescent="0.3">
      <c r="A739" t="s">
        <v>1305</v>
      </c>
      <c r="B739" t="s">
        <v>1310</v>
      </c>
      <c r="C739">
        <v>2015</v>
      </c>
      <c r="D739" s="7">
        <v>20151</v>
      </c>
    </row>
    <row r="740" spans="1:4" x14ac:dyDescent="0.3">
      <c r="A740" t="s">
        <v>1297</v>
      </c>
      <c r="B740" t="s">
        <v>1310</v>
      </c>
      <c r="C740">
        <v>2016</v>
      </c>
      <c r="D740" s="7">
        <v>361145</v>
      </c>
    </row>
    <row r="741" spans="1:4" x14ac:dyDescent="0.3">
      <c r="A741" t="s">
        <v>1298</v>
      </c>
      <c r="B741" t="s">
        <v>1310</v>
      </c>
      <c r="C741">
        <v>2016</v>
      </c>
      <c r="D741">
        <v>58.050695748000003</v>
      </c>
    </row>
    <row r="742" spans="1:4" x14ac:dyDescent="0.3">
      <c r="A742" t="s">
        <v>1299</v>
      </c>
      <c r="B742" t="s">
        <v>1310</v>
      </c>
      <c r="C742">
        <v>2016</v>
      </c>
      <c r="D742" s="93">
        <v>6221.2002000000002</v>
      </c>
    </row>
    <row r="743" spans="1:4" x14ac:dyDescent="0.3">
      <c r="A743" t="s">
        <v>1300</v>
      </c>
      <c r="B743" t="s">
        <v>1310</v>
      </c>
      <c r="C743">
        <v>2016</v>
      </c>
      <c r="D743">
        <v>31.435285617000002</v>
      </c>
    </row>
    <row r="744" spans="1:4" x14ac:dyDescent="0.3">
      <c r="A744" t="s">
        <v>1301</v>
      </c>
      <c r="B744" t="s">
        <v>1310</v>
      </c>
      <c r="C744">
        <v>2016</v>
      </c>
      <c r="D744" s="93">
        <v>2702.8998999999999</v>
      </c>
    </row>
    <row r="745" spans="1:4" x14ac:dyDescent="0.3">
      <c r="A745" t="s">
        <v>1302</v>
      </c>
      <c r="B745" t="s">
        <v>1310</v>
      </c>
      <c r="C745">
        <v>2016</v>
      </c>
      <c r="D745">
        <v>43.446598938000001</v>
      </c>
    </row>
    <row r="746" spans="1:4" x14ac:dyDescent="0.3">
      <c r="A746" t="s">
        <v>1303</v>
      </c>
      <c r="B746" t="s">
        <v>1310</v>
      </c>
      <c r="C746">
        <v>2016</v>
      </c>
      <c r="D746" s="93">
        <v>6908.3001999999997</v>
      </c>
    </row>
    <row r="747" spans="1:4" x14ac:dyDescent="0.3">
      <c r="A747" t="s">
        <v>1304</v>
      </c>
      <c r="B747" t="s">
        <v>1310</v>
      </c>
      <c r="C747">
        <v>2016</v>
      </c>
      <c r="D747">
        <v>34.907153432000001</v>
      </c>
    </row>
    <row r="748" spans="1:4" x14ac:dyDescent="0.3">
      <c r="A748" t="s">
        <v>1305</v>
      </c>
      <c r="B748" t="s">
        <v>1310</v>
      </c>
      <c r="C748">
        <v>2016</v>
      </c>
      <c r="D748" s="93">
        <v>19790.5</v>
      </c>
    </row>
    <row r="749" spans="1:4" x14ac:dyDescent="0.3">
      <c r="A749" t="s">
        <v>1297</v>
      </c>
      <c r="B749" t="s">
        <v>1310</v>
      </c>
      <c r="C749">
        <v>2017</v>
      </c>
      <c r="D749" s="7">
        <v>459875</v>
      </c>
    </row>
    <row r="750" spans="1:4" x14ac:dyDescent="0.3">
      <c r="A750" t="s">
        <v>1298</v>
      </c>
      <c r="B750" t="s">
        <v>1310</v>
      </c>
      <c r="C750">
        <v>2017</v>
      </c>
      <c r="D750">
        <v>68.535767511000003</v>
      </c>
    </row>
    <row r="751" spans="1:4" x14ac:dyDescent="0.3">
      <c r="A751" t="s">
        <v>1299</v>
      </c>
      <c r="B751" t="s">
        <v>1310</v>
      </c>
      <c r="C751">
        <v>2017</v>
      </c>
      <c r="D751" s="7">
        <v>6710</v>
      </c>
    </row>
    <row r="752" spans="1:4" x14ac:dyDescent="0.3">
      <c r="A752" t="s">
        <v>1300</v>
      </c>
      <c r="B752" t="s">
        <v>1310</v>
      </c>
      <c r="C752">
        <v>2017</v>
      </c>
      <c r="D752">
        <v>33.125822845000002</v>
      </c>
    </row>
    <row r="753" spans="1:4" x14ac:dyDescent="0.3">
      <c r="A753" t="s">
        <v>1301</v>
      </c>
      <c r="B753" t="s">
        <v>1310</v>
      </c>
      <c r="C753">
        <v>2017</v>
      </c>
      <c r="D753" s="93">
        <v>2946.3998999999999</v>
      </c>
    </row>
    <row r="754" spans="1:4" x14ac:dyDescent="0.3">
      <c r="A754" t="s">
        <v>1302</v>
      </c>
      <c r="B754" t="s">
        <v>1310</v>
      </c>
      <c r="C754">
        <v>2017</v>
      </c>
      <c r="D754">
        <v>43.910579732000002</v>
      </c>
    </row>
    <row r="755" spans="1:4" x14ac:dyDescent="0.3">
      <c r="A755" t="s">
        <v>1303</v>
      </c>
      <c r="B755" t="s">
        <v>1310</v>
      </c>
      <c r="C755">
        <v>2017</v>
      </c>
      <c r="D755" s="93">
        <v>7324.0001000000002</v>
      </c>
    </row>
    <row r="756" spans="1:4" x14ac:dyDescent="0.3">
      <c r="A756" t="s">
        <v>1304</v>
      </c>
      <c r="B756" t="s">
        <v>1310</v>
      </c>
      <c r="C756">
        <v>2017</v>
      </c>
      <c r="D756">
        <v>36.157008916000002</v>
      </c>
    </row>
    <row r="757" spans="1:4" x14ac:dyDescent="0.3">
      <c r="A757" t="s">
        <v>1305</v>
      </c>
      <c r="B757" t="s">
        <v>1310</v>
      </c>
      <c r="C757">
        <v>2017</v>
      </c>
      <c r="D757" s="93">
        <v>20256.100600000002</v>
      </c>
    </row>
    <row r="758" spans="1:4" x14ac:dyDescent="0.3">
      <c r="A758" t="s">
        <v>1297</v>
      </c>
      <c r="B758" t="s">
        <v>1310</v>
      </c>
      <c r="C758">
        <v>2018</v>
      </c>
      <c r="D758" s="7">
        <v>654833</v>
      </c>
    </row>
    <row r="759" spans="1:4" x14ac:dyDescent="0.3">
      <c r="A759" t="s">
        <v>1298</v>
      </c>
      <c r="B759" t="s">
        <v>1310</v>
      </c>
      <c r="C759">
        <v>2018</v>
      </c>
      <c r="D759">
        <v>97.012296296000002</v>
      </c>
    </row>
    <row r="760" spans="1:4" x14ac:dyDescent="0.3">
      <c r="A760" t="s">
        <v>1299</v>
      </c>
      <c r="B760" t="s">
        <v>1310</v>
      </c>
      <c r="C760">
        <v>2018</v>
      </c>
      <c r="D760" s="7">
        <v>6750</v>
      </c>
    </row>
    <row r="761" spans="1:4" x14ac:dyDescent="0.3">
      <c r="A761" t="s">
        <v>1300</v>
      </c>
      <c r="B761" t="s">
        <v>1310</v>
      </c>
      <c r="C761">
        <v>2018</v>
      </c>
      <c r="D761">
        <v>34.229208925000002</v>
      </c>
    </row>
    <row r="762" spans="1:4" x14ac:dyDescent="0.3">
      <c r="A762" t="s">
        <v>1301</v>
      </c>
      <c r="B762" t="s">
        <v>1310</v>
      </c>
      <c r="C762">
        <v>2018</v>
      </c>
      <c r="D762" s="93">
        <v>2963.9596999999999</v>
      </c>
    </row>
    <row r="763" spans="1:4" x14ac:dyDescent="0.3">
      <c r="A763" t="s">
        <v>1302</v>
      </c>
      <c r="B763" t="s">
        <v>1310</v>
      </c>
      <c r="C763">
        <v>2018</v>
      </c>
      <c r="D763">
        <v>43.910514073999998</v>
      </c>
    </row>
    <row r="764" spans="1:4" x14ac:dyDescent="0.3">
      <c r="A764" t="s">
        <v>1303</v>
      </c>
      <c r="B764" t="s">
        <v>1310</v>
      </c>
      <c r="C764">
        <v>2018</v>
      </c>
      <c r="D764" s="93">
        <v>7353.2524000000003</v>
      </c>
    </row>
    <row r="765" spans="1:4" x14ac:dyDescent="0.3">
      <c r="A765" t="s">
        <v>1304</v>
      </c>
      <c r="B765" t="s">
        <v>1310</v>
      </c>
      <c r="C765">
        <v>2018</v>
      </c>
      <c r="D765">
        <v>37.288298173999998</v>
      </c>
    </row>
    <row r="766" spans="1:4" x14ac:dyDescent="0.3">
      <c r="A766" t="s">
        <v>1305</v>
      </c>
      <c r="B766" t="s">
        <v>1310</v>
      </c>
      <c r="C766">
        <v>2018</v>
      </c>
      <c r="D766" s="7">
        <v>19720</v>
      </c>
    </row>
    <row r="767" spans="1:4" x14ac:dyDescent="0.3">
      <c r="A767" t="s">
        <v>1297</v>
      </c>
      <c r="B767" t="s">
        <v>1310</v>
      </c>
      <c r="C767">
        <v>2019</v>
      </c>
      <c r="D767" s="7">
        <v>709806</v>
      </c>
    </row>
    <row r="768" spans="1:4" x14ac:dyDescent="0.3">
      <c r="A768" t="s">
        <v>1298</v>
      </c>
      <c r="B768" t="s">
        <v>1310</v>
      </c>
      <c r="C768">
        <v>2019</v>
      </c>
      <c r="D768">
        <v>108.13619744099999</v>
      </c>
    </row>
    <row r="769" spans="1:4" x14ac:dyDescent="0.3">
      <c r="A769" t="s">
        <v>1299</v>
      </c>
      <c r="B769" t="s">
        <v>1310</v>
      </c>
      <c r="C769">
        <v>2019</v>
      </c>
      <c r="D769" s="7">
        <v>6564</v>
      </c>
    </row>
    <row r="770" spans="1:4" x14ac:dyDescent="0.3">
      <c r="A770" t="s">
        <v>1300</v>
      </c>
      <c r="B770" t="s">
        <v>1310</v>
      </c>
      <c r="C770">
        <v>2019</v>
      </c>
      <c r="D770">
        <v>31.814656844000002</v>
      </c>
    </row>
    <row r="771" spans="1:4" x14ac:dyDescent="0.3">
      <c r="A771" t="s">
        <v>1301</v>
      </c>
      <c r="B771" t="s">
        <v>1310</v>
      </c>
      <c r="C771">
        <v>2019</v>
      </c>
      <c r="D771" s="7">
        <v>3126</v>
      </c>
    </row>
    <row r="772" spans="1:4" x14ac:dyDescent="0.3">
      <c r="A772" t="s">
        <v>1302</v>
      </c>
      <c r="B772" t="s">
        <v>1310</v>
      </c>
      <c r="C772">
        <v>2019</v>
      </c>
      <c r="D772">
        <v>47.623400365999998</v>
      </c>
    </row>
    <row r="773" spans="1:4" x14ac:dyDescent="0.3">
      <c r="A773" t="s">
        <v>1303</v>
      </c>
      <c r="B773" t="s">
        <v>1310</v>
      </c>
      <c r="C773">
        <v>2019</v>
      </c>
      <c r="D773" s="7">
        <v>8005</v>
      </c>
    </row>
    <row r="774" spans="1:4" x14ac:dyDescent="0.3">
      <c r="A774" t="s">
        <v>1304</v>
      </c>
      <c r="B774" t="s">
        <v>1310</v>
      </c>
      <c r="C774">
        <v>2019</v>
      </c>
      <c r="D774">
        <v>38.798953083000001</v>
      </c>
    </row>
    <row r="775" spans="1:4" x14ac:dyDescent="0.3">
      <c r="A775" t="s">
        <v>1305</v>
      </c>
      <c r="B775" t="s">
        <v>1310</v>
      </c>
      <c r="C775">
        <v>2019</v>
      </c>
      <c r="D775" s="7">
        <v>20632</v>
      </c>
    </row>
    <row r="776" spans="1:4" x14ac:dyDescent="0.3">
      <c r="A776" t="s">
        <v>1297</v>
      </c>
      <c r="B776" t="s">
        <v>1310</v>
      </c>
      <c r="C776">
        <v>2020</v>
      </c>
      <c r="D776" s="7">
        <v>798264</v>
      </c>
    </row>
    <row r="777" spans="1:4" x14ac:dyDescent="0.3">
      <c r="A777" t="s">
        <v>1298</v>
      </c>
      <c r="B777" t="s">
        <v>1310</v>
      </c>
      <c r="C777">
        <v>2020</v>
      </c>
      <c r="D777">
        <v>124.02914615900001</v>
      </c>
    </row>
    <row r="778" spans="1:4" x14ac:dyDescent="0.3">
      <c r="A778" t="s">
        <v>1299</v>
      </c>
      <c r="B778" t="s">
        <v>1310</v>
      </c>
      <c r="C778">
        <v>2020</v>
      </c>
      <c r="D778" s="93">
        <v>6436.1000999999997</v>
      </c>
    </row>
    <row r="779" spans="1:4" x14ac:dyDescent="0.3">
      <c r="A779" t="s">
        <v>1300</v>
      </c>
      <c r="B779" t="s">
        <v>1310</v>
      </c>
      <c r="C779">
        <v>2020</v>
      </c>
      <c r="D779">
        <v>31.040086480999999</v>
      </c>
    </row>
    <row r="780" spans="1:4" x14ac:dyDescent="0.3">
      <c r="A780" t="s">
        <v>1301</v>
      </c>
      <c r="B780" t="s">
        <v>1310</v>
      </c>
      <c r="C780">
        <v>2020</v>
      </c>
      <c r="D780" s="93">
        <v>3078.7</v>
      </c>
    </row>
    <row r="781" spans="1:4" x14ac:dyDescent="0.3">
      <c r="A781" t="s">
        <v>1302</v>
      </c>
      <c r="B781" t="s">
        <v>1310</v>
      </c>
      <c r="C781">
        <v>2020</v>
      </c>
      <c r="D781">
        <v>47.834868198999999</v>
      </c>
    </row>
    <row r="782" spans="1:4" x14ac:dyDescent="0.3">
      <c r="A782" t="s">
        <v>1303</v>
      </c>
      <c r="B782" t="s">
        <v>1310</v>
      </c>
      <c r="C782">
        <v>2020</v>
      </c>
      <c r="D782" s="93">
        <v>8114.5002000000004</v>
      </c>
    </row>
    <row r="783" spans="1:4" x14ac:dyDescent="0.3">
      <c r="A783" t="s">
        <v>1304</v>
      </c>
      <c r="B783" t="s">
        <v>1310</v>
      </c>
      <c r="C783">
        <v>2020</v>
      </c>
      <c r="D783">
        <v>39.134690890999998</v>
      </c>
    </row>
    <row r="784" spans="1:4" x14ac:dyDescent="0.3">
      <c r="A784" t="s">
        <v>1305</v>
      </c>
      <c r="B784" t="s">
        <v>1310</v>
      </c>
      <c r="C784">
        <v>2020</v>
      </c>
      <c r="D784" s="93">
        <v>20734.800800000001</v>
      </c>
    </row>
    <row r="785" spans="1:4" x14ac:dyDescent="0.3">
      <c r="A785" t="s">
        <v>1297</v>
      </c>
      <c r="B785" t="s">
        <v>1310</v>
      </c>
      <c r="C785">
        <v>2021</v>
      </c>
      <c r="D785" s="7">
        <v>863275</v>
      </c>
    </row>
    <row r="786" spans="1:4" x14ac:dyDescent="0.3">
      <c r="A786" t="s">
        <v>1298</v>
      </c>
      <c r="B786" t="s">
        <v>1310</v>
      </c>
      <c r="C786">
        <v>2021</v>
      </c>
      <c r="D786">
        <v>129.81578947400001</v>
      </c>
    </row>
    <row r="787" spans="1:4" x14ac:dyDescent="0.3">
      <c r="A787" t="s">
        <v>1299</v>
      </c>
      <c r="B787" t="s">
        <v>1310</v>
      </c>
      <c r="C787">
        <v>2021</v>
      </c>
      <c r="D787" s="7">
        <v>6650</v>
      </c>
    </row>
    <row r="788" spans="1:4" x14ac:dyDescent="0.3">
      <c r="A788" t="s">
        <v>1300</v>
      </c>
      <c r="B788" t="s">
        <v>1310</v>
      </c>
      <c r="C788">
        <v>2021</v>
      </c>
      <c r="D788">
        <v>31.992687386</v>
      </c>
    </row>
    <row r="789" spans="1:4" x14ac:dyDescent="0.3">
      <c r="A789" t="s">
        <v>1301</v>
      </c>
      <c r="B789" t="s">
        <v>1310</v>
      </c>
      <c r="C789">
        <v>2021</v>
      </c>
      <c r="D789" s="7">
        <v>3137</v>
      </c>
    </row>
    <row r="790" spans="1:4" x14ac:dyDescent="0.3">
      <c r="A790" t="s">
        <v>1302</v>
      </c>
      <c r="B790" t="s">
        <v>1310</v>
      </c>
      <c r="C790">
        <v>2021</v>
      </c>
      <c r="D790">
        <v>47.172932330999998</v>
      </c>
    </row>
    <row r="791" spans="1:4" x14ac:dyDescent="0.3">
      <c r="A791" t="s">
        <v>1303</v>
      </c>
      <c r="B791" t="s">
        <v>1310</v>
      </c>
      <c r="C791">
        <v>2021</v>
      </c>
      <c r="D791" s="7">
        <v>8259</v>
      </c>
    </row>
    <row r="792" spans="1:4" x14ac:dyDescent="0.3">
      <c r="A792" t="s">
        <v>1304</v>
      </c>
      <c r="B792" t="s">
        <v>1310</v>
      </c>
      <c r="C792">
        <v>2021</v>
      </c>
      <c r="D792">
        <v>39.733474454000003</v>
      </c>
    </row>
    <row r="793" spans="1:4" x14ac:dyDescent="0.3">
      <c r="A793" t="s">
        <v>1305</v>
      </c>
      <c r="B793" t="s">
        <v>1310</v>
      </c>
      <c r="C793">
        <v>2021</v>
      </c>
      <c r="D793" s="7">
        <v>20786</v>
      </c>
    </row>
    <row r="794" spans="1:4" x14ac:dyDescent="0.3">
      <c r="A794" t="s">
        <v>1297</v>
      </c>
      <c r="B794" t="s">
        <v>1345</v>
      </c>
      <c r="C794">
        <v>2014</v>
      </c>
      <c r="D794" s="7">
        <v>158308</v>
      </c>
    </row>
    <row r="795" spans="1:4" x14ac:dyDescent="0.3">
      <c r="A795" t="s">
        <v>1298</v>
      </c>
      <c r="B795" t="s">
        <v>1345</v>
      </c>
      <c r="C795">
        <v>2014</v>
      </c>
      <c r="D795">
        <v>42.226727126999997</v>
      </c>
    </row>
    <row r="796" spans="1:4" x14ac:dyDescent="0.3">
      <c r="A796" t="s">
        <v>1299</v>
      </c>
      <c r="B796" t="s">
        <v>1345</v>
      </c>
      <c r="C796">
        <v>2014</v>
      </c>
      <c r="D796" s="7">
        <v>3749</v>
      </c>
    </row>
    <row r="797" spans="1:4" x14ac:dyDescent="0.3">
      <c r="A797" t="s">
        <v>1300</v>
      </c>
      <c r="B797" t="s">
        <v>1345</v>
      </c>
      <c r="C797">
        <v>2014</v>
      </c>
      <c r="D797">
        <v>9.2704096140000001</v>
      </c>
    </row>
    <row r="798" spans="1:4" x14ac:dyDescent="0.3">
      <c r="A798" t="s">
        <v>1301</v>
      </c>
      <c r="B798" t="s">
        <v>1345</v>
      </c>
      <c r="C798">
        <v>2014</v>
      </c>
      <c r="D798" s="7">
        <v>1787</v>
      </c>
    </row>
    <row r="799" spans="1:4" x14ac:dyDescent="0.3">
      <c r="A799" t="s">
        <v>1302</v>
      </c>
      <c r="B799" t="s">
        <v>1345</v>
      </c>
      <c r="C799">
        <v>2014</v>
      </c>
      <c r="D799">
        <v>47.666044278000001</v>
      </c>
    </row>
    <row r="800" spans="1:4" x14ac:dyDescent="0.3">
      <c r="A800" t="s">
        <v>1303</v>
      </c>
      <c r="B800" t="s">
        <v>1345</v>
      </c>
      <c r="C800">
        <v>2014</v>
      </c>
      <c r="D800" s="7">
        <v>10601</v>
      </c>
    </row>
    <row r="801" spans="1:4" x14ac:dyDescent="0.3">
      <c r="A801" t="s">
        <v>1304</v>
      </c>
      <c r="B801" t="s">
        <v>1345</v>
      </c>
      <c r="C801">
        <v>2014</v>
      </c>
      <c r="D801">
        <v>26.213820303999999</v>
      </c>
    </row>
    <row r="802" spans="1:4" x14ac:dyDescent="0.3">
      <c r="A802" t="s">
        <v>1305</v>
      </c>
      <c r="B802" t="s">
        <v>1345</v>
      </c>
      <c r="C802">
        <v>2014</v>
      </c>
      <c r="D802" s="93">
        <v>40440.5</v>
      </c>
    </row>
    <row r="803" spans="1:4" x14ac:dyDescent="0.3">
      <c r="A803" t="s">
        <v>1297</v>
      </c>
      <c r="B803" t="s">
        <v>1345</v>
      </c>
      <c r="C803">
        <v>2015</v>
      </c>
      <c r="D803" s="7">
        <v>184599</v>
      </c>
    </row>
    <row r="804" spans="1:4" x14ac:dyDescent="0.3">
      <c r="A804" t="s">
        <v>1298</v>
      </c>
      <c r="B804" t="s">
        <v>1345</v>
      </c>
      <c r="C804">
        <v>2015</v>
      </c>
      <c r="D804">
        <v>47.682258996000002</v>
      </c>
    </row>
    <row r="805" spans="1:4" x14ac:dyDescent="0.3">
      <c r="A805" t="s">
        <v>1299</v>
      </c>
      <c r="B805" t="s">
        <v>1345</v>
      </c>
      <c r="C805">
        <v>2015</v>
      </c>
      <c r="D805" s="93">
        <v>3871.4398999999999</v>
      </c>
    </row>
    <row r="806" spans="1:4" x14ac:dyDescent="0.3">
      <c r="A806" t="s">
        <v>1300</v>
      </c>
      <c r="B806" t="s">
        <v>1345</v>
      </c>
      <c r="C806">
        <v>2015</v>
      </c>
      <c r="D806">
        <v>9.2702009990000001</v>
      </c>
    </row>
    <row r="807" spans="1:4" x14ac:dyDescent="0.3">
      <c r="A807" t="s">
        <v>1301</v>
      </c>
      <c r="B807" t="s">
        <v>1345</v>
      </c>
      <c r="C807">
        <v>2015</v>
      </c>
      <c r="D807" s="7">
        <v>1843</v>
      </c>
    </row>
    <row r="808" spans="1:4" x14ac:dyDescent="0.3">
      <c r="A808" t="s">
        <v>1302</v>
      </c>
      <c r="B808" t="s">
        <v>1345</v>
      </c>
      <c r="C808">
        <v>2015</v>
      </c>
      <c r="D808">
        <v>47.60502675</v>
      </c>
    </row>
    <row r="809" spans="1:4" x14ac:dyDescent="0.3">
      <c r="A809" t="s">
        <v>1303</v>
      </c>
      <c r="B809" t="s">
        <v>1345</v>
      </c>
      <c r="C809">
        <v>2015</v>
      </c>
      <c r="D809" s="93">
        <v>11292.4004</v>
      </c>
    </row>
    <row r="810" spans="1:4" x14ac:dyDescent="0.3">
      <c r="A810" t="s">
        <v>1304</v>
      </c>
      <c r="B810" t="s">
        <v>1345</v>
      </c>
      <c r="C810">
        <v>2015</v>
      </c>
      <c r="D810">
        <v>27.039764058999999</v>
      </c>
    </row>
    <row r="811" spans="1:4" x14ac:dyDescent="0.3">
      <c r="A811" t="s">
        <v>1305</v>
      </c>
      <c r="B811" t="s">
        <v>1345</v>
      </c>
      <c r="C811">
        <v>2015</v>
      </c>
      <c r="D811" s="93">
        <v>41762.200199999999</v>
      </c>
    </row>
    <row r="812" spans="1:4" x14ac:dyDescent="0.3">
      <c r="A812" t="s">
        <v>1297</v>
      </c>
      <c r="B812" t="s">
        <v>1345</v>
      </c>
      <c r="C812">
        <v>2016</v>
      </c>
      <c r="D812" s="7">
        <v>147275</v>
      </c>
    </row>
    <row r="813" spans="1:4" x14ac:dyDescent="0.3">
      <c r="A813" t="s">
        <v>1298</v>
      </c>
      <c r="B813" t="s">
        <v>1345</v>
      </c>
      <c r="C813">
        <v>2016</v>
      </c>
      <c r="D813">
        <v>43.341671572000003</v>
      </c>
    </row>
    <row r="814" spans="1:4" x14ac:dyDescent="0.3">
      <c r="A814" t="s">
        <v>1299</v>
      </c>
      <c r="B814" t="s">
        <v>1345</v>
      </c>
      <c r="C814">
        <v>2016</v>
      </c>
      <c r="D814" s="7">
        <v>3398</v>
      </c>
    </row>
    <row r="815" spans="1:4" x14ac:dyDescent="0.3">
      <c r="A815" t="s">
        <v>1300</v>
      </c>
      <c r="B815" t="s">
        <v>1345</v>
      </c>
      <c r="C815">
        <v>2016</v>
      </c>
      <c r="D815">
        <v>7.9780240420000004</v>
      </c>
    </row>
    <row r="816" spans="1:4" x14ac:dyDescent="0.3">
      <c r="A816" t="s">
        <v>1301</v>
      </c>
      <c r="B816" t="s">
        <v>1345</v>
      </c>
      <c r="C816">
        <v>2016</v>
      </c>
      <c r="D816" s="7">
        <v>1609</v>
      </c>
    </row>
    <row r="817" spans="1:4" x14ac:dyDescent="0.3">
      <c r="A817" t="s">
        <v>1302</v>
      </c>
      <c r="B817" t="s">
        <v>1345</v>
      </c>
      <c r="C817">
        <v>2016</v>
      </c>
      <c r="D817">
        <v>47.351383167000002</v>
      </c>
    </row>
    <row r="818" spans="1:4" x14ac:dyDescent="0.3">
      <c r="A818" t="s">
        <v>1303</v>
      </c>
      <c r="B818" t="s">
        <v>1345</v>
      </c>
      <c r="C818">
        <v>2016</v>
      </c>
      <c r="D818" s="7">
        <v>12278</v>
      </c>
    </row>
    <row r="819" spans="1:4" x14ac:dyDescent="0.3">
      <c r="A819" t="s">
        <v>1304</v>
      </c>
      <c r="B819" t="s">
        <v>1345</v>
      </c>
      <c r="C819">
        <v>2016</v>
      </c>
      <c r="D819">
        <v>28.827009767</v>
      </c>
    </row>
    <row r="820" spans="1:4" x14ac:dyDescent="0.3">
      <c r="A820" t="s">
        <v>1305</v>
      </c>
      <c r="B820" t="s">
        <v>1345</v>
      </c>
      <c r="C820">
        <v>2016</v>
      </c>
      <c r="D820" s="7">
        <v>42592</v>
      </c>
    </row>
    <row r="821" spans="1:4" x14ac:dyDescent="0.3">
      <c r="A821" t="s">
        <v>1297</v>
      </c>
      <c r="B821" t="s">
        <v>1345</v>
      </c>
      <c r="C821">
        <v>2017</v>
      </c>
      <c r="D821" s="7">
        <v>192088</v>
      </c>
    </row>
    <row r="822" spans="1:4" x14ac:dyDescent="0.3">
      <c r="A822" t="s">
        <v>1298</v>
      </c>
      <c r="B822" t="s">
        <v>1345</v>
      </c>
      <c r="C822">
        <v>2017</v>
      </c>
      <c r="D822">
        <v>55.920815138000002</v>
      </c>
    </row>
    <row r="823" spans="1:4" x14ac:dyDescent="0.3">
      <c r="A823" t="s">
        <v>1299</v>
      </c>
      <c r="B823" t="s">
        <v>1345</v>
      </c>
      <c r="C823">
        <v>2017</v>
      </c>
      <c r="D823" s="7">
        <v>3435</v>
      </c>
    </row>
    <row r="824" spans="1:4" x14ac:dyDescent="0.3">
      <c r="A824" t="s">
        <v>1300</v>
      </c>
      <c r="B824" t="s">
        <v>1345</v>
      </c>
      <c r="C824">
        <v>2017</v>
      </c>
      <c r="D824">
        <v>7.728653392</v>
      </c>
    </row>
    <row r="825" spans="1:4" x14ac:dyDescent="0.3">
      <c r="A825" t="s">
        <v>1301</v>
      </c>
      <c r="B825" t="s">
        <v>1345</v>
      </c>
      <c r="C825">
        <v>2017</v>
      </c>
      <c r="D825" s="7">
        <v>1654</v>
      </c>
    </row>
    <row r="826" spans="1:4" x14ac:dyDescent="0.3">
      <c r="A826" t="s">
        <v>1302</v>
      </c>
      <c r="B826" t="s">
        <v>1345</v>
      </c>
      <c r="C826">
        <v>2017</v>
      </c>
      <c r="D826">
        <v>48.151382824000002</v>
      </c>
    </row>
    <row r="827" spans="1:4" x14ac:dyDescent="0.3">
      <c r="A827" t="s">
        <v>1303</v>
      </c>
      <c r="B827" t="s">
        <v>1345</v>
      </c>
      <c r="C827">
        <v>2017</v>
      </c>
      <c r="D827" s="7">
        <v>14152</v>
      </c>
    </row>
    <row r="828" spans="1:4" x14ac:dyDescent="0.3">
      <c r="A828" t="s">
        <v>1304</v>
      </c>
      <c r="B828" t="s">
        <v>1345</v>
      </c>
      <c r="C828">
        <v>2017</v>
      </c>
      <c r="D828">
        <v>31.84160198</v>
      </c>
    </row>
    <row r="829" spans="1:4" x14ac:dyDescent="0.3">
      <c r="A829" t="s">
        <v>1305</v>
      </c>
      <c r="B829" t="s">
        <v>1345</v>
      </c>
      <c r="C829">
        <v>2017</v>
      </c>
      <c r="D829" s="7">
        <v>44445</v>
      </c>
    </row>
    <row r="830" spans="1:4" x14ac:dyDescent="0.3">
      <c r="A830" t="s">
        <v>1297</v>
      </c>
      <c r="B830" t="s">
        <v>1345</v>
      </c>
      <c r="C830">
        <v>2018</v>
      </c>
      <c r="D830" s="7">
        <v>277729</v>
      </c>
    </row>
    <row r="831" spans="1:4" x14ac:dyDescent="0.3">
      <c r="A831" t="s">
        <v>1298</v>
      </c>
      <c r="B831" t="s">
        <v>1345</v>
      </c>
      <c r="C831">
        <v>2018</v>
      </c>
      <c r="D831">
        <v>82.657440476000005</v>
      </c>
    </row>
    <row r="832" spans="1:4" x14ac:dyDescent="0.3">
      <c r="A832" t="s">
        <v>1299</v>
      </c>
      <c r="B832" t="s">
        <v>1345</v>
      </c>
      <c r="C832">
        <v>2018</v>
      </c>
      <c r="D832" s="7">
        <v>3360</v>
      </c>
    </row>
    <row r="833" spans="1:4" x14ac:dyDescent="0.3">
      <c r="A833" t="s">
        <v>1300</v>
      </c>
      <c r="B833" t="s">
        <v>1345</v>
      </c>
      <c r="C833">
        <v>2018</v>
      </c>
      <c r="D833">
        <v>7.1982518530000004</v>
      </c>
    </row>
    <row r="834" spans="1:4" x14ac:dyDescent="0.3">
      <c r="A834" t="s">
        <v>1301</v>
      </c>
      <c r="B834" t="s">
        <v>1345</v>
      </c>
      <c r="C834">
        <v>2018</v>
      </c>
      <c r="D834" s="7">
        <v>1829</v>
      </c>
    </row>
    <row r="835" spans="1:4" x14ac:dyDescent="0.3">
      <c r="A835" t="s">
        <v>1302</v>
      </c>
      <c r="B835" t="s">
        <v>1345</v>
      </c>
      <c r="C835">
        <v>2018</v>
      </c>
      <c r="D835">
        <v>54.434523810000002</v>
      </c>
    </row>
    <row r="836" spans="1:4" x14ac:dyDescent="0.3">
      <c r="A836" t="s">
        <v>1303</v>
      </c>
      <c r="B836" t="s">
        <v>1345</v>
      </c>
      <c r="C836">
        <v>2018</v>
      </c>
      <c r="D836" s="7">
        <v>17030</v>
      </c>
    </row>
    <row r="837" spans="1:4" x14ac:dyDescent="0.3">
      <c r="A837" t="s">
        <v>1304</v>
      </c>
      <c r="B837" t="s">
        <v>1345</v>
      </c>
      <c r="C837">
        <v>2018</v>
      </c>
      <c r="D837">
        <v>36.483996744000002</v>
      </c>
    </row>
    <row r="838" spans="1:4" x14ac:dyDescent="0.3">
      <c r="A838" t="s">
        <v>1305</v>
      </c>
      <c r="B838" t="s">
        <v>1345</v>
      </c>
      <c r="C838">
        <v>2018</v>
      </c>
      <c r="D838" s="7">
        <v>46678</v>
      </c>
    </row>
    <row r="839" spans="1:4" x14ac:dyDescent="0.3">
      <c r="A839" t="s">
        <v>1297</v>
      </c>
      <c r="B839" t="s">
        <v>1345</v>
      </c>
      <c r="C839">
        <v>2019</v>
      </c>
      <c r="D839" s="7">
        <v>306546</v>
      </c>
    </row>
    <row r="840" spans="1:4" x14ac:dyDescent="0.3">
      <c r="A840" t="s">
        <v>1298</v>
      </c>
      <c r="B840" t="s">
        <v>1345</v>
      </c>
      <c r="C840">
        <v>2019</v>
      </c>
      <c r="D840">
        <v>92.388788426999994</v>
      </c>
    </row>
    <row r="841" spans="1:4" x14ac:dyDescent="0.3">
      <c r="A841" t="s">
        <v>1299</v>
      </c>
      <c r="B841" t="s">
        <v>1345</v>
      </c>
      <c r="C841">
        <v>2019</v>
      </c>
      <c r="D841" s="7">
        <v>3318</v>
      </c>
    </row>
    <row r="842" spans="1:4" x14ac:dyDescent="0.3">
      <c r="A842" t="s">
        <v>1300</v>
      </c>
      <c r="B842" t="s">
        <v>1345</v>
      </c>
      <c r="C842">
        <v>2019</v>
      </c>
      <c r="D842">
        <v>7.4034406590000001</v>
      </c>
    </row>
    <row r="843" spans="1:4" x14ac:dyDescent="0.3">
      <c r="A843" t="s">
        <v>1301</v>
      </c>
      <c r="B843" t="s">
        <v>1345</v>
      </c>
      <c r="C843">
        <v>2019</v>
      </c>
      <c r="D843" s="7">
        <v>1857</v>
      </c>
    </row>
    <row r="844" spans="1:4" x14ac:dyDescent="0.3">
      <c r="A844" t="s">
        <v>1302</v>
      </c>
      <c r="B844" t="s">
        <v>1345</v>
      </c>
      <c r="C844">
        <v>2019</v>
      </c>
      <c r="D844">
        <v>55.967450270999997</v>
      </c>
    </row>
    <row r="845" spans="1:4" x14ac:dyDescent="0.3">
      <c r="A845" t="s">
        <v>1303</v>
      </c>
      <c r="B845" t="s">
        <v>1345</v>
      </c>
      <c r="C845">
        <v>2019</v>
      </c>
      <c r="D845" s="7">
        <v>23415</v>
      </c>
    </row>
    <row r="846" spans="1:4" x14ac:dyDescent="0.3">
      <c r="A846" t="s">
        <v>1304</v>
      </c>
      <c r="B846" t="s">
        <v>1345</v>
      </c>
      <c r="C846">
        <v>2019</v>
      </c>
      <c r="D846">
        <v>52.245799585</v>
      </c>
    </row>
    <row r="847" spans="1:4" x14ac:dyDescent="0.3">
      <c r="A847" t="s">
        <v>1305</v>
      </c>
      <c r="B847" t="s">
        <v>1345</v>
      </c>
      <c r="C847">
        <v>2019</v>
      </c>
      <c r="D847" s="7">
        <v>44817</v>
      </c>
    </row>
    <row r="848" spans="1:4" x14ac:dyDescent="0.3">
      <c r="A848" t="s">
        <v>1297</v>
      </c>
      <c r="B848" t="s">
        <v>1345</v>
      </c>
      <c r="C848">
        <v>2020</v>
      </c>
      <c r="D848" s="7">
        <v>347566</v>
      </c>
    </row>
    <row r="849" spans="1:4" x14ac:dyDescent="0.3">
      <c r="A849" t="s">
        <v>1298</v>
      </c>
      <c r="B849" t="s">
        <v>1345</v>
      </c>
      <c r="C849">
        <v>2020</v>
      </c>
      <c r="D849">
        <v>100.105414747</v>
      </c>
    </row>
    <row r="850" spans="1:4" x14ac:dyDescent="0.3">
      <c r="A850" t="s">
        <v>1299</v>
      </c>
      <c r="B850" t="s">
        <v>1345</v>
      </c>
      <c r="C850">
        <v>2020</v>
      </c>
      <c r="D850" s="7">
        <v>3472</v>
      </c>
    </row>
    <row r="851" spans="1:4" x14ac:dyDescent="0.3">
      <c r="A851" t="s">
        <v>1300</v>
      </c>
      <c r="B851" t="s">
        <v>1345</v>
      </c>
      <c r="C851">
        <v>2020</v>
      </c>
      <c r="D851">
        <v>7.5241087880000004</v>
      </c>
    </row>
    <row r="852" spans="1:4" x14ac:dyDescent="0.3">
      <c r="A852" t="s">
        <v>1301</v>
      </c>
      <c r="B852" t="s">
        <v>1345</v>
      </c>
      <c r="C852">
        <v>2020</v>
      </c>
      <c r="D852" s="7">
        <v>1974</v>
      </c>
    </row>
    <row r="853" spans="1:4" x14ac:dyDescent="0.3">
      <c r="A853" t="s">
        <v>1302</v>
      </c>
      <c r="B853" t="s">
        <v>1345</v>
      </c>
      <c r="C853">
        <v>2020</v>
      </c>
      <c r="D853">
        <v>56.854838710000003</v>
      </c>
    </row>
    <row r="854" spans="1:4" x14ac:dyDescent="0.3">
      <c r="A854" t="s">
        <v>1303</v>
      </c>
      <c r="B854" t="s">
        <v>1345</v>
      </c>
      <c r="C854">
        <v>2020</v>
      </c>
      <c r="D854" s="7">
        <v>25358</v>
      </c>
    </row>
    <row r="855" spans="1:4" x14ac:dyDescent="0.3">
      <c r="A855" t="s">
        <v>1304</v>
      </c>
      <c r="B855" t="s">
        <v>1345</v>
      </c>
      <c r="C855">
        <v>2020</v>
      </c>
      <c r="D855">
        <v>54.952865965999997</v>
      </c>
    </row>
    <row r="856" spans="1:4" x14ac:dyDescent="0.3">
      <c r="A856" t="s">
        <v>1305</v>
      </c>
      <c r="B856" t="s">
        <v>1345</v>
      </c>
      <c r="C856">
        <v>2020</v>
      </c>
      <c r="D856" s="7">
        <v>46145</v>
      </c>
    </row>
    <row r="857" spans="1:4" x14ac:dyDescent="0.3">
      <c r="A857" t="s">
        <v>1297</v>
      </c>
      <c r="B857" t="s">
        <v>1345</v>
      </c>
      <c r="C857">
        <v>2021</v>
      </c>
      <c r="D857" s="7">
        <v>395098</v>
      </c>
    </row>
    <row r="858" spans="1:4" x14ac:dyDescent="0.3">
      <c r="A858" t="s">
        <v>1298</v>
      </c>
      <c r="B858" t="s">
        <v>1345</v>
      </c>
      <c r="C858">
        <v>2021</v>
      </c>
      <c r="D858">
        <v>108.305372807</v>
      </c>
    </row>
    <row r="859" spans="1:4" x14ac:dyDescent="0.3">
      <c r="A859" t="s">
        <v>1299</v>
      </c>
      <c r="B859" t="s">
        <v>1345</v>
      </c>
      <c r="C859">
        <v>2021</v>
      </c>
      <c r="D859" s="7">
        <v>3648</v>
      </c>
    </row>
    <row r="860" spans="1:4" x14ac:dyDescent="0.3">
      <c r="A860" t="s">
        <v>1300</v>
      </c>
      <c r="B860" t="s">
        <v>1345</v>
      </c>
      <c r="C860">
        <v>2021</v>
      </c>
      <c r="D860">
        <v>7.6518091239999997</v>
      </c>
    </row>
    <row r="861" spans="1:4" x14ac:dyDescent="0.3">
      <c r="A861" t="s">
        <v>1301</v>
      </c>
      <c r="B861" t="s">
        <v>1345</v>
      </c>
      <c r="C861">
        <v>2021</v>
      </c>
      <c r="D861" s="7">
        <v>2109</v>
      </c>
    </row>
    <row r="862" spans="1:4" x14ac:dyDescent="0.3">
      <c r="A862" t="s">
        <v>1302</v>
      </c>
      <c r="B862" t="s">
        <v>1345</v>
      </c>
      <c r="C862">
        <v>2021</v>
      </c>
      <c r="D862">
        <v>57.8125</v>
      </c>
    </row>
    <row r="863" spans="1:4" x14ac:dyDescent="0.3">
      <c r="A863" t="s">
        <v>1303</v>
      </c>
      <c r="B863" t="s">
        <v>1345</v>
      </c>
      <c r="C863">
        <v>2021</v>
      </c>
      <c r="D863" s="7">
        <v>27688</v>
      </c>
    </row>
    <row r="864" spans="1:4" x14ac:dyDescent="0.3">
      <c r="A864" t="s">
        <v>1304</v>
      </c>
      <c r="B864" t="s">
        <v>1345</v>
      </c>
      <c r="C864">
        <v>2021</v>
      </c>
      <c r="D864">
        <v>58.076560041999997</v>
      </c>
    </row>
    <row r="865" spans="1:4" x14ac:dyDescent="0.3">
      <c r="A865" t="s">
        <v>1305</v>
      </c>
      <c r="B865" t="s">
        <v>1345</v>
      </c>
      <c r="C865">
        <v>2021</v>
      </c>
      <c r="D865" s="7">
        <v>47675</v>
      </c>
    </row>
    <row r="866" spans="1:4" x14ac:dyDescent="0.3">
      <c r="A866" t="s">
        <v>1297</v>
      </c>
      <c r="B866" t="s">
        <v>1320</v>
      </c>
      <c r="C866">
        <v>2014</v>
      </c>
      <c r="D866" s="7">
        <v>114611</v>
      </c>
    </row>
    <row r="867" spans="1:4" x14ac:dyDescent="0.3">
      <c r="A867" t="s">
        <v>1298</v>
      </c>
      <c r="B867" t="s">
        <v>1320</v>
      </c>
      <c r="C867">
        <v>2014</v>
      </c>
      <c r="D867">
        <v>23.670177613</v>
      </c>
    </row>
    <row r="868" spans="1:4" x14ac:dyDescent="0.3">
      <c r="A868" t="s">
        <v>1299</v>
      </c>
      <c r="B868" t="s">
        <v>1320</v>
      </c>
      <c r="C868">
        <v>2014</v>
      </c>
      <c r="D868" s="7">
        <v>4842</v>
      </c>
    </row>
    <row r="869" spans="1:4" x14ac:dyDescent="0.3">
      <c r="A869" t="s">
        <v>1300</v>
      </c>
      <c r="B869" t="s">
        <v>1320</v>
      </c>
      <c r="C869">
        <v>2014</v>
      </c>
      <c r="D869">
        <v>15.103874228</v>
      </c>
    </row>
    <row r="870" spans="1:4" x14ac:dyDescent="0.3">
      <c r="A870" t="s">
        <v>1301</v>
      </c>
      <c r="B870" t="s">
        <v>1320</v>
      </c>
      <c r="C870">
        <v>2014</v>
      </c>
      <c r="D870">
        <v>791</v>
      </c>
    </row>
    <row r="871" spans="1:4" x14ac:dyDescent="0.3">
      <c r="A871" t="s">
        <v>1302</v>
      </c>
      <c r="B871" t="s">
        <v>1320</v>
      </c>
      <c r="C871">
        <v>2014</v>
      </c>
      <c r="D871">
        <v>16.336224700999999</v>
      </c>
    </row>
    <row r="872" spans="1:4" x14ac:dyDescent="0.3">
      <c r="A872" t="s">
        <v>1303</v>
      </c>
      <c r="B872" t="s">
        <v>1320</v>
      </c>
      <c r="C872">
        <v>2014</v>
      </c>
      <c r="D872" s="7">
        <v>3843</v>
      </c>
    </row>
    <row r="873" spans="1:4" x14ac:dyDescent="0.3">
      <c r="A873" t="s">
        <v>1304</v>
      </c>
      <c r="B873" t="s">
        <v>1320</v>
      </c>
      <c r="C873">
        <v>2014</v>
      </c>
      <c r="D873">
        <v>11.987647388999999</v>
      </c>
    </row>
    <row r="874" spans="1:4" x14ac:dyDescent="0.3">
      <c r="A874" t="s">
        <v>1305</v>
      </c>
      <c r="B874" t="s">
        <v>1320</v>
      </c>
      <c r="C874">
        <v>2014</v>
      </c>
      <c r="D874" s="7">
        <v>32058</v>
      </c>
    </row>
    <row r="875" spans="1:4" x14ac:dyDescent="0.3">
      <c r="A875" t="s">
        <v>1297</v>
      </c>
      <c r="B875" t="s">
        <v>1320</v>
      </c>
      <c r="C875">
        <v>2015</v>
      </c>
      <c r="D875" s="7">
        <v>144188</v>
      </c>
    </row>
    <row r="876" spans="1:4" x14ac:dyDescent="0.3">
      <c r="A876" t="s">
        <v>1298</v>
      </c>
      <c r="B876" t="s">
        <v>1320</v>
      </c>
      <c r="C876">
        <v>2015</v>
      </c>
      <c r="D876">
        <v>28.953413654999999</v>
      </c>
    </row>
    <row r="877" spans="1:4" x14ac:dyDescent="0.3">
      <c r="A877" t="s">
        <v>1299</v>
      </c>
      <c r="B877" t="s">
        <v>1320</v>
      </c>
      <c r="C877">
        <v>2015</v>
      </c>
      <c r="D877" s="7">
        <v>4980</v>
      </c>
    </row>
    <row r="878" spans="1:4" x14ac:dyDescent="0.3">
      <c r="A878" t="s">
        <v>1300</v>
      </c>
      <c r="B878" t="s">
        <v>1320</v>
      </c>
      <c r="C878">
        <v>2015</v>
      </c>
      <c r="D878">
        <v>15.114267504000001</v>
      </c>
    </row>
    <row r="879" spans="1:4" x14ac:dyDescent="0.3">
      <c r="A879" t="s">
        <v>1301</v>
      </c>
      <c r="B879" t="s">
        <v>1320</v>
      </c>
      <c r="C879">
        <v>2015</v>
      </c>
      <c r="D879">
        <v>861</v>
      </c>
    </row>
    <row r="880" spans="1:4" x14ac:dyDescent="0.3">
      <c r="A880" t="s">
        <v>1302</v>
      </c>
      <c r="B880" t="s">
        <v>1320</v>
      </c>
      <c r="C880">
        <v>2015</v>
      </c>
      <c r="D880">
        <v>17.289156627000001</v>
      </c>
    </row>
    <row r="881" spans="1:4" x14ac:dyDescent="0.3">
      <c r="A881" t="s">
        <v>1303</v>
      </c>
      <c r="B881" t="s">
        <v>1320</v>
      </c>
      <c r="C881">
        <v>2015</v>
      </c>
      <c r="D881" s="7">
        <v>4000</v>
      </c>
    </row>
    <row r="882" spans="1:4" x14ac:dyDescent="0.3">
      <c r="A882" t="s">
        <v>1304</v>
      </c>
      <c r="B882" t="s">
        <v>1320</v>
      </c>
      <c r="C882">
        <v>2015</v>
      </c>
      <c r="D882">
        <v>12.139973898999999</v>
      </c>
    </row>
    <row r="883" spans="1:4" x14ac:dyDescent="0.3">
      <c r="A883" t="s">
        <v>1305</v>
      </c>
      <c r="B883" t="s">
        <v>1320</v>
      </c>
      <c r="C883">
        <v>2015</v>
      </c>
      <c r="D883" s="7">
        <v>32949</v>
      </c>
    </row>
    <row r="884" spans="1:4" x14ac:dyDescent="0.3">
      <c r="A884" t="s">
        <v>1297</v>
      </c>
      <c r="B884" t="s">
        <v>1320</v>
      </c>
      <c r="C884">
        <v>2016</v>
      </c>
      <c r="D884" s="7">
        <v>271283</v>
      </c>
    </row>
    <row r="885" spans="1:4" x14ac:dyDescent="0.3">
      <c r="A885" t="s">
        <v>1298</v>
      </c>
      <c r="B885" t="s">
        <v>1320</v>
      </c>
      <c r="C885">
        <v>2016</v>
      </c>
      <c r="D885">
        <v>52.819898754</v>
      </c>
    </row>
    <row r="886" spans="1:4" x14ac:dyDescent="0.3">
      <c r="A886" t="s">
        <v>1299</v>
      </c>
      <c r="B886" t="s">
        <v>1320</v>
      </c>
      <c r="C886">
        <v>2016</v>
      </c>
      <c r="D886" s="7">
        <v>5136</v>
      </c>
    </row>
    <row r="887" spans="1:4" x14ac:dyDescent="0.3">
      <c r="A887" t="s">
        <v>1300</v>
      </c>
      <c r="B887" t="s">
        <v>1320</v>
      </c>
      <c r="C887">
        <v>2016</v>
      </c>
      <c r="D887">
        <v>15.030728709</v>
      </c>
    </row>
    <row r="888" spans="1:4" x14ac:dyDescent="0.3">
      <c r="A888" t="s">
        <v>1301</v>
      </c>
      <c r="B888" t="s">
        <v>1320</v>
      </c>
      <c r="C888">
        <v>2016</v>
      </c>
      <c r="D888">
        <v>880</v>
      </c>
    </row>
    <row r="889" spans="1:4" x14ac:dyDescent="0.3">
      <c r="A889" t="s">
        <v>1302</v>
      </c>
      <c r="B889" t="s">
        <v>1320</v>
      </c>
      <c r="C889">
        <v>2016</v>
      </c>
      <c r="D889">
        <v>17.133956386000001</v>
      </c>
    </row>
    <row r="890" spans="1:4" x14ac:dyDescent="0.3">
      <c r="A890" t="s">
        <v>1303</v>
      </c>
      <c r="B890" t="s">
        <v>1320</v>
      </c>
      <c r="C890">
        <v>2016</v>
      </c>
      <c r="D890" s="7">
        <v>4029</v>
      </c>
    </row>
    <row r="891" spans="1:4" x14ac:dyDescent="0.3">
      <c r="A891" t="s">
        <v>1304</v>
      </c>
      <c r="B891" t="s">
        <v>1320</v>
      </c>
      <c r="C891">
        <v>2016</v>
      </c>
      <c r="D891">
        <v>11.791044776</v>
      </c>
    </row>
    <row r="892" spans="1:4" x14ac:dyDescent="0.3">
      <c r="A892" t="s">
        <v>1305</v>
      </c>
      <c r="B892" t="s">
        <v>1320</v>
      </c>
      <c r="C892">
        <v>2016</v>
      </c>
      <c r="D892" s="7">
        <v>34170</v>
      </c>
    </row>
    <row r="893" spans="1:4" x14ac:dyDescent="0.3">
      <c r="A893" t="s">
        <v>1297</v>
      </c>
      <c r="B893" t="s">
        <v>1320</v>
      </c>
      <c r="C893">
        <v>2017</v>
      </c>
      <c r="D893" s="7">
        <v>347527</v>
      </c>
    </row>
    <row r="894" spans="1:4" x14ac:dyDescent="0.3">
      <c r="A894" t="s">
        <v>1298</v>
      </c>
      <c r="B894" t="s">
        <v>1320</v>
      </c>
      <c r="C894">
        <v>2017</v>
      </c>
      <c r="D894">
        <v>65.398381633</v>
      </c>
    </row>
    <row r="895" spans="1:4" x14ac:dyDescent="0.3">
      <c r="A895" t="s">
        <v>1299</v>
      </c>
      <c r="B895" t="s">
        <v>1320</v>
      </c>
      <c r="C895">
        <v>2017</v>
      </c>
      <c r="D895" s="7">
        <v>5314</v>
      </c>
    </row>
    <row r="896" spans="1:4" x14ac:dyDescent="0.3">
      <c r="A896" t="s">
        <v>1300</v>
      </c>
      <c r="B896" t="s">
        <v>1320</v>
      </c>
      <c r="C896">
        <v>2017</v>
      </c>
      <c r="D896">
        <v>14.986322231000001</v>
      </c>
    </row>
    <row r="897" spans="1:4" x14ac:dyDescent="0.3">
      <c r="A897" t="s">
        <v>1301</v>
      </c>
      <c r="B897" t="s">
        <v>1320</v>
      </c>
      <c r="C897">
        <v>2017</v>
      </c>
      <c r="D897">
        <v>884</v>
      </c>
    </row>
    <row r="898" spans="1:4" x14ac:dyDescent="0.3">
      <c r="A898" t="s">
        <v>1302</v>
      </c>
      <c r="B898" t="s">
        <v>1320</v>
      </c>
      <c r="C898">
        <v>2017</v>
      </c>
      <c r="D898">
        <v>16.635302973000002</v>
      </c>
    </row>
    <row r="899" spans="1:4" x14ac:dyDescent="0.3">
      <c r="A899" t="s">
        <v>1303</v>
      </c>
      <c r="B899" t="s">
        <v>1320</v>
      </c>
      <c r="C899">
        <v>2017</v>
      </c>
      <c r="D899" s="7">
        <v>4029</v>
      </c>
    </row>
    <row r="900" spans="1:4" x14ac:dyDescent="0.3">
      <c r="A900" t="s">
        <v>1304</v>
      </c>
      <c r="B900" t="s">
        <v>1320</v>
      </c>
      <c r="C900">
        <v>2017</v>
      </c>
      <c r="D900">
        <v>11.362418568000001</v>
      </c>
    </row>
    <row r="901" spans="1:4" x14ac:dyDescent="0.3">
      <c r="A901" t="s">
        <v>1305</v>
      </c>
      <c r="B901" t="s">
        <v>1320</v>
      </c>
      <c r="C901">
        <v>2017</v>
      </c>
      <c r="D901" s="7">
        <v>35459</v>
      </c>
    </row>
    <row r="902" spans="1:4" x14ac:dyDescent="0.3">
      <c r="A902" t="s">
        <v>1297</v>
      </c>
      <c r="B902" t="s">
        <v>1320</v>
      </c>
      <c r="C902">
        <v>2018</v>
      </c>
      <c r="D902" s="7">
        <v>488116</v>
      </c>
    </row>
    <row r="903" spans="1:4" x14ac:dyDescent="0.3">
      <c r="A903" t="s">
        <v>1298</v>
      </c>
      <c r="B903" t="s">
        <v>1320</v>
      </c>
      <c r="C903">
        <v>2018</v>
      </c>
      <c r="D903">
        <v>88.651652741999996</v>
      </c>
    </row>
    <row r="904" spans="1:4" x14ac:dyDescent="0.3">
      <c r="A904" t="s">
        <v>1299</v>
      </c>
      <c r="B904" t="s">
        <v>1320</v>
      </c>
      <c r="C904">
        <v>2018</v>
      </c>
      <c r="D904" s="7">
        <v>5506</v>
      </c>
    </row>
    <row r="905" spans="1:4" x14ac:dyDescent="0.3">
      <c r="A905" t="s">
        <v>1300</v>
      </c>
      <c r="B905" t="s">
        <v>1320</v>
      </c>
      <c r="C905">
        <v>2018</v>
      </c>
      <c r="D905">
        <v>15.168044076999999</v>
      </c>
    </row>
    <row r="906" spans="1:4" x14ac:dyDescent="0.3">
      <c r="A906" t="s">
        <v>1301</v>
      </c>
      <c r="B906" t="s">
        <v>1320</v>
      </c>
      <c r="C906">
        <v>2018</v>
      </c>
      <c r="D906">
        <v>932</v>
      </c>
    </row>
    <row r="907" spans="1:4" x14ac:dyDescent="0.3">
      <c r="A907" t="s">
        <v>1302</v>
      </c>
      <c r="B907" t="s">
        <v>1320</v>
      </c>
      <c r="C907">
        <v>2018</v>
      </c>
      <c r="D907">
        <v>16.926988739999999</v>
      </c>
    </row>
    <row r="908" spans="1:4" x14ac:dyDescent="0.3">
      <c r="A908" t="s">
        <v>1303</v>
      </c>
      <c r="B908" t="s">
        <v>1320</v>
      </c>
      <c r="C908">
        <v>2018</v>
      </c>
      <c r="D908" s="7">
        <v>4072</v>
      </c>
    </row>
    <row r="909" spans="1:4" x14ac:dyDescent="0.3">
      <c r="A909" t="s">
        <v>1304</v>
      </c>
      <c r="B909" t="s">
        <v>1320</v>
      </c>
      <c r="C909">
        <v>2018</v>
      </c>
      <c r="D909">
        <v>11.217630853999999</v>
      </c>
    </row>
    <row r="910" spans="1:4" x14ac:dyDescent="0.3">
      <c r="A910" t="s">
        <v>1305</v>
      </c>
      <c r="B910" t="s">
        <v>1320</v>
      </c>
      <c r="C910">
        <v>2018</v>
      </c>
      <c r="D910" s="7">
        <v>36300</v>
      </c>
    </row>
    <row r="911" spans="1:4" x14ac:dyDescent="0.3">
      <c r="A911" t="s">
        <v>1297</v>
      </c>
      <c r="B911" t="s">
        <v>1320</v>
      </c>
      <c r="C911">
        <v>2019</v>
      </c>
      <c r="D911" s="7">
        <v>566276</v>
      </c>
    </row>
    <row r="912" spans="1:4" x14ac:dyDescent="0.3">
      <c r="A912" t="s">
        <v>1298</v>
      </c>
      <c r="B912" t="s">
        <v>1320</v>
      </c>
      <c r="C912">
        <v>2019</v>
      </c>
      <c r="D912">
        <v>99.068579425999999</v>
      </c>
    </row>
    <row r="913" spans="1:4" x14ac:dyDescent="0.3">
      <c r="A913" t="s">
        <v>1299</v>
      </c>
      <c r="B913" t="s">
        <v>1320</v>
      </c>
      <c r="C913">
        <v>2019</v>
      </c>
      <c r="D913" s="7">
        <v>5716</v>
      </c>
    </row>
    <row r="914" spans="1:4" x14ac:dyDescent="0.3">
      <c r="A914" t="s">
        <v>1300</v>
      </c>
      <c r="B914" t="s">
        <v>1320</v>
      </c>
      <c r="C914">
        <v>2019</v>
      </c>
      <c r="D914">
        <v>15.702002582</v>
      </c>
    </row>
    <row r="915" spans="1:4" x14ac:dyDescent="0.3">
      <c r="A915" t="s">
        <v>1301</v>
      </c>
      <c r="B915" t="s">
        <v>1320</v>
      </c>
      <c r="C915">
        <v>2019</v>
      </c>
      <c r="D915" s="7">
        <v>1395</v>
      </c>
    </row>
    <row r="916" spans="1:4" x14ac:dyDescent="0.3">
      <c r="A916" t="s">
        <v>1302</v>
      </c>
      <c r="B916" t="s">
        <v>1320</v>
      </c>
      <c r="C916">
        <v>2019</v>
      </c>
      <c r="D916">
        <v>24.405178446000001</v>
      </c>
    </row>
    <row r="917" spans="1:4" x14ac:dyDescent="0.3">
      <c r="A917" t="s">
        <v>1303</v>
      </c>
      <c r="B917" t="s">
        <v>1320</v>
      </c>
      <c r="C917">
        <v>2019</v>
      </c>
      <c r="D917" s="7">
        <v>4638</v>
      </c>
    </row>
    <row r="918" spans="1:4" x14ac:dyDescent="0.3">
      <c r="A918" t="s">
        <v>1304</v>
      </c>
      <c r="B918" t="s">
        <v>1320</v>
      </c>
      <c r="C918">
        <v>2019</v>
      </c>
      <c r="D918">
        <v>12.740708183000001</v>
      </c>
    </row>
    <row r="919" spans="1:4" x14ac:dyDescent="0.3">
      <c r="A919" t="s">
        <v>1305</v>
      </c>
      <c r="B919" t="s">
        <v>1320</v>
      </c>
      <c r="C919">
        <v>2019</v>
      </c>
      <c r="D919" s="7">
        <v>36403</v>
      </c>
    </row>
    <row r="920" spans="1:4" x14ac:dyDescent="0.3">
      <c r="A920" t="s">
        <v>1297</v>
      </c>
      <c r="B920" t="s">
        <v>1320</v>
      </c>
      <c r="C920">
        <v>2020</v>
      </c>
      <c r="D920" s="7">
        <v>688811</v>
      </c>
    </row>
    <row r="921" spans="1:4" x14ac:dyDescent="0.3">
      <c r="A921" t="s">
        <v>1298</v>
      </c>
      <c r="B921" t="s">
        <v>1320</v>
      </c>
      <c r="C921">
        <v>2020</v>
      </c>
      <c r="D921">
        <v>115.456084479</v>
      </c>
    </row>
    <row r="922" spans="1:4" x14ac:dyDescent="0.3">
      <c r="A922" t="s">
        <v>1299</v>
      </c>
      <c r="B922" t="s">
        <v>1320</v>
      </c>
      <c r="C922">
        <v>2020</v>
      </c>
      <c r="D922" s="7">
        <v>5966</v>
      </c>
    </row>
    <row r="923" spans="1:4" x14ac:dyDescent="0.3">
      <c r="A923" t="s">
        <v>1300</v>
      </c>
      <c r="B923" t="s">
        <v>1320</v>
      </c>
      <c r="C923">
        <v>2020</v>
      </c>
      <c r="D923">
        <v>16.145269539000001</v>
      </c>
    </row>
    <row r="924" spans="1:4" x14ac:dyDescent="0.3">
      <c r="A924" t="s">
        <v>1301</v>
      </c>
      <c r="B924" t="s">
        <v>1320</v>
      </c>
      <c r="C924">
        <v>2020</v>
      </c>
      <c r="D924" s="7">
        <v>1485</v>
      </c>
    </row>
    <row r="925" spans="1:4" x14ac:dyDescent="0.3">
      <c r="A925" t="s">
        <v>1302</v>
      </c>
      <c r="B925" t="s">
        <v>1320</v>
      </c>
      <c r="C925">
        <v>2020</v>
      </c>
      <c r="D925">
        <v>24.891049279000001</v>
      </c>
    </row>
    <row r="926" spans="1:4" x14ac:dyDescent="0.3">
      <c r="A926" t="s">
        <v>1303</v>
      </c>
      <c r="B926" t="s">
        <v>1320</v>
      </c>
      <c r="C926">
        <v>2020</v>
      </c>
      <c r="D926" s="7">
        <v>5080</v>
      </c>
    </row>
    <row r="927" spans="1:4" x14ac:dyDescent="0.3">
      <c r="A927" t="s">
        <v>1304</v>
      </c>
      <c r="B927" t="s">
        <v>1320</v>
      </c>
      <c r="C927">
        <v>2020</v>
      </c>
      <c r="D927">
        <v>13.747564408000001</v>
      </c>
    </row>
    <row r="928" spans="1:4" x14ac:dyDescent="0.3">
      <c r="A928" t="s">
        <v>1305</v>
      </c>
      <c r="B928" t="s">
        <v>1320</v>
      </c>
      <c r="C928">
        <v>2020</v>
      </c>
      <c r="D928" s="7">
        <v>36952</v>
      </c>
    </row>
    <row r="929" spans="1:4" x14ac:dyDescent="0.3">
      <c r="A929" t="s">
        <v>1297</v>
      </c>
      <c r="B929" t="s">
        <v>1320</v>
      </c>
      <c r="C929">
        <v>2021</v>
      </c>
      <c r="D929" s="7">
        <v>826249</v>
      </c>
    </row>
    <row r="930" spans="1:4" x14ac:dyDescent="0.3">
      <c r="A930" t="s">
        <v>1298</v>
      </c>
      <c r="B930" t="s">
        <v>1320</v>
      </c>
      <c r="C930">
        <v>2021</v>
      </c>
      <c r="D930">
        <v>133.97908221200001</v>
      </c>
    </row>
    <row r="931" spans="1:4" x14ac:dyDescent="0.3">
      <c r="A931" t="s">
        <v>1299</v>
      </c>
      <c r="B931" t="s">
        <v>1320</v>
      </c>
      <c r="C931">
        <v>2021</v>
      </c>
      <c r="D931" s="7">
        <v>6167</v>
      </c>
    </row>
    <row r="932" spans="1:4" x14ac:dyDescent="0.3">
      <c r="A932" t="s">
        <v>1300</v>
      </c>
      <c r="B932" t="s">
        <v>1320</v>
      </c>
      <c r="C932">
        <v>2021</v>
      </c>
      <c r="D932">
        <v>16.536172038</v>
      </c>
    </row>
    <row r="933" spans="1:4" x14ac:dyDescent="0.3">
      <c r="A933" t="s">
        <v>1301</v>
      </c>
      <c r="B933" t="s">
        <v>1320</v>
      </c>
      <c r="C933">
        <v>2021</v>
      </c>
      <c r="D933" s="7">
        <v>1312</v>
      </c>
    </row>
    <row r="934" spans="1:4" x14ac:dyDescent="0.3">
      <c r="A934" t="s">
        <v>1302</v>
      </c>
      <c r="B934" t="s">
        <v>1320</v>
      </c>
      <c r="C934">
        <v>2021</v>
      </c>
      <c r="D934">
        <v>21.274525701000002</v>
      </c>
    </row>
    <row r="935" spans="1:4" x14ac:dyDescent="0.3">
      <c r="A935" t="s">
        <v>1303</v>
      </c>
      <c r="B935" t="s">
        <v>1320</v>
      </c>
      <c r="C935">
        <v>2021</v>
      </c>
      <c r="D935" s="7">
        <v>5420</v>
      </c>
    </row>
    <row r="936" spans="1:4" x14ac:dyDescent="0.3">
      <c r="A936" t="s">
        <v>1304</v>
      </c>
      <c r="B936" t="s">
        <v>1320</v>
      </c>
      <c r="C936">
        <v>2021</v>
      </c>
      <c r="D936">
        <v>14.533168873999999</v>
      </c>
    </row>
    <row r="937" spans="1:4" x14ac:dyDescent="0.3">
      <c r="A937" t="s">
        <v>1305</v>
      </c>
      <c r="B937" t="s">
        <v>1320</v>
      </c>
      <c r="C937">
        <v>2021</v>
      </c>
      <c r="D937" s="7">
        <v>37294</v>
      </c>
    </row>
    <row r="938" spans="1:4" x14ac:dyDescent="0.3">
      <c r="A938" t="s">
        <v>1297</v>
      </c>
      <c r="B938" t="s">
        <v>1349</v>
      </c>
      <c r="C938">
        <v>2014</v>
      </c>
      <c r="D938" s="7">
        <v>106101</v>
      </c>
    </row>
    <row r="939" spans="1:4" x14ac:dyDescent="0.3">
      <c r="A939" t="s">
        <v>1298</v>
      </c>
      <c r="B939" t="s">
        <v>1349</v>
      </c>
      <c r="C939">
        <v>2014</v>
      </c>
      <c r="D939">
        <v>37.111227702000001</v>
      </c>
    </row>
    <row r="940" spans="1:4" x14ac:dyDescent="0.3">
      <c r="A940" t="s">
        <v>1299</v>
      </c>
      <c r="B940" t="s">
        <v>1349</v>
      </c>
      <c r="C940">
        <v>2014</v>
      </c>
      <c r="D940" s="7">
        <v>2859</v>
      </c>
    </row>
    <row r="941" spans="1:4" x14ac:dyDescent="0.3">
      <c r="A941" t="s">
        <v>1300</v>
      </c>
      <c r="B941" t="s">
        <v>1349</v>
      </c>
      <c r="C941">
        <v>2014</v>
      </c>
      <c r="D941">
        <v>8.0687494710000003</v>
      </c>
    </row>
    <row r="942" spans="1:4" x14ac:dyDescent="0.3">
      <c r="A942" t="s">
        <v>1301</v>
      </c>
      <c r="B942" t="s">
        <v>1349</v>
      </c>
      <c r="C942">
        <v>2014</v>
      </c>
      <c r="D942" s="7">
        <v>1600</v>
      </c>
    </row>
    <row r="943" spans="1:4" x14ac:dyDescent="0.3">
      <c r="A943" t="s">
        <v>1302</v>
      </c>
      <c r="B943" t="s">
        <v>1349</v>
      </c>
      <c r="C943">
        <v>2014</v>
      </c>
      <c r="D943">
        <v>55.963623644999998</v>
      </c>
    </row>
    <row r="944" spans="1:4" x14ac:dyDescent="0.3">
      <c r="A944" t="s">
        <v>1303</v>
      </c>
      <c r="B944" t="s">
        <v>1349</v>
      </c>
      <c r="C944">
        <v>2014</v>
      </c>
      <c r="D944" s="7">
        <v>11472</v>
      </c>
    </row>
    <row r="945" spans="1:4" x14ac:dyDescent="0.3">
      <c r="A945" t="s">
        <v>1304</v>
      </c>
      <c r="B945" t="s">
        <v>1349</v>
      </c>
      <c r="C945">
        <v>2014</v>
      </c>
      <c r="D945">
        <v>32.376598086999998</v>
      </c>
    </row>
    <row r="946" spans="1:4" x14ac:dyDescent="0.3">
      <c r="A946" t="s">
        <v>1305</v>
      </c>
      <c r="B946" t="s">
        <v>1349</v>
      </c>
      <c r="C946">
        <v>2014</v>
      </c>
      <c r="D946" s="7">
        <v>35433</v>
      </c>
    </row>
    <row r="947" spans="1:4" x14ac:dyDescent="0.3">
      <c r="A947" t="s">
        <v>1297</v>
      </c>
      <c r="B947" t="s">
        <v>1349</v>
      </c>
      <c r="C947">
        <v>2015</v>
      </c>
      <c r="D947" s="7">
        <v>133991</v>
      </c>
    </row>
    <row r="948" spans="1:4" x14ac:dyDescent="0.3">
      <c r="A948" t="s">
        <v>1298</v>
      </c>
      <c r="B948" t="s">
        <v>1349</v>
      </c>
      <c r="C948">
        <v>2015</v>
      </c>
      <c r="D948">
        <v>46.981416549999999</v>
      </c>
    </row>
    <row r="949" spans="1:4" x14ac:dyDescent="0.3">
      <c r="A949" t="s">
        <v>1299</v>
      </c>
      <c r="B949" t="s">
        <v>1349</v>
      </c>
      <c r="C949">
        <v>2015</v>
      </c>
      <c r="D949" s="7">
        <v>2852</v>
      </c>
    </row>
    <row r="950" spans="1:4" x14ac:dyDescent="0.3">
      <c r="A950" t="s">
        <v>1300</v>
      </c>
      <c r="B950" t="s">
        <v>1349</v>
      </c>
      <c r="C950">
        <v>2015</v>
      </c>
      <c r="D950">
        <v>7.8371025799999998</v>
      </c>
    </row>
    <row r="951" spans="1:4" x14ac:dyDescent="0.3">
      <c r="A951" t="s">
        <v>1301</v>
      </c>
      <c r="B951" t="s">
        <v>1349</v>
      </c>
      <c r="C951">
        <v>2015</v>
      </c>
      <c r="D951" s="7">
        <v>1623</v>
      </c>
    </row>
    <row r="952" spans="1:4" x14ac:dyDescent="0.3">
      <c r="A952" t="s">
        <v>1302</v>
      </c>
      <c r="B952" t="s">
        <v>1349</v>
      </c>
      <c r="C952">
        <v>2015</v>
      </c>
      <c r="D952">
        <v>56.907433380000001</v>
      </c>
    </row>
    <row r="953" spans="1:4" x14ac:dyDescent="0.3">
      <c r="A953" t="s">
        <v>1303</v>
      </c>
      <c r="B953" t="s">
        <v>1349</v>
      </c>
      <c r="C953">
        <v>2015</v>
      </c>
      <c r="D953" s="7">
        <v>11381</v>
      </c>
    </row>
    <row r="954" spans="1:4" x14ac:dyDescent="0.3">
      <c r="A954" t="s">
        <v>1304</v>
      </c>
      <c r="B954" t="s">
        <v>1349</v>
      </c>
      <c r="C954">
        <v>2015</v>
      </c>
      <c r="D954">
        <v>31.274216152000001</v>
      </c>
    </row>
    <row r="955" spans="1:4" x14ac:dyDescent="0.3">
      <c r="A955" t="s">
        <v>1305</v>
      </c>
      <c r="B955" t="s">
        <v>1349</v>
      </c>
      <c r="C955">
        <v>2015</v>
      </c>
      <c r="D955" s="7">
        <v>36391</v>
      </c>
    </row>
    <row r="956" spans="1:4" x14ac:dyDescent="0.3">
      <c r="A956" t="s">
        <v>1297</v>
      </c>
      <c r="B956" t="s">
        <v>1349</v>
      </c>
      <c r="C956">
        <v>2016</v>
      </c>
      <c r="D956" s="7">
        <v>144023</v>
      </c>
    </row>
    <row r="957" spans="1:4" x14ac:dyDescent="0.3">
      <c r="A957" t="s">
        <v>1298</v>
      </c>
      <c r="B957" t="s">
        <v>1349</v>
      </c>
      <c r="C957">
        <v>2016</v>
      </c>
      <c r="D957">
        <v>48.937478763000001</v>
      </c>
    </row>
    <row r="958" spans="1:4" x14ac:dyDescent="0.3">
      <c r="A958" t="s">
        <v>1299</v>
      </c>
      <c r="B958" t="s">
        <v>1349</v>
      </c>
      <c r="C958">
        <v>2016</v>
      </c>
      <c r="D958" s="7">
        <v>2943</v>
      </c>
    </row>
    <row r="959" spans="1:4" x14ac:dyDescent="0.3">
      <c r="A959" t="s">
        <v>1300</v>
      </c>
      <c r="B959" t="s">
        <v>1349</v>
      </c>
      <c r="C959">
        <v>2016</v>
      </c>
      <c r="D959">
        <v>7.8750903110000001</v>
      </c>
    </row>
    <row r="960" spans="1:4" x14ac:dyDescent="0.3">
      <c r="A960" t="s">
        <v>1301</v>
      </c>
      <c r="B960" t="s">
        <v>1349</v>
      </c>
      <c r="C960">
        <v>2016</v>
      </c>
      <c r="D960" s="7">
        <v>1653</v>
      </c>
    </row>
    <row r="961" spans="1:4" x14ac:dyDescent="0.3">
      <c r="A961" t="s">
        <v>1302</v>
      </c>
      <c r="B961" t="s">
        <v>1349</v>
      </c>
      <c r="C961">
        <v>2016</v>
      </c>
      <c r="D961">
        <v>56.167176351000002</v>
      </c>
    </row>
    <row r="962" spans="1:4" x14ac:dyDescent="0.3">
      <c r="A962" t="s">
        <v>1303</v>
      </c>
      <c r="B962" t="s">
        <v>1349</v>
      </c>
      <c r="C962">
        <v>2016</v>
      </c>
      <c r="D962" s="7">
        <v>11516</v>
      </c>
    </row>
    <row r="963" spans="1:4" x14ac:dyDescent="0.3">
      <c r="A963" t="s">
        <v>1304</v>
      </c>
      <c r="B963" t="s">
        <v>1349</v>
      </c>
      <c r="C963">
        <v>2016</v>
      </c>
      <c r="D963">
        <v>30.815338096000001</v>
      </c>
    </row>
    <row r="964" spans="1:4" x14ac:dyDescent="0.3">
      <c r="A964" t="s">
        <v>1305</v>
      </c>
      <c r="B964" t="s">
        <v>1349</v>
      </c>
      <c r="C964">
        <v>2016</v>
      </c>
      <c r="D964" s="7">
        <v>37371</v>
      </c>
    </row>
    <row r="965" spans="1:4" x14ac:dyDescent="0.3">
      <c r="A965" t="s">
        <v>1297</v>
      </c>
      <c r="B965" t="s">
        <v>1349</v>
      </c>
      <c r="C965">
        <v>2017</v>
      </c>
      <c r="D965" s="7">
        <v>189901</v>
      </c>
    </row>
    <row r="966" spans="1:4" x14ac:dyDescent="0.3">
      <c r="A966" t="s">
        <v>1298</v>
      </c>
      <c r="B966" t="s">
        <v>1349</v>
      </c>
      <c r="C966">
        <v>2017</v>
      </c>
      <c r="D966">
        <v>67.821785714000001</v>
      </c>
    </row>
    <row r="967" spans="1:4" x14ac:dyDescent="0.3">
      <c r="A967" t="s">
        <v>1299</v>
      </c>
      <c r="B967" t="s">
        <v>1349</v>
      </c>
      <c r="C967">
        <v>2017</v>
      </c>
      <c r="D967" s="7">
        <v>2800</v>
      </c>
    </row>
    <row r="968" spans="1:4" x14ac:dyDescent="0.3">
      <c r="A968" t="s">
        <v>1300</v>
      </c>
      <c r="B968" t="s">
        <v>1349</v>
      </c>
      <c r="C968">
        <v>2017</v>
      </c>
      <c r="D968">
        <v>7.2659331529999998</v>
      </c>
    </row>
    <row r="969" spans="1:4" x14ac:dyDescent="0.3">
      <c r="A969" t="s">
        <v>1301</v>
      </c>
      <c r="B969" t="s">
        <v>1349</v>
      </c>
      <c r="C969">
        <v>2017</v>
      </c>
      <c r="D969" s="7">
        <v>1585</v>
      </c>
    </row>
    <row r="970" spans="1:4" x14ac:dyDescent="0.3">
      <c r="A970" t="s">
        <v>1302</v>
      </c>
      <c r="B970" t="s">
        <v>1349</v>
      </c>
      <c r="C970">
        <v>2017</v>
      </c>
      <c r="D970">
        <v>56.607142856999999</v>
      </c>
    </row>
    <row r="971" spans="1:4" x14ac:dyDescent="0.3">
      <c r="A971" t="s">
        <v>1303</v>
      </c>
      <c r="B971" t="s">
        <v>1349</v>
      </c>
      <c r="C971">
        <v>2017</v>
      </c>
      <c r="D971" s="7">
        <v>12380</v>
      </c>
    </row>
    <row r="972" spans="1:4" x14ac:dyDescent="0.3">
      <c r="A972" t="s">
        <v>1304</v>
      </c>
      <c r="B972" t="s">
        <v>1349</v>
      </c>
      <c r="C972">
        <v>2017</v>
      </c>
      <c r="D972">
        <v>32.125804443</v>
      </c>
    </row>
    <row r="973" spans="1:4" x14ac:dyDescent="0.3">
      <c r="A973" t="s">
        <v>1305</v>
      </c>
      <c r="B973" t="s">
        <v>1349</v>
      </c>
      <c r="C973">
        <v>2017</v>
      </c>
      <c r="D973" s="7">
        <v>38536</v>
      </c>
    </row>
    <row r="974" spans="1:4" x14ac:dyDescent="0.3">
      <c r="A974" t="s">
        <v>1297</v>
      </c>
      <c r="B974" t="s">
        <v>1349</v>
      </c>
      <c r="C974">
        <v>2018</v>
      </c>
      <c r="D974" s="7">
        <v>278166</v>
      </c>
    </row>
    <row r="975" spans="1:4" x14ac:dyDescent="0.3">
      <c r="A975" t="s">
        <v>1298</v>
      </c>
      <c r="B975" t="s">
        <v>1349</v>
      </c>
      <c r="C975">
        <v>2018</v>
      </c>
      <c r="D975">
        <v>95.132010944000001</v>
      </c>
    </row>
    <row r="976" spans="1:4" x14ac:dyDescent="0.3">
      <c r="A976" t="s">
        <v>1299</v>
      </c>
      <c r="B976" t="s">
        <v>1349</v>
      </c>
      <c r="C976">
        <v>2018</v>
      </c>
      <c r="D976" s="7">
        <v>2924</v>
      </c>
    </row>
    <row r="977" spans="1:4" x14ac:dyDescent="0.3">
      <c r="A977" t="s">
        <v>1300</v>
      </c>
      <c r="B977" t="s">
        <v>1349</v>
      </c>
      <c r="C977">
        <v>2018</v>
      </c>
      <c r="D977">
        <v>7.349688317</v>
      </c>
    </row>
    <row r="978" spans="1:4" x14ac:dyDescent="0.3">
      <c r="A978" t="s">
        <v>1301</v>
      </c>
      <c r="B978" t="s">
        <v>1349</v>
      </c>
      <c r="C978">
        <v>2018</v>
      </c>
      <c r="D978" s="7">
        <v>1612</v>
      </c>
    </row>
    <row r="979" spans="1:4" x14ac:dyDescent="0.3">
      <c r="A979" t="s">
        <v>1302</v>
      </c>
      <c r="B979" t="s">
        <v>1349</v>
      </c>
      <c r="C979">
        <v>2018</v>
      </c>
      <c r="D979">
        <v>55.129958960000003</v>
      </c>
    </row>
    <row r="980" spans="1:4" x14ac:dyDescent="0.3">
      <c r="A980" t="s">
        <v>1303</v>
      </c>
      <c r="B980" t="s">
        <v>1349</v>
      </c>
      <c r="C980">
        <v>2018</v>
      </c>
      <c r="D980" s="7">
        <v>14292</v>
      </c>
    </row>
    <row r="981" spans="1:4" x14ac:dyDescent="0.3">
      <c r="A981" t="s">
        <v>1304</v>
      </c>
      <c r="B981" t="s">
        <v>1349</v>
      </c>
      <c r="C981">
        <v>2018</v>
      </c>
      <c r="D981">
        <v>35.923989544000001</v>
      </c>
    </row>
    <row r="982" spans="1:4" x14ac:dyDescent="0.3">
      <c r="A982" t="s">
        <v>1305</v>
      </c>
      <c r="B982" t="s">
        <v>1349</v>
      </c>
      <c r="C982">
        <v>2018</v>
      </c>
      <c r="D982" s="7">
        <v>39784</v>
      </c>
    </row>
    <row r="983" spans="1:4" x14ac:dyDescent="0.3">
      <c r="A983" t="s">
        <v>1297</v>
      </c>
      <c r="B983" t="s">
        <v>1349</v>
      </c>
      <c r="C983">
        <v>2019</v>
      </c>
      <c r="D983" s="7">
        <v>310015</v>
      </c>
    </row>
    <row r="984" spans="1:4" x14ac:dyDescent="0.3">
      <c r="A984" t="s">
        <v>1298</v>
      </c>
      <c r="B984" t="s">
        <v>1349</v>
      </c>
      <c r="C984">
        <v>2019</v>
      </c>
      <c r="D984">
        <v>105.80716723499999</v>
      </c>
    </row>
    <row r="985" spans="1:4" x14ac:dyDescent="0.3">
      <c r="A985" t="s">
        <v>1299</v>
      </c>
      <c r="B985" t="s">
        <v>1349</v>
      </c>
      <c r="C985">
        <v>2019</v>
      </c>
      <c r="D985" s="7">
        <v>2930</v>
      </c>
    </row>
    <row r="986" spans="1:4" x14ac:dyDescent="0.3">
      <c r="A986" t="s">
        <v>1300</v>
      </c>
      <c r="B986" t="s">
        <v>1349</v>
      </c>
      <c r="C986">
        <v>2019</v>
      </c>
      <c r="D986">
        <v>7.2657838620000001</v>
      </c>
    </row>
    <row r="987" spans="1:4" x14ac:dyDescent="0.3">
      <c r="A987" t="s">
        <v>1301</v>
      </c>
      <c r="B987" t="s">
        <v>1349</v>
      </c>
      <c r="C987">
        <v>2019</v>
      </c>
      <c r="D987" s="7">
        <v>1682</v>
      </c>
    </row>
    <row r="988" spans="1:4" x14ac:dyDescent="0.3">
      <c r="A988" t="s">
        <v>1302</v>
      </c>
      <c r="B988" t="s">
        <v>1349</v>
      </c>
      <c r="C988">
        <v>2019</v>
      </c>
      <c r="D988">
        <v>57.406143344999997</v>
      </c>
    </row>
    <row r="989" spans="1:4" x14ac:dyDescent="0.3">
      <c r="A989" t="s">
        <v>1303</v>
      </c>
      <c r="B989" t="s">
        <v>1349</v>
      </c>
      <c r="C989">
        <v>2019</v>
      </c>
      <c r="D989" s="7">
        <v>14448</v>
      </c>
    </row>
    <row r="990" spans="1:4" x14ac:dyDescent="0.3">
      <c r="A990" t="s">
        <v>1304</v>
      </c>
      <c r="B990" t="s">
        <v>1349</v>
      </c>
      <c r="C990">
        <v>2019</v>
      </c>
      <c r="D990">
        <v>35.828001784999998</v>
      </c>
    </row>
    <row r="991" spans="1:4" x14ac:dyDescent="0.3">
      <c r="A991" t="s">
        <v>1305</v>
      </c>
      <c r="B991" t="s">
        <v>1349</v>
      </c>
      <c r="C991">
        <v>2019</v>
      </c>
      <c r="D991" s="7">
        <v>40326</v>
      </c>
    </row>
    <row r="992" spans="1:4" x14ac:dyDescent="0.3">
      <c r="A992" t="s">
        <v>1297</v>
      </c>
      <c r="B992" t="s">
        <v>1349</v>
      </c>
      <c r="C992">
        <v>2020</v>
      </c>
      <c r="D992" s="7">
        <v>374944</v>
      </c>
    </row>
    <row r="993" spans="1:4" x14ac:dyDescent="0.3">
      <c r="A993" t="s">
        <v>1298</v>
      </c>
      <c r="B993" t="s">
        <v>1349</v>
      </c>
      <c r="C993">
        <v>2020</v>
      </c>
      <c r="D993">
        <v>123.54003294899999</v>
      </c>
    </row>
    <row r="994" spans="1:4" x14ac:dyDescent="0.3">
      <c r="A994" t="s">
        <v>1299</v>
      </c>
      <c r="B994" t="s">
        <v>1349</v>
      </c>
      <c r="C994">
        <v>2020</v>
      </c>
      <c r="D994" s="7">
        <v>3035</v>
      </c>
    </row>
    <row r="995" spans="1:4" x14ac:dyDescent="0.3">
      <c r="A995" t="s">
        <v>1300</v>
      </c>
      <c r="B995" t="s">
        <v>1349</v>
      </c>
      <c r="C995">
        <v>2020</v>
      </c>
      <c r="D995">
        <v>7.013287117</v>
      </c>
    </row>
    <row r="996" spans="1:4" x14ac:dyDescent="0.3">
      <c r="A996" t="s">
        <v>1301</v>
      </c>
      <c r="B996" t="s">
        <v>1349</v>
      </c>
      <c r="C996">
        <v>2020</v>
      </c>
      <c r="D996" s="7">
        <v>1655</v>
      </c>
    </row>
    <row r="997" spans="1:4" x14ac:dyDescent="0.3">
      <c r="A997" t="s">
        <v>1302</v>
      </c>
      <c r="B997" t="s">
        <v>1349</v>
      </c>
      <c r="C997">
        <v>2020</v>
      </c>
      <c r="D997">
        <v>54.530477759</v>
      </c>
    </row>
    <row r="998" spans="1:4" x14ac:dyDescent="0.3">
      <c r="A998" t="s">
        <v>1303</v>
      </c>
      <c r="B998" t="s">
        <v>1349</v>
      </c>
      <c r="C998">
        <v>2020</v>
      </c>
      <c r="D998" s="7">
        <v>17404</v>
      </c>
    </row>
    <row r="999" spans="1:4" x14ac:dyDescent="0.3">
      <c r="A999" t="s">
        <v>1304</v>
      </c>
      <c r="B999" t="s">
        <v>1349</v>
      </c>
      <c r="C999">
        <v>2020</v>
      </c>
      <c r="D999">
        <v>40.217215482</v>
      </c>
    </row>
    <row r="1000" spans="1:4" x14ac:dyDescent="0.3">
      <c r="A1000" t="s">
        <v>1305</v>
      </c>
      <c r="B1000" t="s">
        <v>1349</v>
      </c>
      <c r="C1000">
        <v>2020</v>
      </c>
      <c r="D1000" s="7">
        <v>43275</v>
      </c>
    </row>
    <row r="1001" spans="1:4" x14ac:dyDescent="0.3">
      <c r="A1001" t="s">
        <v>1297</v>
      </c>
      <c r="B1001" t="s">
        <v>1349</v>
      </c>
      <c r="C1001">
        <v>2021</v>
      </c>
      <c r="D1001" s="7">
        <v>391394</v>
      </c>
    </row>
    <row r="1002" spans="1:4" x14ac:dyDescent="0.3">
      <c r="A1002" t="s">
        <v>1298</v>
      </c>
      <c r="B1002" t="s">
        <v>1349</v>
      </c>
      <c r="C1002">
        <v>2021</v>
      </c>
      <c r="D1002">
        <v>124.015842839</v>
      </c>
    </row>
    <row r="1003" spans="1:4" x14ac:dyDescent="0.3">
      <c r="A1003" t="s">
        <v>1299</v>
      </c>
      <c r="B1003" t="s">
        <v>1349</v>
      </c>
      <c r="C1003">
        <v>2021</v>
      </c>
      <c r="D1003" s="7">
        <v>3156</v>
      </c>
    </row>
    <row r="1004" spans="1:4" x14ac:dyDescent="0.3">
      <c r="A1004" t="s">
        <v>1300</v>
      </c>
      <c r="B1004" t="s">
        <v>1349</v>
      </c>
      <c r="C1004">
        <v>2021</v>
      </c>
      <c r="D1004">
        <v>6.9789040729999998</v>
      </c>
    </row>
    <row r="1005" spans="1:4" x14ac:dyDescent="0.3">
      <c r="A1005" t="s">
        <v>1301</v>
      </c>
      <c r="B1005" t="s">
        <v>1349</v>
      </c>
      <c r="C1005">
        <v>2021</v>
      </c>
      <c r="D1005" s="7">
        <v>1766</v>
      </c>
    </row>
    <row r="1006" spans="1:4" x14ac:dyDescent="0.3">
      <c r="A1006" t="s">
        <v>1302</v>
      </c>
      <c r="B1006" t="s">
        <v>1349</v>
      </c>
      <c r="C1006">
        <v>2021</v>
      </c>
      <c r="D1006">
        <v>55.956907477999998</v>
      </c>
    </row>
    <row r="1007" spans="1:4" x14ac:dyDescent="0.3">
      <c r="A1007" t="s">
        <v>1303</v>
      </c>
      <c r="B1007" t="s">
        <v>1349</v>
      </c>
      <c r="C1007">
        <v>2021</v>
      </c>
      <c r="D1007" s="7">
        <v>19578</v>
      </c>
    </row>
    <row r="1008" spans="1:4" x14ac:dyDescent="0.3">
      <c r="A1008" t="s">
        <v>1304</v>
      </c>
      <c r="B1008" t="s">
        <v>1349</v>
      </c>
      <c r="C1008">
        <v>2021</v>
      </c>
      <c r="D1008">
        <v>43.293087434999997</v>
      </c>
    </row>
    <row r="1009" spans="1:4" x14ac:dyDescent="0.3">
      <c r="A1009" t="s">
        <v>1305</v>
      </c>
      <c r="B1009" t="s">
        <v>1349</v>
      </c>
      <c r="C1009">
        <v>2021</v>
      </c>
      <c r="D1009" s="7">
        <v>45222</v>
      </c>
    </row>
    <row r="1010" spans="1:4" x14ac:dyDescent="0.3">
      <c r="A1010" t="s">
        <v>1297</v>
      </c>
      <c r="B1010" t="s">
        <v>1351</v>
      </c>
      <c r="C1010">
        <v>2014</v>
      </c>
      <c r="D1010" s="7">
        <v>139815</v>
      </c>
    </row>
    <row r="1011" spans="1:4" x14ac:dyDescent="0.3">
      <c r="A1011" t="s">
        <v>1298</v>
      </c>
      <c r="B1011" t="s">
        <v>1351</v>
      </c>
      <c r="C1011">
        <v>2014</v>
      </c>
      <c r="D1011">
        <v>42.587572342000001</v>
      </c>
    </row>
    <row r="1012" spans="1:4" x14ac:dyDescent="0.3">
      <c r="A1012" t="s">
        <v>1299</v>
      </c>
      <c r="B1012" t="s">
        <v>1351</v>
      </c>
      <c r="C1012">
        <v>2014</v>
      </c>
      <c r="D1012" s="7">
        <v>3283</v>
      </c>
    </row>
    <row r="1013" spans="1:4" x14ac:dyDescent="0.3">
      <c r="A1013" t="s">
        <v>1300</v>
      </c>
      <c r="B1013" t="s">
        <v>1351</v>
      </c>
      <c r="C1013">
        <v>2014</v>
      </c>
      <c r="D1013">
        <v>9.22787194</v>
      </c>
    </row>
    <row r="1014" spans="1:4" x14ac:dyDescent="0.3">
      <c r="A1014" t="s">
        <v>1301</v>
      </c>
      <c r="B1014" t="s">
        <v>1351</v>
      </c>
      <c r="C1014">
        <v>2014</v>
      </c>
      <c r="D1014" s="7">
        <v>1536</v>
      </c>
    </row>
    <row r="1015" spans="1:4" x14ac:dyDescent="0.3">
      <c r="A1015" t="s">
        <v>1302</v>
      </c>
      <c r="B1015" t="s">
        <v>1351</v>
      </c>
      <c r="C1015">
        <v>2014</v>
      </c>
      <c r="D1015">
        <v>46.786475783999997</v>
      </c>
    </row>
    <row r="1016" spans="1:4" x14ac:dyDescent="0.3">
      <c r="A1016" t="s">
        <v>1303</v>
      </c>
      <c r="B1016" t="s">
        <v>1351</v>
      </c>
      <c r="C1016">
        <v>2014</v>
      </c>
      <c r="D1016" s="7">
        <v>9270</v>
      </c>
    </row>
    <row r="1017" spans="1:4" x14ac:dyDescent="0.3">
      <c r="A1017" t="s">
        <v>1304</v>
      </c>
      <c r="B1017" t="s">
        <v>1351</v>
      </c>
      <c r="C1017">
        <v>2014</v>
      </c>
      <c r="D1017">
        <v>26.056159878999999</v>
      </c>
    </row>
    <row r="1018" spans="1:4" x14ac:dyDescent="0.3">
      <c r="A1018" t="s">
        <v>1305</v>
      </c>
      <c r="B1018" t="s">
        <v>1351</v>
      </c>
      <c r="C1018">
        <v>2014</v>
      </c>
      <c r="D1018" s="7">
        <v>35577</v>
      </c>
    </row>
    <row r="1019" spans="1:4" x14ac:dyDescent="0.3">
      <c r="A1019" t="s">
        <v>1297</v>
      </c>
      <c r="B1019" t="s">
        <v>1351</v>
      </c>
      <c r="C1019">
        <v>2015</v>
      </c>
      <c r="D1019" s="7">
        <v>167857</v>
      </c>
    </row>
    <row r="1020" spans="1:4" x14ac:dyDescent="0.3">
      <c r="A1020" t="s">
        <v>1298</v>
      </c>
      <c r="B1020" t="s">
        <v>1351</v>
      </c>
      <c r="C1020">
        <v>2015</v>
      </c>
      <c r="D1020">
        <v>50.016984505000003</v>
      </c>
    </row>
    <row r="1021" spans="1:4" x14ac:dyDescent="0.3">
      <c r="A1021" t="s">
        <v>1299</v>
      </c>
      <c r="B1021" t="s">
        <v>1351</v>
      </c>
      <c r="C1021">
        <v>2015</v>
      </c>
      <c r="D1021" s="7">
        <v>3356</v>
      </c>
    </row>
    <row r="1022" spans="1:4" x14ac:dyDescent="0.3">
      <c r="A1022" t="s">
        <v>1300</v>
      </c>
      <c r="B1022" t="s">
        <v>1351</v>
      </c>
      <c r="C1022">
        <v>2015</v>
      </c>
      <c r="D1022">
        <v>9.1116420500000004</v>
      </c>
    </row>
    <row r="1023" spans="1:4" x14ac:dyDescent="0.3">
      <c r="A1023" t="s">
        <v>1301</v>
      </c>
      <c r="B1023" t="s">
        <v>1351</v>
      </c>
      <c r="C1023">
        <v>2015</v>
      </c>
      <c r="D1023" s="7">
        <v>1635</v>
      </c>
    </row>
    <row r="1024" spans="1:4" x14ac:dyDescent="0.3">
      <c r="A1024" t="s">
        <v>1302</v>
      </c>
      <c r="B1024" t="s">
        <v>1351</v>
      </c>
      <c r="C1024">
        <v>2015</v>
      </c>
      <c r="D1024">
        <v>48.718712752999998</v>
      </c>
    </row>
    <row r="1025" spans="1:4" x14ac:dyDescent="0.3">
      <c r="A1025" t="s">
        <v>1303</v>
      </c>
      <c r="B1025" t="s">
        <v>1351</v>
      </c>
      <c r="C1025">
        <v>2015</v>
      </c>
      <c r="D1025" s="7">
        <v>9289</v>
      </c>
    </row>
    <row r="1026" spans="1:4" x14ac:dyDescent="0.3">
      <c r="A1026" t="s">
        <v>1304</v>
      </c>
      <c r="B1026" t="s">
        <v>1351</v>
      </c>
      <c r="C1026">
        <v>2015</v>
      </c>
      <c r="D1026">
        <v>25.219917463000002</v>
      </c>
    </row>
    <row r="1027" spans="1:4" x14ac:dyDescent="0.3">
      <c r="A1027" t="s">
        <v>1305</v>
      </c>
      <c r="B1027" t="s">
        <v>1351</v>
      </c>
      <c r="C1027">
        <v>2015</v>
      </c>
      <c r="D1027" s="7">
        <v>36832</v>
      </c>
    </row>
    <row r="1028" spans="1:4" x14ac:dyDescent="0.3">
      <c r="A1028" t="s">
        <v>1297</v>
      </c>
      <c r="B1028" t="s">
        <v>1351</v>
      </c>
      <c r="C1028">
        <v>2016</v>
      </c>
      <c r="D1028" s="7">
        <v>170840</v>
      </c>
    </row>
    <row r="1029" spans="1:4" x14ac:dyDescent="0.3">
      <c r="A1029" t="s">
        <v>1298</v>
      </c>
      <c r="B1029" t="s">
        <v>1351</v>
      </c>
      <c r="C1029">
        <v>2016</v>
      </c>
      <c r="D1029">
        <v>52.549984619999996</v>
      </c>
    </row>
    <row r="1030" spans="1:4" x14ac:dyDescent="0.3">
      <c r="A1030" t="s">
        <v>1299</v>
      </c>
      <c r="B1030" t="s">
        <v>1351</v>
      </c>
      <c r="C1030">
        <v>2016</v>
      </c>
      <c r="D1030" s="7">
        <v>3251</v>
      </c>
    </row>
    <row r="1031" spans="1:4" x14ac:dyDescent="0.3">
      <c r="A1031" t="s">
        <v>1300</v>
      </c>
      <c r="B1031" t="s">
        <v>1351</v>
      </c>
      <c r="C1031">
        <v>2016</v>
      </c>
      <c r="D1031">
        <v>8.5330323630000002</v>
      </c>
    </row>
    <row r="1032" spans="1:4" x14ac:dyDescent="0.3">
      <c r="A1032" t="s">
        <v>1301</v>
      </c>
      <c r="B1032" t="s">
        <v>1351</v>
      </c>
      <c r="C1032">
        <v>2016</v>
      </c>
      <c r="D1032" s="7">
        <v>1573</v>
      </c>
    </row>
    <row r="1033" spans="1:4" x14ac:dyDescent="0.3">
      <c r="A1033" t="s">
        <v>1302</v>
      </c>
      <c r="B1033" t="s">
        <v>1351</v>
      </c>
      <c r="C1033">
        <v>2016</v>
      </c>
      <c r="D1033">
        <v>48.385112272999997</v>
      </c>
    </row>
    <row r="1034" spans="1:4" x14ac:dyDescent="0.3">
      <c r="A1034" t="s">
        <v>1303</v>
      </c>
      <c r="B1034" t="s">
        <v>1351</v>
      </c>
      <c r="C1034">
        <v>2016</v>
      </c>
      <c r="D1034" s="7">
        <v>9592</v>
      </c>
    </row>
    <row r="1035" spans="1:4" x14ac:dyDescent="0.3">
      <c r="A1035" t="s">
        <v>1304</v>
      </c>
      <c r="B1035" t="s">
        <v>1351</v>
      </c>
      <c r="C1035">
        <v>2016</v>
      </c>
      <c r="D1035">
        <v>25.176513819</v>
      </c>
    </row>
    <row r="1036" spans="1:4" x14ac:dyDescent="0.3">
      <c r="A1036" t="s">
        <v>1305</v>
      </c>
      <c r="B1036" t="s">
        <v>1351</v>
      </c>
      <c r="C1036">
        <v>2016</v>
      </c>
      <c r="D1036" s="7">
        <v>38099</v>
      </c>
    </row>
    <row r="1037" spans="1:4" x14ac:dyDescent="0.3">
      <c r="A1037" t="s">
        <v>1297</v>
      </c>
      <c r="B1037" t="s">
        <v>1351</v>
      </c>
      <c r="C1037">
        <v>2017</v>
      </c>
      <c r="D1037" s="7">
        <v>219250</v>
      </c>
    </row>
    <row r="1038" spans="1:4" x14ac:dyDescent="0.3">
      <c r="A1038" t="s">
        <v>1298</v>
      </c>
      <c r="B1038" t="s">
        <v>1351</v>
      </c>
      <c r="C1038">
        <v>2017</v>
      </c>
      <c r="D1038">
        <v>67.523868186000001</v>
      </c>
    </row>
    <row r="1039" spans="1:4" x14ac:dyDescent="0.3">
      <c r="A1039" t="s">
        <v>1299</v>
      </c>
      <c r="B1039" t="s">
        <v>1351</v>
      </c>
      <c r="C1039">
        <v>2017</v>
      </c>
      <c r="D1039" s="7">
        <v>3247</v>
      </c>
    </row>
    <row r="1040" spans="1:4" x14ac:dyDescent="0.3">
      <c r="A1040" t="s">
        <v>1300</v>
      </c>
      <c r="B1040" t="s">
        <v>1351</v>
      </c>
      <c r="C1040">
        <v>2017</v>
      </c>
      <c r="D1040">
        <v>8.6234828570000008</v>
      </c>
    </row>
    <row r="1041" spans="1:4" x14ac:dyDescent="0.3">
      <c r="A1041" t="s">
        <v>1301</v>
      </c>
      <c r="B1041" t="s">
        <v>1351</v>
      </c>
      <c r="C1041">
        <v>2017</v>
      </c>
      <c r="D1041" s="7">
        <v>1689</v>
      </c>
    </row>
    <row r="1042" spans="1:4" x14ac:dyDescent="0.3">
      <c r="A1042" t="s">
        <v>1302</v>
      </c>
      <c r="B1042" t="s">
        <v>1351</v>
      </c>
      <c r="C1042">
        <v>2017</v>
      </c>
      <c r="D1042">
        <v>52.017246688999997</v>
      </c>
    </row>
    <row r="1043" spans="1:4" x14ac:dyDescent="0.3">
      <c r="A1043" t="s">
        <v>1303</v>
      </c>
      <c r="B1043" t="s">
        <v>1351</v>
      </c>
      <c r="C1043">
        <v>2017</v>
      </c>
      <c r="D1043" s="7">
        <v>9780</v>
      </c>
    </row>
    <row r="1044" spans="1:4" x14ac:dyDescent="0.3">
      <c r="A1044" t="s">
        <v>1304</v>
      </c>
      <c r="B1044" t="s">
        <v>1351</v>
      </c>
      <c r="C1044">
        <v>2017</v>
      </c>
      <c r="D1044">
        <v>25.974025974</v>
      </c>
    </row>
    <row r="1045" spans="1:4" x14ac:dyDescent="0.3">
      <c r="A1045" t="s">
        <v>1305</v>
      </c>
      <c r="B1045" t="s">
        <v>1351</v>
      </c>
      <c r="C1045">
        <v>2017</v>
      </c>
      <c r="D1045" s="7">
        <v>37653</v>
      </c>
    </row>
    <row r="1046" spans="1:4" x14ac:dyDescent="0.3">
      <c r="A1046" t="s">
        <v>1297</v>
      </c>
      <c r="B1046" t="s">
        <v>1351</v>
      </c>
      <c r="C1046">
        <v>2018</v>
      </c>
      <c r="D1046" s="7">
        <v>313726</v>
      </c>
    </row>
    <row r="1047" spans="1:4" x14ac:dyDescent="0.3">
      <c r="A1047" t="s">
        <v>1298</v>
      </c>
      <c r="B1047" t="s">
        <v>1351</v>
      </c>
      <c r="C1047">
        <v>2018</v>
      </c>
      <c r="D1047">
        <v>99.343255224999993</v>
      </c>
    </row>
    <row r="1048" spans="1:4" x14ac:dyDescent="0.3">
      <c r="A1048" t="s">
        <v>1299</v>
      </c>
      <c r="B1048" t="s">
        <v>1351</v>
      </c>
      <c r="C1048">
        <v>2018</v>
      </c>
      <c r="D1048" s="7">
        <v>3158</v>
      </c>
    </row>
    <row r="1049" spans="1:4" x14ac:dyDescent="0.3">
      <c r="A1049" t="s">
        <v>1300</v>
      </c>
      <c r="B1049" t="s">
        <v>1351</v>
      </c>
      <c r="C1049">
        <v>2018</v>
      </c>
      <c r="D1049">
        <v>8.4220070939999996</v>
      </c>
    </row>
    <row r="1050" spans="1:4" x14ac:dyDescent="0.3">
      <c r="A1050" t="s">
        <v>1301</v>
      </c>
      <c r="B1050" t="s">
        <v>1351</v>
      </c>
      <c r="C1050">
        <v>2018</v>
      </c>
      <c r="D1050" s="7">
        <v>1870</v>
      </c>
    </row>
    <row r="1051" spans="1:4" x14ac:dyDescent="0.3">
      <c r="A1051" t="s">
        <v>1302</v>
      </c>
      <c r="B1051" t="s">
        <v>1351</v>
      </c>
      <c r="C1051">
        <v>2018</v>
      </c>
      <c r="D1051">
        <v>59.214692843999998</v>
      </c>
    </row>
    <row r="1052" spans="1:4" x14ac:dyDescent="0.3">
      <c r="A1052" t="s">
        <v>1303</v>
      </c>
      <c r="B1052" t="s">
        <v>1351</v>
      </c>
      <c r="C1052">
        <v>2018</v>
      </c>
      <c r="D1052" s="7">
        <v>10420</v>
      </c>
    </row>
    <row r="1053" spans="1:4" x14ac:dyDescent="0.3">
      <c r="A1053" t="s">
        <v>1304</v>
      </c>
      <c r="B1053" t="s">
        <v>1351</v>
      </c>
      <c r="C1053">
        <v>2018</v>
      </c>
      <c r="D1053">
        <v>27.788889778000001</v>
      </c>
    </row>
    <row r="1054" spans="1:4" x14ac:dyDescent="0.3">
      <c r="A1054" t="s">
        <v>1305</v>
      </c>
      <c r="B1054" t="s">
        <v>1351</v>
      </c>
      <c r="C1054">
        <v>2018</v>
      </c>
      <c r="D1054" s="7">
        <v>37497</v>
      </c>
    </row>
    <row r="1055" spans="1:4" x14ac:dyDescent="0.3">
      <c r="A1055" t="s">
        <v>1297</v>
      </c>
      <c r="B1055" t="s">
        <v>1351</v>
      </c>
      <c r="C1055">
        <v>2019</v>
      </c>
      <c r="D1055" s="7">
        <v>344661</v>
      </c>
    </row>
    <row r="1056" spans="1:4" x14ac:dyDescent="0.3">
      <c r="A1056" t="s">
        <v>1298</v>
      </c>
      <c r="B1056" t="s">
        <v>1351</v>
      </c>
      <c r="C1056">
        <v>2019</v>
      </c>
      <c r="D1056">
        <v>108.93204804</v>
      </c>
    </row>
    <row r="1057" spans="1:4" x14ac:dyDescent="0.3">
      <c r="A1057" t="s">
        <v>1299</v>
      </c>
      <c r="B1057" t="s">
        <v>1351</v>
      </c>
      <c r="C1057">
        <v>2019</v>
      </c>
      <c r="D1057" s="7">
        <v>3164</v>
      </c>
    </row>
    <row r="1058" spans="1:4" x14ac:dyDescent="0.3">
      <c r="A1058" t="s">
        <v>1300</v>
      </c>
      <c r="B1058" t="s">
        <v>1351</v>
      </c>
      <c r="C1058">
        <v>2019</v>
      </c>
      <c r="D1058">
        <v>8.0231260780000007</v>
      </c>
    </row>
    <row r="1059" spans="1:4" x14ac:dyDescent="0.3">
      <c r="A1059" t="s">
        <v>1301</v>
      </c>
      <c r="B1059" t="s">
        <v>1351</v>
      </c>
      <c r="C1059">
        <v>2019</v>
      </c>
      <c r="D1059" s="7">
        <v>1862</v>
      </c>
    </row>
    <row r="1060" spans="1:4" x14ac:dyDescent="0.3">
      <c r="A1060" t="s">
        <v>1302</v>
      </c>
      <c r="B1060" t="s">
        <v>1351</v>
      </c>
      <c r="C1060">
        <v>2019</v>
      </c>
      <c r="D1060">
        <v>58.849557521999998</v>
      </c>
    </row>
    <row r="1061" spans="1:4" x14ac:dyDescent="0.3">
      <c r="A1061" t="s">
        <v>1303</v>
      </c>
      <c r="B1061" t="s">
        <v>1351</v>
      </c>
      <c r="C1061">
        <v>2019</v>
      </c>
      <c r="D1061" s="7">
        <v>18546</v>
      </c>
    </row>
    <row r="1062" spans="1:4" x14ac:dyDescent="0.3">
      <c r="A1062" t="s">
        <v>1304</v>
      </c>
      <c r="B1062" t="s">
        <v>1351</v>
      </c>
      <c r="C1062">
        <v>2019</v>
      </c>
      <c r="D1062">
        <v>47.028096155999997</v>
      </c>
    </row>
    <row r="1063" spans="1:4" x14ac:dyDescent="0.3">
      <c r="A1063" t="s">
        <v>1305</v>
      </c>
      <c r="B1063" t="s">
        <v>1351</v>
      </c>
      <c r="C1063">
        <v>2019</v>
      </c>
      <c r="D1063" s="7">
        <v>39436</v>
      </c>
    </row>
    <row r="1064" spans="1:4" x14ac:dyDescent="0.3">
      <c r="A1064" t="s">
        <v>1297</v>
      </c>
      <c r="B1064" t="s">
        <v>1351</v>
      </c>
      <c r="C1064">
        <v>2020</v>
      </c>
      <c r="D1064" s="7">
        <v>385631</v>
      </c>
    </row>
    <row r="1065" spans="1:4" x14ac:dyDescent="0.3">
      <c r="A1065" t="s">
        <v>1298</v>
      </c>
      <c r="B1065" t="s">
        <v>1351</v>
      </c>
      <c r="C1065">
        <v>2020</v>
      </c>
      <c r="D1065">
        <v>118.110566616</v>
      </c>
    </row>
    <row r="1066" spans="1:4" x14ac:dyDescent="0.3">
      <c r="A1066" t="s">
        <v>1299</v>
      </c>
      <c r="B1066" t="s">
        <v>1351</v>
      </c>
      <c r="C1066">
        <v>2020</v>
      </c>
      <c r="D1066" s="7">
        <v>3265</v>
      </c>
    </row>
    <row r="1067" spans="1:4" x14ac:dyDescent="0.3">
      <c r="A1067" t="s">
        <v>1300</v>
      </c>
      <c r="B1067" t="s">
        <v>1351</v>
      </c>
      <c r="C1067">
        <v>2020</v>
      </c>
      <c r="D1067">
        <v>8.0303999210000008</v>
      </c>
    </row>
    <row r="1068" spans="1:4" x14ac:dyDescent="0.3">
      <c r="A1068" t="s">
        <v>1301</v>
      </c>
      <c r="B1068" t="s">
        <v>1351</v>
      </c>
      <c r="C1068">
        <v>2020</v>
      </c>
      <c r="D1068" s="7">
        <v>1931</v>
      </c>
    </row>
    <row r="1069" spans="1:4" x14ac:dyDescent="0.3">
      <c r="A1069" t="s">
        <v>1302</v>
      </c>
      <c r="B1069" t="s">
        <v>1351</v>
      </c>
      <c r="C1069">
        <v>2020</v>
      </c>
      <c r="D1069">
        <v>59.142419601999997</v>
      </c>
    </row>
    <row r="1070" spans="1:4" x14ac:dyDescent="0.3">
      <c r="A1070" t="s">
        <v>1303</v>
      </c>
      <c r="B1070" t="s">
        <v>1351</v>
      </c>
      <c r="C1070">
        <v>2020</v>
      </c>
      <c r="D1070" s="7">
        <v>20443</v>
      </c>
    </row>
    <row r="1071" spans="1:4" x14ac:dyDescent="0.3">
      <c r="A1071" t="s">
        <v>1304</v>
      </c>
      <c r="B1071" t="s">
        <v>1351</v>
      </c>
      <c r="C1071">
        <v>2020</v>
      </c>
      <c r="D1071">
        <v>50.280387623999999</v>
      </c>
    </row>
    <row r="1072" spans="1:4" x14ac:dyDescent="0.3">
      <c r="A1072" t="s">
        <v>1305</v>
      </c>
      <c r="B1072" t="s">
        <v>1351</v>
      </c>
      <c r="C1072">
        <v>2020</v>
      </c>
      <c r="D1072" s="7">
        <v>40658</v>
      </c>
    </row>
    <row r="1073" spans="1:4" x14ac:dyDescent="0.3">
      <c r="A1073" t="s">
        <v>1297</v>
      </c>
      <c r="B1073" t="s">
        <v>1351</v>
      </c>
      <c r="C1073">
        <v>2021</v>
      </c>
      <c r="D1073" s="7">
        <v>424486</v>
      </c>
    </row>
    <row r="1074" spans="1:4" x14ac:dyDescent="0.3">
      <c r="A1074" t="s">
        <v>1298</v>
      </c>
      <c r="B1074" t="s">
        <v>1351</v>
      </c>
      <c r="C1074">
        <v>2021</v>
      </c>
      <c r="D1074">
        <v>126.297530497</v>
      </c>
    </row>
    <row r="1075" spans="1:4" x14ac:dyDescent="0.3">
      <c r="A1075" t="s">
        <v>1299</v>
      </c>
      <c r="B1075" t="s">
        <v>1351</v>
      </c>
      <c r="C1075">
        <v>2021</v>
      </c>
      <c r="D1075" s="7">
        <v>3361</v>
      </c>
    </row>
    <row r="1076" spans="1:4" x14ac:dyDescent="0.3">
      <c r="A1076" t="s">
        <v>1300</v>
      </c>
      <c r="B1076" t="s">
        <v>1351</v>
      </c>
      <c r="C1076">
        <v>2021</v>
      </c>
      <c r="D1076">
        <v>7.964832457</v>
      </c>
    </row>
    <row r="1077" spans="1:4" x14ac:dyDescent="0.3">
      <c r="A1077" t="s">
        <v>1301</v>
      </c>
      <c r="B1077" t="s">
        <v>1351</v>
      </c>
      <c r="C1077">
        <v>2021</v>
      </c>
      <c r="D1077" s="7">
        <v>2029</v>
      </c>
    </row>
    <row r="1078" spans="1:4" x14ac:dyDescent="0.3">
      <c r="A1078" t="s">
        <v>1302</v>
      </c>
      <c r="B1078" t="s">
        <v>1351</v>
      </c>
      <c r="C1078">
        <v>2021</v>
      </c>
      <c r="D1078">
        <v>60.368937815999999</v>
      </c>
    </row>
    <row r="1079" spans="1:4" x14ac:dyDescent="0.3">
      <c r="A1079" t="s">
        <v>1303</v>
      </c>
      <c r="B1079" t="s">
        <v>1351</v>
      </c>
      <c r="C1079">
        <v>2021</v>
      </c>
      <c r="D1079" s="7">
        <v>22242</v>
      </c>
    </row>
    <row r="1080" spans="1:4" x14ac:dyDescent="0.3">
      <c r="A1080" t="s">
        <v>1304</v>
      </c>
      <c r="B1080" t="s">
        <v>1351</v>
      </c>
      <c r="C1080">
        <v>2021</v>
      </c>
      <c r="D1080">
        <v>52.708659177999998</v>
      </c>
    </row>
    <row r="1081" spans="1:4" x14ac:dyDescent="0.3">
      <c r="A1081" t="s">
        <v>1305</v>
      </c>
      <c r="B1081" t="s">
        <v>1351</v>
      </c>
      <c r="C1081">
        <v>2021</v>
      </c>
      <c r="D1081" s="7">
        <v>42198</v>
      </c>
    </row>
    <row r="1082" spans="1:4" x14ac:dyDescent="0.3">
      <c r="A1082" t="s">
        <v>1297</v>
      </c>
      <c r="B1082" t="s">
        <v>1397</v>
      </c>
      <c r="C1082">
        <v>2014</v>
      </c>
      <c r="D1082" s="7">
        <v>75729</v>
      </c>
    </row>
    <row r="1083" spans="1:4" x14ac:dyDescent="0.3">
      <c r="A1083" t="s">
        <v>1298</v>
      </c>
      <c r="B1083" t="s">
        <v>1397</v>
      </c>
      <c r="C1083">
        <v>2014</v>
      </c>
      <c r="D1083">
        <v>50.134390805999999</v>
      </c>
    </row>
    <row r="1084" spans="1:4" x14ac:dyDescent="0.3">
      <c r="A1084" t="s">
        <v>1299</v>
      </c>
      <c r="B1084" t="s">
        <v>1397</v>
      </c>
      <c r="C1084">
        <v>2014</v>
      </c>
      <c r="D1084" s="93">
        <v>1510.52</v>
      </c>
    </row>
    <row r="1085" spans="1:4" x14ac:dyDescent="0.3">
      <c r="A1085" t="s">
        <v>1300</v>
      </c>
      <c r="B1085" t="s">
        <v>1397</v>
      </c>
      <c r="C1085">
        <v>2014</v>
      </c>
      <c r="D1085">
        <v>7.873799977</v>
      </c>
    </row>
    <row r="1086" spans="1:4" x14ac:dyDescent="0.3">
      <c r="A1086" t="s">
        <v>1301</v>
      </c>
      <c r="B1086" t="s">
        <v>1397</v>
      </c>
      <c r="C1086">
        <v>2014</v>
      </c>
      <c r="D1086">
        <v>745.58</v>
      </c>
    </row>
    <row r="1087" spans="1:4" x14ac:dyDescent="0.3">
      <c r="A1087" t="s">
        <v>1302</v>
      </c>
      <c r="B1087" t="s">
        <v>1397</v>
      </c>
      <c r="C1087">
        <v>2014</v>
      </c>
      <c r="D1087">
        <v>49.359161084</v>
      </c>
    </row>
    <row r="1088" spans="1:4" x14ac:dyDescent="0.3">
      <c r="A1088" t="s">
        <v>1303</v>
      </c>
      <c r="B1088" t="s">
        <v>1397</v>
      </c>
      <c r="C1088">
        <v>2014</v>
      </c>
      <c r="D1088" s="7">
        <v>4131</v>
      </c>
    </row>
    <row r="1089" spans="1:4" x14ac:dyDescent="0.3">
      <c r="A1089" t="s">
        <v>1304</v>
      </c>
      <c r="B1089" t="s">
        <v>1397</v>
      </c>
      <c r="C1089">
        <v>2014</v>
      </c>
      <c r="D1089">
        <v>21.533424057000001</v>
      </c>
    </row>
    <row r="1090" spans="1:4" x14ac:dyDescent="0.3">
      <c r="A1090" t="s">
        <v>1305</v>
      </c>
      <c r="B1090" t="s">
        <v>1397</v>
      </c>
      <c r="C1090">
        <v>2014</v>
      </c>
      <c r="D1090" s="93">
        <v>19184.129700000001</v>
      </c>
    </row>
    <row r="1091" spans="1:4" x14ac:dyDescent="0.3">
      <c r="A1091" t="s">
        <v>1297</v>
      </c>
      <c r="B1091" t="s">
        <v>1397</v>
      </c>
      <c r="C1091">
        <v>2015</v>
      </c>
      <c r="D1091" s="7">
        <v>91398</v>
      </c>
    </row>
    <row r="1092" spans="1:4" x14ac:dyDescent="0.3">
      <c r="A1092" t="s">
        <v>1298</v>
      </c>
      <c r="B1092" t="s">
        <v>1397</v>
      </c>
      <c r="C1092">
        <v>2015</v>
      </c>
      <c r="D1092">
        <v>59.990942087999997</v>
      </c>
    </row>
    <row r="1093" spans="1:4" x14ac:dyDescent="0.3">
      <c r="A1093" t="s">
        <v>1299</v>
      </c>
      <c r="B1093" t="s">
        <v>1397</v>
      </c>
      <c r="C1093">
        <v>2015</v>
      </c>
      <c r="D1093" s="93">
        <v>1523.53</v>
      </c>
    </row>
    <row r="1094" spans="1:4" x14ac:dyDescent="0.3">
      <c r="A1094" t="s">
        <v>1300</v>
      </c>
      <c r="B1094" t="s">
        <v>1397</v>
      </c>
      <c r="C1094">
        <v>2015</v>
      </c>
      <c r="D1094">
        <v>7.6412460920000003</v>
      </c>
    </row>
    <row r="1095" spans="1:4" x14ac:dyDescent="0.3">
      <c r="A1095" t="s">
        <v>1301</v>
      </c>
      <c r="B1095" t="s">
        <v>1397</v>
      </c>
      <c r="C1095">
        <v>2015</v>
      </c>
      <c r="D1095">
        <v>782.05</v>
      </c>
    </row>
    <row r="1096" spans="1:4" x14ac:dyDescent="0.3">
      <c r="A1096" t="s">
        <v>1302</v>
      </c>
      <c r="B1096" t="s">
        <v>1397</v>
      </c>
      <c r="C1096">
        <v>2015</v>
      </c>
      <c r="D1096">
        <v>51.331447361999999</v>
      </c>
    </row>
    <row r="1097" spans="1:4" x14ac:dyDescent="0.3">
      <c r="A1097" t="s">
        <v>1303</v>
      </c>
      <c r="B1097" t="s">
        <v>1397</v>
      </c>
      <c r="C1097">
        <v>2015</v>
      </c>
      <c r="D1097" s="93">
        <v>3914.6698999999999</v>
      </c>
    </row>
    <row r="1098" spans="1:4" x14ac:dyDescent="0.3">
      <c r="A1098" t="s">
        <v>1304</v>
      </c>
      <c r="B1098" t="s">
        <v>1397</v>
      </c>
      <c r="C1098">
        <v>2015</v>
      </c>
      <c r="D1098">
        <v>19.633979030999999</v>
      </c>
    </row>
    <row r="1099" spans="1:4" x14ac:dyDescent="0.3">
      <c r="A1099" t="s">
        <v>1305</v>
      </c>
      <c r="B1099" t="s">
        <v>1397</v>
      </c>
      <c r="C1099">
        <v>2015</v>
      </c>
      <c r="D1099" s="93">
        <v>19938.2402</v>
      </c>
    </row>
    <row r="1100" spans="1:4" x14ac:dyDescent="0.3">
      <c r="A1100" t="s">
        <v>1297</v>
      </c>
      <c r="B1100" t="s">
        <v>1397</v>
      </c>
      <c r="C1100">
        <v>2016</v>
      </c>
      <c r="D1100" s="93">
        <v>70091.899999999994</v>
      </c>
    </row>
    <row r="1101" spans="1:4" x14ac:dyDescent="0.3">
      <c r="A1101" t="s">
        <v>1298</v>
      </c>
      <c r="B1101" t="s">
        <v>1397</v>
      </c>
      <c r="C1101">
        <v>2016</v>
      </c>
      <c r="D1101">
        <v>45.811699345999997</v>
      </c>
    </row>
    <row r="1102" spans="1:4" x14ac:dyDescent="0.3">
      <c r="A1102" t="s">
        <v>1299</v>
      </c>
      <c r="B1102" t="s">
        <v>1397</v>
      </c>
      <c r="C1102">
        <v>2016</v>
      </c>
      <c r="D1102" s="7">
        <v>1530</v>
      </c>
    </row>
    <row r="1103" spans="1:4" x14ac:dyDescent="0.3">
      <c r="A1103" t="s">
        <v>1300</v>
      </c>
      <c r="B1103" t="s">
        <v>1397</v>
      </c>
      <c r="C1103">
        <v>2016</v>
      </c>
      <c r="D1103">
        <v>7.7315680430000002</v>
      </c>
    </row>
    <row r="1104" spans="1:4" x14ac:dyDescent="0.3">
      <c r="A1104" t="s">
        <v>1301</v>
      </c>
      <c r="B1104" t="s">
        <v>1397</v>
      </c>
      <c r="C1104">
        <v>2016</v>
      </c>
      <c r="D1104">
        <v>744.8</v>
      </c>
    </row>
    <row r="1105" spans="1:4" x14ac:dyDescent="0.3">
      <c r="A1105" t="s">
        <v>1302</v>
      </c>
      <c r="B1105" t="s">
        <v>1397</v>
      </c>
      <c r="C1105">
        <v>2016</v>
      </c>
      <c r="D1105">
        <v>48.679738561999997</v>
      </c>
    </row>
    <row r="1106" spans="1:4" x14ac:dyDescent="0.3">
      <c r="A1106" t="s">
        <v>1303</v>
      </c>
      <c r="B1106" t="s">
        <v>1397</v>
      </c>
      <c r="C1106">
        <v>2016</v>
      </c>
      <c r="D1106" s="7">
        <v>3858</v>
      </c>
    </row>
    <row r="1107" spans="1:4" x14ac:dyDescent="0.3">
      <c r="A1107" t="s">
        <v>1304</v>
      </c>
      <c r="B1107" t="s">
        <v>1397</v>
      </c>
      <c r="C1107">
        <v>2016</v>
      </c>
      <c r="D1107">
        <v>19.495679418000002</v>
      </c>
    </row>
    <row r="1108" spans="1:4" x14ac:dyDescent="0.3">
      <c r="A1108" t="s">
        <v>1305</v>
      </c>
      <c r="B1108" t="s">
        <v>1397</v>
      </c>
      <c r="C1108">
        <v>2016</v>
      </c>
      <c r="D1108" s="7">
        <v>19789</v>
      </c>
    </row>
    <row r="1109" spans="1:4" x14ac:dyDescent="0.3">
      <c r="A1109" t="s">
        <v>1297</v>
      </c>
      <c r="B1109" t="s">
        <v>1397</v>
      </c>
      <c r="C1109">
        <v>2017</v>
      </c>
      <c r="D1109" s="93">
        <v>98405.1</v>
      </c>
    </row>
    <row r="1110" spans="1:4" x14ac:dyDescent="0.3">
      <c r="A1110" t="s">
        <v>1298</v>
      </c>
      <c r="B1110" t="s">
        <v>1397</v>
      </c>
      <c r="C1110">
        <v>2017</v>
      </c>
      <c r="D1110">
        <v>66.208991576000003</v>
      </c>
    </row>
    <row r="1111" spans="1:4" x14ac:dyDescent="0.3">
      <c r="A1111" t="s">
        <v>1299</v>
      </c>
      <c r="B1111" t="s">
        <v>1397</v>
      </c>
      <c r="C1111">
        <v>2017</v>
      </c>
      <c r="D1111" s="93">
        <v>1486.28</v>
      </c>
    </row>
    <row r="1112" spans="1:4" x14ac:dyDescent="0.3">
      <c r="A1112" t="s">
        <v>1300</v>
      </c>
      <c r="B1112" t="s">
        <v>1397</v>
      </c>
      <c r="C1112">
        <v>2017</v>
      </c>
      <c r="D1112">
        <v>8.2837384519999997</v>
      </c>
    </row>
    <row r="1113" spans="1:4" x14ac:dyDescent="0.3">
      <c r="A1113" t="s">
        <v>1301</v>
      </c>
      <c r="B1113" t="s">
        <v>1397</v>
      </c>
      <c r="C1113">
        <v>2017</v>
      </c>
      <c r="D1113">
        <v>693.57</v>
      </c>
    </row>
    <row r="1114" spans="1:4" x14ac:dyDescent="0.3">
      <c r="A1114" t="s">
        <v>1302</v>
      </c>
      <c r="B1114" t="s">
        <v>1397</v>
      </c>
      <c r="C1114">
        <v>2017</v>
      </c>
      <c r="D1114">
        <v>46.664827623000001</v>
      </c>
    </row>
    <row r="1115" spans="1:4" x14ac:dyDescent="0.3">
      <c r="A1115" t="s">
        <v>1303</v>
      </c>
      <c r="B1115" t="s">
        <v>1397</v>
      </c>
      <c r="C1115">
        <v>2017</v>
      </c>
      <c r="D1115" s="93">
        <v>3028.69</v>
      </c>
    </row>
    <row r="1116" spans="1:4" x14ac:dyDescent="0.3">
      <c r="A1116" t="s">
        <v>1304</v>
      </c>
      <c r="B1116" t="s">
        <v>1397</v>
      </c>
      <c r="C1116">
        <v>2017</v>
      </c>
      <c r="D1116">
        <v>16.880315830000001</v>
      </c>
    </row>
    <row r="1117" spans="1:4" x14ac:dyDescent="0.3">
      <c r="A1117" t="s">
        <v>1305</v>
      </c>
      <c r="B1117" t="s">
        <v>1397</v>
      </c>
      <c r="C1117">
        <v>2017</v>
      </c>
      <c r="D1117" s="93">
        <v>17942.140599999999</v>
      </c>
    </row>
    <row r="1118" spans="1:4" x14ac:dyDescent="0.3">
      <c r="A1118" t="s">
        <v>1297</v>
      </c>
      <c r="B1118" t="s">
        <v>1397</v>
      </c>
      <c r="C1118">
        <v>2018</v>
      </c>
      <c r="D1118" s="7">
        <v>141604</v>
      </c>
    </row>
    <row r="1119" spans="1:4" x14ac:dyDescent="0.3">
      <c r="A1119" t="s">
        <v>1298</v>
      </c>
      <c r="B1119" t="s">
        <v>1397</v>
      </c>
      <c r="C1119">
        <v>2018</v>
      </c>
      <c r="D1119">
        <v>99.721829026999998</v>
      </c>
    </row>
    <row r="1120" spans="1:4" x14ac:dyDescent="0.3">
      <c r="A1120" t="s">
        <v>1299</v>
      </c>
      <c r="B1120" t="s">
        <v>1397</v>
      </c>
      <c r="C1120">
        <v>2018</v>
      </c>
      <c r="D1120" s="93">
        <v>1419.99</v>
      </c>
    </row>
    <row r="1121" spans="1:4" x14ac:dyDescent="0.3">
      <c r="A1121" t="s">
        <v>1300</v>
      </c>
      <c r="B1121" t="s">
        <v>1397</v>
      </c>
      <c r="C1121">
        <v>2018</v>
      </c>
      <c r="D1121">
        <v>7.6629797760000002</v>
      </c>
    </row>
    <row r="1122" spans="1:4" x14ac:dyDescent="0.3">
      <c r="A1122" t="s">
        <v>1301</v>
      </c>
      <c r="B1122" t="s">
        <v>1397</v>
      </c>
      <c r="C1122">
        <v>2018</v>
      </c>
      <c r="D1122">
        <v>808.9</v>
      </c>
    </row>
    <row r="1123" spans="1:4" x14ac:dyDescent="0.3">
      <c r="A1123" t="s">
        <v>1302</v>
      </c>
      <c r="B1123" t="s">
        <v>1397</v>
      </c>
      <c r="C1123">
        <v>2018</v>
      </c>
      <c r="D1123">
        <v>56.965189895999998</v>
      </c>
    </row>
    <row r="1124" spans="1:4" x14ac:dyDescent="0.3">
      <c r="A1124" t="s">
        <v>1303</v>
      </c>
      <c r="B1124" t="s">
        <v>1397</v>
      </c>
      <c r="C1124">
        <v>2018</v>
      </c>
      <c r="D1124" s="93">
        <v>4574.8798999999999</v>
      </c>
    </row>
    <row r="1125" spans="1:4" x14ac:dyDescent="0.3">
      <c r="A1125" t="s">
        <v>1304</v>
      </c>
      <c r="B1125" t="s">
        <v>1397</v>
      </c>
      <c r="C1125">
        <v>2018</v>
      </c>
      <c r="D1125">
        <v>24.688351433000001</v>
      </c>
    </row>
    <row r="1126" spans="1:4" x14ac:dyDescent="0.3">
      <c r="A1126" t="s">
        <v>1305</v>
      </c>
      <c r="B1126" t="s">
        <v>1397</v>
      </c>
      <c r="C1126">
        <v>2018</v>
      </c>
      <c r="D1126" s="93">
        <v>18530.52</v>
      </c>
    </row>
    <row r="1127" spans="1:4" x14ac:dyDescent="0.3">
      <c r="A1127" t="s">
        <v>1297</v>
      </c>
      <c r="B1127" t="s">
        <v>1397</v>
      </c>
      <c r="C1127">
        <v>2019</v>
      </c>
      <c r="D1127" s="7">
        <v>160237</v>
      </c>
    </row>
    <row r="1128" spans="1:4" x14ac:dyDescent="0.3">
      <c r="A1128" t="s">
        <v>1298</v>
      </c>
      <c r="B1128" t="s">
        <v>1397</v>
      </c>
      <c r="C1128">
        <v>2019</v>
      </c>
      <c r="D1128">
        <v>119.150375884</v>
      </c>
    </row>
    <row r="1129" spans="1:4" x14ac:dyDescent="0.3">
      <c r="A1129" t="s">
        <v>1299</v>
      </c>
      <c r="B1129" t="s">
        <v>1397</v>
      </c>
      <c r="C1129">
        <v>2019</v>
      </c>
      <c r="D1129" s="93">
        <v>1344.83</v>
      </c>
    </row>
    <row r="1130" spans="1:4" x14ac:dyDescent="0.3">
      <c r="A1130" t="s">
        <v>1300</v>
      </c>
      <c r="B1130" t="s">
        <v>1397</v>
      </c>
      <c r="C1130">
        <v>2019</v>
      </c>
      <c r="D1130">
        <v>7.2967635169999996</v>
      </c>
    </row>
    <row r="1131" spans="1:4" x14ac:dyDescent="0.3">
      <c r="A1131" t="s">
        <v>1301</v>
      </c>
      <c r="B1131" t="s">
        <v>1397</v>
      </c>
      <c r="C1131">
        <v>2019</v>
      </c>
      <c r="D1131">
        <v>832.32</v>
      </c>
    </row>
    <row r="1132" spans="1:4" x14ac:dyDescent="0.3">
      <c r="A1132" t="s">
        <v>1302</v>
      </c>
      <c r="B1132" t="s">
        <v>1397</v>
      </c>
      <c r="C1132">
        <v>2019</v>
      </c>
      <c r="D1132">
        <v>61.890350453000003</v>
      </c>
    </row>
    <row r="1133" spans="1:4" x14ac:dyDescent="0.3">
      <c r="A1133" t="s">
        <v>1303</v>
      </c>
      <c r="B1133" t="s">
        <v>1397</v>
      </c>
      <c r="C1133">
        <v>2019</v>
      </c>
      <c r="D1133" s="93">
        <v>8623.1903999999995</v>
      </c>
    </row>
    <row r="1134" spans="1:4" x14ac:dyDescent="0.3">
      <c r="A1134" t="s">
        <v>1304</v>
      </c>
      <c r="B1134" t="s">
        <v>1397</v>
      </c>
      <c r="C1134">
        <v>2019</v>
      </c>
      <c r="D1134">
        <v>46.787609668999998</v>
      </c>
    </row>
    <row r="1135" spans="1:4" x14ac:dyDescent="0.3">
      <c r="A1135" t="s">
        <v>1305</v>
      </c>
      <c r="B1135" t="s">
        <v>1397</v>
      </c>
      <c r="C1135">
        <v>2019</v>
      </c>
      <c r="D1135" s="93">
        <v>18430.5</v>
      </c>
    </row>
    <row r="1136" spans="1:4" x14ac:dyDescent="0.3">
      <c r="A1136" t="s">
        <v>1297</v>
      </c>
      <c r="B1136" t="s">
        <v>1397</v>
      </c>
      <c r="C1136">
        <v>2020</v>
      </c>
      <c r="D1136" s="7">
        <v>174914</v>
      </c>
    </row>
    <row r="1137" spans="1:4" x14ac:dyDescent="0.3">
      <c r="A1137" t="s">
        <v>1298</v>
      </c>
      <c r="B1137" t="s">
        <v>1397</v>
      </c>
      <c r="C1137">
        <v>2020</v>
      </c>
      <c r="D1137">
        <v>132.578914333</v>
      </c>
    </row>
    <row r="1138" spans="1:4" x14ac:dyDescent="0.3">
      <c r="A1138" t="s">
        <v>1299</v>
      </c>
      <c r="B1138" t="s">
        <v>1397</v>
      </c>
      <c r="C1138">
        <v>2020</v>
      </c>
      <c r="D1138" s="93">
        <v>1319.3199</v>
      </c>
    </row>
    <row r="1139" spans="1:4" x14ac:dyDescent="0.3">
      <c r="A1139" t="s">
        <v>1300</v>
      </c>
      <c r="B1139" t="s">
        <v>1397</v>
      </c>
      <c r="C1139">
        <v>2020</v>
      </c>
      <c r="D1139">
        <v>7.1467413559999997</v>
      </c>
    </row>
    <row r="1140" spans="1:4" x14ac:dyDescent="0.3">
      <c r="A1140" t="s">
        <v>1301</v>
      </c>
      <c r="B1140" t="s">
        <v>1397</v>
      </c>
      <c r="C1140">
        <v>2020</v>
      </c>
      <c r="D1140">
        <v>820.92</v>
      </c>
    </row>
    <row r="1141" spans="1:4" x14ac:dyDescent="0.3">
      <c r="A1141" t="s">
        <v>1302</v>
      </c>
      <c r="B1141" t="s">
        <v>1397</v>
      </c>
      <c r="C1141">
        <v>2020</v>
      </c>
      <c r="D1141">
        <v>62.222968061000003</v>
      </c>
    </row>
    <row r="1142" spans="1:4" x14ac:dyDescent="0.3">
      <c r="A1142" t="s">
        <v>1303</v>
      </c>
      <c r="B1142" t="s">
        <v>1397</v>
      </c>
      <c r="C1142">
        <v>2020</v>
      </c>
      <c r="D1142" s="93">
        <v>8752.9699999999993</v>
      </c>
    </row>
    <row r="1143" spans="1:4" x14ac:dyDescent="0.3">
      <c r="A1143" t="s">
        <v>1304</v>
      </c>
      <c r="B1143" t="s">
        <v>1397</v>
      </c>
      <c r="C1143">
        <v>2020</v>
      </c>
      <c r="D1143">
        <v>47.414742009999998</v>
      </c>
    </row>
    <row r="1144" spans="1:4" x14ac:dyDescent="0.3">
      <c r="A1144" t="s">
        <v>1305</v>
      </c>
      <c r="B1144" t="s">
        <v>1397</v>
      </c>
      <c r="C1144">
        <v>2020</v>
      </c>
      <c r="D1144" s="93">
        <v>18460.439999999999</v>
      </c>
    </row>
    <row r="1145" spans="1:4" x14ac:dyDescent="0.3">
      <c r="A1145" t="s">
        <v>1297</v>
      </c>
      <c r="B1145" t="s">
        <v>1397</v>
      </c>
      <c r="C1145">
        <v>2021</v>
      </c>
      <c r="D1145" s="7">
        <v>188468</v>
      </c>
    </row>
    <row r="1146" spans="1:4" x14ac:dyDescent="0.3">
      <c r="A1146" t="s">
        <v>1298</v>
      </c>
      <c r="B1146" t="s">
        <v>1397</v>
      </c>
      <c r="C1146">
        <v>2021</v>
      </c>
      <c r="D1146">
        <v>140.24377539299999</v>
      </c>
    </row>
    <row r="1147" spans="1:4" x14ac:dyDescent="0.3">
      <c r="A1147" t="s">
        <v>1299</v>
      </c>
      <c r="B1147" t="s">
        <v>1397</v>
      </c>
      <c r="C1147">
        <v>2021</v>
      </c>
      <c r="D1147" s="93">
        <v>1343.86</v>
      </c>
    </row>
    <row r="1148" spans="1:4" x14ac:dyDescent="0.3">
      <c r="A1148" t="s">
        <v>1300</v>
      </c>
      <c r="B1148" t="s">
        <v>1397</v>
      </c>
      <c r="C1148">
        <v>2021</v>
      </c>
      <c r="D1148">
        <v>7.321177638</v>
      </c>
    </row>
    <row r="1149" spans="1:4" x14ac:dyDescent="0.3">
      <c r="A1149" t="s">
        <v>1301</v>
      </c>
      <c r="B1149" t="s">
        <v>1397</v>
      </c>
      <c r="C1149">
        <v>2021</v>
      </c>
      <c r="D1149">
        <v>822.74</v>
      </c>
    </row>
    <row r="1150" spans="1:4" x14ac:dyDescent="0.3">
      <c r="A1150" t="s">
        <v>1302</v>
      </c>
      <c r="B1150" t="s">
        <v>1397</v>
      </c>
      <c r="C1150">
        <v>2021</v>
      </c>
      <c r="D1150">
        <v>61.222151117000003</v>
      </c>
    </row>
    <row r="1151" spans="1:4" x14ac:dyDescent="0.3">
      <c r="A1151" t="s">
        <v>1303</v>
      </c>
      <c r="B1151" t="s">
        <v>1397</v>
      </c>
      <c r="C1151">
        <v>2021</v>
      </c>
      <c r="D1151" s="93">
        <v>8866.3101000000006</v>
      </c>
    </row>
    <row r="1152" spans="1:4" x14ac:dyDescent="0.3">
      <c r="A1152" t="s">
        <v>1304</v>
      </c>
      <c r="B1152" t="s">
        <v>1397</v>
      </c>
      <c r="C1152">
        <v>2021</v>
      </c>
      <c r="D1152">
        <v>48.302524988999998</v>
      </c>
    </row>
    <row r="1153" spans="1:4" x14ac:dyDescent="0.3">
      <c r="A1153" t="s">
        <v>1305</v>
      </c>
      <c r="B1153" t="s">
        <v>1397</v>
      </c>
      <c r="C1153">
        <v>2021</v>
      </c>
      <c r="D1153" s="93">
        <v>18355.790099999998</v>
      </c>
    </row>
  </sheetData>
  <autoFilter ref="A1:D1153" xr:uid="{51112942-33B8-45DA-B58D-C4C8DD3055EF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 100 table</vt:lpstr>
      <vt:lpstr>SSR table</vt:lpstr>
      <vt:lpstr>IFR table</vt:lpstr>
      <vt:lpstr>Top 100 model</vt:lpstr>
      <vt:lpstr>scores</vt:lpstr>
      <vt:lpstr>reputation data</vt:lpstr>
      <vt:lpstr>underlying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mgreen</dc:creator>
  <cp:lastModifiedBy>Eric Kwok</cp:lastModifiedBy>
  <dcterms:created xsi:type="dcterms:W3CDTF">2014-12-02T01:54:18Z</dcterms:created>
  <dcterms:modified xsi:type="dcterms:W3CDTF">2021-06-11T04:13:56Z</dcterms:modified>
</cp:coreProperties>
</file>