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OneDrive\Área de Trabalho\"/>
    </mc:Choice>
  </mc:AlternateContent>
  <xr:revisionPtr revIDLastSave="0" documentId="13_ncr:1_{579F6924-5C1F-4D3A-BE81-FDC83E1E1F9D}" xr6:coauthVersionLast="47" xr6:coauthVersionMax="47" xr10:uidLastSave="{00000000-0000-0000-0000-000000000000}"/>
  <bookViews>
    <workbookView xWindow="-108" yWindow="-108" windowWidth="23256" windowHeight="12456" tabRatio="0" activeTab="1" xr2:uid="{00000000-000D-0000-FFFF-FFFF00000000}"/>
  </bookViews>
  <sheets>
    <sheet name="BASE DE DADOS" sheetId="1" r:id="rId1"/>
    <sheet name="GIT" sheetId="2" r:id="rId2"/>
  </sheets>
  <definedNames>
    <definedName name="_xlnm._FilterDatabase" localSheetId="0" hidden="1">'BASE DE DADOS'!$A$1:$H$42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2" l="1" a="1"/>
  <c r="C26" i="2" s="1"/>
  <c r="C14" i="2"/>
  <c r="C5" i="2"/>
  <c r="C6" i="2"/>
  <c r="C7" i="2"/>
  <c r="C4" i="2"/>
  <c r="C13" i="2"/>
  <c r="C20" i="2"/>
  <c r="C21" i="2"/>
  <c r="C22" i="2"/>
  <c r="C19" i="2"/>
  <c r="C18" i="2"/>
  <c r="C15" i="2" l="1"/>
  <c r="C23" i="2"/>
  <c r="C3" i="2"/>
  <c r="C1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<sst xmlns="http://schemas.openxmlformats.org/spreadsheetml/2006/main" count="72" uniqueCount="60">
  <si>
    <t>Ano</t>
  </si>
  <si>
    <t>Unidade</t>
  </si>
  <si>
    <t>Programa de Extensão</t>
  </si>
  <si>
    <t>Projeto de Extensão Isolados</t>
  </si>
  <si>
    <t>Projeto de Extensão Vinculados</t>
  </si>
  <si>
    <t>Curso de Extensão</t>
  </si>
  <si>
    <t>Evento de Extensão</t>
  </si>
  <si>
    <t>Prestação de Serviços de Extensão</t>
  </si>
  <si>
    <t>Agência UFPR Internacional</t>
  </si>
  <si>
    <t>Biblioteca Central</t>
  </si>
  <si>
    <t>Campus Avançado de Jandaia do Sul</t>
  </si>
  <si>
    <t>Campus Pontal do Paraná - Centro de Estudos do Mar</t>
  </si>
  <si>
    <t>CAMPUS TOLEDO</t>
  </si>
  <si>
    <t>Coordenadoria de Assistência Estudantil</t>
  </si>
  <si>
    <t>Coordenadoria de Extensão</t>
  </si>
  <si>
    <t>Coordenadoria de Gestão Acadêmica</t>
  </si>
  <si>
    <t>Coordenadoria de Gestão Administrativa</t>
  </si>
  <si>
    <t>Coordenadoria de Planejamento de Pessoal</t>
  </si>
  <si>
    <t>Diretoria de Desenvolvimento e Integração dos Campi</t>
  </si>
  <si>
    <t>Hospital de Clínicas</t>
  </si>
  <si>
    <t>Museu de Arqueologia e Etnologia da UFPR</t>
  </si>
  <si>
    <t>Pró-Reitoria de Administração</t>
  </si>
  <si>
    <t>Pró-Reitoria de Assuntos Estudantis</t>
  </si>
  <si>
    <t>Pró-Reitoria de Extensão e Cultura</t>
  </si>
  <si>
    <t>Pró-Reitoria de Gestão de Pessoas</t>
  </si>
  <si>
    <t>Pró-Reitoria de Graduação e Educação Profissional</t>
  </si>
  <si>
    <t>Pró-Reitoria de Pesquisa e Pós-Graduação</t>
  </si>
  <si>
    <t>Pró-Reitoria de Planejamento, Orçamento e Finanças</t>
  </si>
  <si>
    <t>Reitoria</t>
  </si>
  <si>
    <t>Serviço Medicina Física e Reabilitação</t>
  </si>
  <si>
    <t>Setor de Artes, Comunicação e Design</t>
  </si>
  <si>
    <t>Setor de Ciências Agrárias</t>
  </si>
  <si>
    <t>Setor de Ciências Biológicas</t>
  </si>
  <si>
    <t>Setor de Ciências da Saúde</t>
  </si>
  <si>
    <t>Setor de Ciências da Terra</t>
  </si>
  <si>
    <t>Setor de Ciências Exatas</t>
  </si>
  <si>
    <t>Setor de Ciências Humanas</t>
  </si>
  <si>
    <t>Setor de Ciências Jurídicas</t>
  </si>
  <si>
    <t>Setor de Ciências Sociais Aplicadas</t>
  </si>
  <si>
    <t>Setor de Educação</t>
  </si>
  <si>
    <t>Setor de Educação Profissional e Tecnológica</t>
  </si>
  <si>
    <t>SETOR DE TECNOLOGIA</t>
  </si>
  <si>
    <t>SETOR LITORAL</t>
  </si>
  <si>
    <t>Setor Palotina</t>
  </si>
  <si>
    <t>Superintendência de Comunicação e Marketing</t>
  </si>
  <si>
    <t>Superintendência de Inclusão, Políticas Afirmativas e Diversidade</t>
  </si>
  <si>
    <t>Superintendência de Parcerias e Inovação</t>
  </si>
  <si>
    <t>Unidade de Atendimento Multiprofissional Diagnóstico e Terapêutico</t>
  </si>
  <si>
    <t>Unidade de Benefícios</t>
  </si>
  <si>
    <t>TOTAL DE UNIDADES</t>
  </si>
  <si>
    <t>MÉDIA</t>
  </si>
  <si>
    <t>4-) Qual a média de Evento de Extensão considerando apenas as unidades mencionadas abaixo.</t>
  </si>
  <si>
    <t>1-) Quantos programas de extensão foram oferecidos nos setores abaixo</t>
  </si>
  <si>
    <t>SETOR</t>
  </si>
  <si>
    <t>QTD PROGRAMAS</t>
  </si>
  <si>
    <t>2-) Qual a soma de programas apresentados no quadro acima?</t>
  </si>
  <si>
    <t>FUNÇÃO =SOMA (C3:C7)</t>
  </si>
  <si>
    <t>3-)  Qual a média de curso de Extensão considerando todas as unidades?</t>
  </si>
  <si>
    <t>Cursos de Extensão</t>
  </si>
  <si>
    <t>Qual é a soma total de todas as atividades de extensão em "Setor de Ciências Agrárias"?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</si>
</sst>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0" fontId="0" fillId="0" borderId="0" xfId="42" applyNumberFormat="1" applyFont="1" applyAlignment="1">
      <alignment horizont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2" fontId="0" fillId="0" borderId="10" xfId="0" applyNumberFormat="1" applyBorder="1" applyAlignment="1">
      <alignment horizontal="center"/>
    </xf>
    <xf numFmtId="2" fontId="16" fillId="0" borderId="10" xfId="0" applyNumberFormat="1" applyFont="1" applyBorder="1" applyAlignment="1">
      <alignment horizontal="center"/>
    </xf>
    <xf numFmtId="0" fontId="16" fillId="0" borderId="11" xfId="0" applyFont="1" applyBorder="1" applyAlignment="1">
      <alignment horizontal="right"/>
    </xf>
    <xf numFmtId="0" fontId="0" fillId="0" borderId="0" xfId="0" applyFill="1" applyBorder="1"/>
    <xf numFmtId="2" fontId="0" fillId="0" borderId="10" xfId="42" applyNumberFormat="1" applyFont="1" applyFill="1" applyBorder="1" applyAlignment="1">
      <alignment horizontal="center" vertical="center" wrapText="1"/>
    </xf>
    <xf numFmtId="0" fontId="17" fillId="33" borderId="12" xfId="0" applyFont="1" applyFill="1" applyBorder="1" applyAlignment="1">
      <alignment horizontal="center" wrapText="1"/>
    </xf>
    <xf numFmtId="0" fontId="17" fillId="33" borderId="11" xfId="0" applyFont="1" applyFill="1" applyBorder="1" applyAlignment="1">
      <alignment horizontal="center" wrapText="1"/>
    </xf>
    <xf numFmtId="0" fontId="17" fillId="33" borderId="13" xfId="0" applyFont="1" applyFill="1" applyBorder="1" applyAlignment="1">
      <alignment horizontal="center" wrapText="1"/>
    </xf>
    <xf numFmtId="0" fontId="17" fillId="33" borderId="14" xfId="0" applyFont="1" applyFill="1" applyBorder="1" applyAlignment="1">
      <alignment horizontal="center" wrapText="1"/>
    </xf>
    <xf numFmtId="0" fontId="17" fillId="33" borderId="10" xfId="0" applyFont="1" applyFill="1" applyBorder="1" applyAlignment="1">
      <alignment horizontal="center" vertical="center" wrapText="1"/>
    </xf>
    <xf numFmtId="0" fontId="17" fillId="33" borderId="0" xfId="0" applyFont="1" applyFill="1" applyAlignment="1">
      <alignment horizontal="center" vertical="center" wrapText="1"/>
    </xf>
    <xf numFmtId="0" fontId="13" fillId="33" borderId="0" xfId="0" applyFont="1" applyFill="1" applyAlignment="1">
      <alignment horizontal="center" vertical="center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Quantos programas de extensão foram oferecidos nos setores abaixo QTD PROGRAMAS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GIT!$C$1:$C$2</c:f>
              <c:strCache>
                <c:ptCount val="2"/>
                <c:pt idx="0">
                  <c:v>1-) Quantos programas de extensão foram oferecidos nos setores abaixo</c:v>
                </c:pt>
                <c:pt idx="1">
                  <c:v>QTD PROGRAMAS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GIT!$B$3:$B$7</c:f>
              <c:strCache>
                <c:ptCount val="5"/>
                <c:pt idx="0">
                  <c:v>Setor de Ciências Agrárias</c:v>
                </c:pt>
                <c:pt idx="1">
                  <c:v>Setor de Ciências Biológicas</c:v>
                </c:pt>
                <c:pt idx="2">
                  <c:v>Setor de Ciências Humanas</c:v>
                </c:pt>
                <c:pt idx="3">
                  <c:v>SETOR DE TECNOLOGIA</c:v>
                </c:pt>
                <c:pt idx="4">
                  <c:v>SETOR LITORAL</c:v>
                </c:pt>
              </c:strCache>
            </c:strRef>
          </c:cat>
          <c:val>
            <c:numRef>
              <c:f>GIT!$C$3:$C$7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AB-4C7C-92AB-A8C49823AC6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426720</xdr:colOff>
      <xdr:row>1</xdr:row>
      <xdr:rowOff>95250</xdr:rowOff>
    </xdr:from>
    <xdr:to>
      <xdr:col>16</xdr:col>
      <xdr:colOff>30480</xdr:colOff>
      <xdr:row>15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1715C64-4A14-1DBD-6058-A25E3F2720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showGridLines="0" topLeftCell="A20" workbookViewId="0">
      <selection activeCell="B25" sqref="B25"/>
    </sheetView>
  </sheetViews>
  <sheetFormatPr defaultRowHeight="14.4" x14ac:dyDescent="0.3"/>
  <cols>
    <col min="1" max="1" width="6.44140625" style="1" bestFit="1" customWidth="1"/>
    <col min="2" max="2" width="58.33203125" bestFit="1" customWidth="1"/>
    <col min="3" max="3" width="15.77734375" style="1" bestFit="1" customWidth="1"/>
    <col min="4" max="4" width="20.21875" style="1" bestFit="1" customWidth="1"/>
    <col min="5" max="5" width="17.44140625" style="1" customWidth="1"/>
    <col min="6" max="6" width="12.5546875" style="1" customWidth="1"/>
    <col min="7" max="7" width="13.6640625" style="1" customWidth="1"/>
    <col min="8" max="8" width="19.33203125" style="1" customWidth="1"/>
  </cols>
  <sheetData>
    <row r="1" spans="1:8" ht="36.6" customHeight="1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>
        <v>2023</v>
      </c>
      <c r="B2" s="3" t="s">
        <v>8</v>
      </c>
      <c r="C2" s="2">
        <v>2</v>
      </c>
      <c r="D2" s="2">
        <v>0</v>
      </c>
      <c r="E2" s="2">
        <v>4</v>
      </c>
      <c r="F2" s="2">
        <v>3</v>
      </c>
      <c r="G2" s="2">
        <v>4</v>
      </c>
      <c r="H2" s="2">
        <v>0</v>
      </c>
    </row>
    <row r="3" spans="1:8" x14ac:dyDescent="0.3">
      <c r="A3" s="2">
        <v>2023</v>
      </c>
      <c r="B3" s="3" t="s">
        <v>9</v>
      </c>
      <c r="C3" s="2">
        <v>0</v>
      </c>
      <c r="D3" s="2">
        <v>1</v>
      </c>
      <c r="E3" s="2">
        <v>0</v>
      </c>
      <c r="F3" s="2">
        <v>0</v>
      </c>
      <c r="G3" s="2">
        <v>28</v>
      </c>
      <c r="H3" s="2">
        <v>0</v>
      </c>
    </row>
    <row r="4" spans="1:8" x14ac:dyDescent="0.3">
      <c r="A4" s="2">
        <v>2023</v>
      </c>
      <c r="B4" s="3" t="s">
        <v>10</v>
      </c>
      <c r="C4" s="2">
        <v>1</v>
      </c>
      <c r="D4" s="2">
        <v>8</v>
      </c>
      <c r="E4" s="2">
        <v>18</v>
      </c>
      <c r="F4" s="2">
        <v>10</v>
      </c>
      <c r="G4" s="2">
        <v>17</v>
      </c>
      <c r="H4" s="2">
        <v>6</v>
      </c>
    </row>
    <row r="5" spans="1:8" x14ac:dyDescent="0.3">
      <c r="A5" s="2">
        <v>2023</v>
      </c>
      <c r="B5" s="3" t="s">
        <v>11</v>
      </c>
      <c r="C5" s="2">
        <v>2</v>
      </c>
      <c r="D5" s="2">
        <v>11</v>
      </c>
      <c r="E5" s="2">
        <v>5</v>
      </c>
      <c r="F5" s="2">
        <v>21</v>
      </c>
      <c r="G5" s="2">
        <v>22</v>
      </c>
      <c r="H5" s="2">
        <v>0</v>
      </c>
    </row>
    <row r="6" spans="1:8" x14ac:dyDescent="0.3">
      <c r="A6" s="2">
        <v>2023</v>
      </c>
      <c r="B6" s="3" t="s">
        <v>12</v>
      </c>
      <c r="C6" s="2">
        <v>0</v>
      </c>
      <c r="D6" s="2">
        <v>26</v>
      </c>
      <c r="E6" s="2">
        <v>0</v>
      </c>
      <c r="F6" s="2">
        <v>4</v>
      </c>
      <c r="G6" s="2">
        <v>9</v>
      </c>
      <c r="H6" s="2">
        <v>7</v>
      </c>
    </row>
    <row r="7" spans="1:8" x14ac:dyDescent="0.3">
      <c r="A7" s="2">
        <v>2023</v>
      </c>
      <c r="B7" s="3" t="s">
        <v>13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x14ac:dyDescent="0.3">
      <c r="A8" s="2">
        <v>2023</v>
      </c>
      <c r="B8" s="3" t="s">
        <v>14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x14ac:dyDescent="0.3">
      <c r="A9" s="2">
        <v>2023</v>
      </c>
      <c r="B9" s="3" t="s">
        <v>15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x14ac:dyDescent="0.3">
      <c r="A10" s="2">
        <v>2023</v>
      </c>
      <c r="B10" s="3" t="s">
        <v>16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x14ac:dyDescent="0.3">
      <c r="A11" s="2">
        <v>2023</v>
      </c>
      <c r="B11" s="3" t="s">
        <v>17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3">
      <c r="A12" s="2">
        <v>2023</v>
      </c>
      <c r="B12" s="3" t="s">
        <v>18</v>
      </c>
      <c r="C12" s="2">
        <v>0</v>
      </c>
      <c r="D12" s="2">
        <v>4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3">
      <c r="A13" s="2">
        <v>2023</v>
      </c>
      <c r="B13" s="3" t="s">
        <v>19</v>
      </c>
      <c r="C13" s="2">
        <v>1</v>
      </c>
      <c r="D13" s="2">
        <v>2</v>
      </c>
      <c r="E13" s="2">
        <v>0</v>
      </c>
      <c r="F13" s="2">
        <v>9</v>
      </c>
      <c r="G13" s="2">
        <v>12</v>
      </c>
      <c r="H13" s="2">
        <v>0</v>
      </c>
    </row>
    <row r="14" spans="1:8" x14ac:dyDescent="0.3">
      <c r="A14" s="2">
        <v>2023</v>
      </c>
      <c r="B14" s="3" t="s">
        <v>20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 x14ac:dyDescent="0.3">
      <c r="A15" s="2">
        <v>2023</v>
      </c>
      <c r="B15" s="3" t="s">
        <v>21</v>
      </c>
      <c r="C15" s="2">
        <v>2</v>
      </c>
      <c r="D15" s="2">
        <v>2</v>
      </c>
      <c r="E15" s="2">
        <v>0</v>
      </c>
      <c r="F15" s="2">
        <v>4</v>
      </c>
      <c r="G15" s="2">
        <v>0</v>
      </c>
      <c r="H15" s="2">
        <v>0</v>
      </c>
    </row>
    <row r="16" spans="1:8" x14ac:dyDescent="0.3">
      <c r="A16" s="2">
        <v>2023</v>
      </c>
      <c r="B16" s="3" t="s">
        <v>22</v>
      </c>
      <c r="C16" s="2">
        <v>0</v>
      </c>
      <c r="D16" s="2">
        <v>2</v>
      </c>
      <c r="E16" s="2">
        <v>0</v>
      </c>
      <c r="F16" s="2">
        <v>0</v>
      </c>
      <c r="G16" s="2">
        <v>0</v>
      </c>
      <c r="H16" s="2">
        <v>2</v>
      </c>
    </row>
    <row r="17" spans="1:8" x14ac:dyDescent="0.3">
      <c r="A17" s="2">
        <v>2023</v>
      </c>
      <c r="B17" s="3" t="s">
        <v>23</v>
      </c>
      <c r="C17" s="2">
        <v>4</v>
      </c>
      <c r="D17" s="2">
        <v>14</v>
      </c>
      <c r="E17" s="2">
        <v>11</v>
      </c>
      <c r="F17" s="2">
        <v>18</v>
      </c>
      <c r="G17" s="2">
        <v>55</v>
      </c>
      <c r="H17" s="2">
        <v>1</v>
      </c>
    </row>
    <row r="18" spans="1:8" x14ac:dyDescent="0.3">
      <c r="A18" s="2">
        <v>2023</v>
      </c>
      <c r="B18" s="3" t="s">
        <v>24</v>
      </c>
      <c r="C18" s="2">
        <v>0</v>
      </c>
      <c r="D18" s="2">
        <v>7</v>
      </c>
      <c r="E18" s="2">
        <v>2</v>
      </c>
      <c r="F18" s="2">
        <v>4</v>
      </c>
      <c r="G18" s="2">
        <v>7</v>
      </c>
      <c r="H18" s="2">
        <v>0</v>
      </c>
    </row>
    <row r="19" spans="1:8" x14ac:dyDescent="0.3">
      <c r="A19" s="2">
        <v>2023</v>
      </c>
      <c r="B19" s="3" t="s">
        <v>25</v>
      </c>
      <c r="C19" s="2">
        <v>0</v>
      </c>
      <c r="D19" s="2">
        <v>2</v>
      </c>
      <c r="E19" s="2">
        <v>0</v>
      </c>
      <c r="F19" s="2">
        <v>0</v>
      </c>
      <c r="G19" s="2">
        <v>1</v>
      </c>
      <c r="H19" s="2">
        <v>0</v>
      </c>
    </row>
    <row r="20" spans="1:8" x14ac:dyDescent="0.3">
      <c r="A20" s="2">
        <v>2023</v>
      </c>
      <c r="B20" s="3" t="s">
        <v>26</v>
      </c>
      <c r="C20" s="2">
        <v>0</v>
      </c>
      <c r="D20" s="2">
        <v>2</v>
      </c>
      <c r="E20" s="2">
        <v>0</v>
      </c>
      <c r="F20" s="2">
        <v>0</v>
      </c>
      <c r="G20" s="2">
        <v>0</v>
      </c>
      <c r="H20" s="2">
        <v>0</v>
      </c>
    </row>
    <row r="21" spans="1:8" x14ac:dyDescent="0.3">
      <c r="A21" s="2">
        <v>2023</v>
      </c>
      <c r="B21" s="3" t="s">
        <v>27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</row>
    <row r="22" spans="1:8" x14ac:dyDescent="0.3">
      <c r="A22" s="2">
        <v>2023</v>
      </c>
      <c r="B22" s="3" t="s">
        <v>28</v>
      </c>
      <c r="C22" s="2">
        <v>0</v>
      </c>
      <c r="D22" s="2">
        <v>0</v>
      </c>
      <c r="E22" s="2">
        <v>0</v>
      </c>
      <c r="F22" s="2">
        <v>2</v>
      </c>
      <c r="G22" s="2">
        <v>0</v>
      </c>
      <c r="H22" s="2">
        <v>0</v>
      </c>
    </row>
    <row r="23" spans="1:8" x14ac:dyDescent="0.3">
      <c r="A23" s="2">
        <v>2023</v>
      </c>
      <c r="B23" s="3" t="s">
        <v>29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 x14ac:dyDescent="0.3">
      <c r="A24" s="2">
        <v>2023</v>
      </c>
      <c r="B24" s="3" t="s">
        <v>30</v>
      </c>
      <c r="C24" s="2">
        <v>2</v>
      </c>
      <c r="D24" s="2">
        <v>23</v>
      </c>
      <c r="E24" s="2">
        <v>12</v>
      </c>
      <c r="F24" s="2">
        <v>20</v>
      </c>
      <c r="G24" s="2">
        <v>86</v>
      </c>
      <c r="H24" s="2">
        <v>7</v>
      </c>
    </row>
    <row r="25" spans="1:8" x14ac:dyDescent="0.3">
      <c r="A25" s="2">
        <v>2023</v>
      </c>
      <c r="B25" s="3" t="s">
        <v>31</v>
      </c>
      <c r="C25" s="2">
        <v>5</v>
      </c>
      <c r="D25" s="2">
        <v>56</v>
      </c>
      <c r="E25" s="2">
        <v>11</v>
      </c>
      <c r="F25" s="2">
        <v>58</v>
      </c>
      <c r="G25" s="2">
        <v>74</v>
      </c>
      <c r="H25" s="2">
        <v>5</v>
      </c>
    </row>
    <row r="26" spans="1:8" x14ac:dyDescent="0.3">
      <c r="A26" s="2">
        <v>2023</v>
      </c>
      <c r="B26" s="3" t="s">
        <v>32</v>
      </c>
      <c r="C26" s="2">
        <v>7</v>
      </c>
      <c r="D26" s="2">
        <v>62</v>
      </c>
      <c r="E26" s="2">
        <v>10</v>
      </c>
      <c r="F26" s="2">
        <v>12</v>
      </c>
      <c r="G26" s="2">
        <v>34</v>
      </c>
      <c r="H26" s="2">
        <v>4</v>
      </c>
    </row>
    <row r="27" spans="1:8" x14ac:dyDescent="0.3">
      <c r="A27" s="2">
        <v>2023</v>
      </c>
      <c r="B27" s="3" t="s">
        <v>33</v>
      </c>
      <c r="C27" s="2">
        <v>2</v>
      </c>
      <c r="D27" s="2">
        <v>132</v>
      </c>
      <c r="E27" s="2">
        <v>11</v>
      </c>
      <c r="F27" s="2">
        <v>55</v>
      </c>
      <c r="G27" s="2">
        <v>183</v>
      </c>
      <c r="H27" s="2">
        <v>3</v>
      </c>
    </row>
    <row r="28" spans="1:8" x14ac:dyDescent="0.3">
      <c r="A28" s="2">
        <v>2023</v>
      </c>
      <c r="B28" s="3" t="s">
        <v>34</v>
      </c>
      <c r="C28" s="2">
        <v>0</v>
      </c>
      <c r="D28" s="2">
        <v>28</v>
      </c>
      <c r="E28" s="2">
        <v>2</v>
      </c>
      <c r="F28" s="2">
        <v>16</v>
      </c>
      <c r="G28" s="2">
        <v>25</v>
      </c>
      <c r="H28" s="2">
        <v>1</v>
      </c>
    </row>
    <row r="29" spans="1:8" x14ac:dyDescent="0.3">
      <c r="A29" s="2">
        <v>2023</v>
      </c>
      <c r="B29" s="3" t="s">
        <v>35</v>
      </c>
      <c r="C29" s="2">
        <v>2</v>
      </c>
      <c r="D29" s="2">
        <v>22</v>
      </c>
      <c r="E29" s="2">
        <v>13</v>
      </c>
      <c r="F29" s="2">
        <v>5</v>
      </c>
      <c r="G29" s="2">
        <v>56</v>
      </c>
      <c r="H29" s="2">
        <v>1</v>
      </c>
    </row>
    <row r="30" spans="1:8" x14ac:dyDescent="0.3">
      <c r="A30" s="2">
        <v>2023</v>
      </c>
      <c r="B30" s="3" t="s">
        <v>36</v>
      </c>
      <c r="C30" s="2">
        <v>5</v>
      </c>
      <c r="D30" s="2">
        <v>44</v>
      </c>
      <c r="E30" s="2">
        <v>26</v>
      </c>
      <c r="F30" s="2">
        <v>154</v>
      </c>
      <c r="G30" s="2">
        <v>137</v>
      </c>
      <c r="H30" s="2">
        <v>2</v>
      </c>
    </row>
    <row r="31" spans="1:8" x14ac:dyDescent="0.3">
      <c r="A31" s="2">
        <v>2023</v>
      </c>
      <c r="B31" s="3" t="s">
        <v>37</v>
      </c>
      <c r="C31" s="2">
        <v>2</v>
      </c>
      <c r="D31" s="2">
        <v>29</v>
      </c>
      <c r="E31" s="2">
        <v>4</v>
      </c>
      <c r="F31" s="2">
        <v>7</v>
      </c>
      <c r="G31" s="2">
        <v>46</v>
      </c>
      <c r="H31" s="2">
        <v>0</v>
      </c>
    </row>
    <row r="32" spans="1:8" x14ac:dyDescent="0.3">
      <c r="A32" s="2">
        <v>2023</v>
      </c>
      <c r="B32" s="3" t="s">
        <v>38</v>
      </c>
      <c r="C32" s="2">
        <v>2</v>
      </c>
      <c r="D32" s="2">
        <v>31</v>
      </c>
      <c r="E32" s="2">
        <v>9</v>
      </c>
      <c r="F32" s="2">
        <v>23</v>
      </c>
      <c r="G32" s="2">
        <v>55</v>
      </c>
      <c r="H32" s="2">
        <v>0</v>
      </c>
    </row>
    <row r="33" spans="1:8" x14ac:dyDescent="0.3">
      <c r="A33" s="2">
        <v>2023</v>
      </c>
      <c r="B33" s="3" t="s">
        <v>39</v>
      </c>
      <c r="C33" s="2">
        <v>1</v>
      </c>
      <c r="D33" s="2">
        <v>37</v>
      </c>
      <c r="E33" s="2">
        <v>0</v>
      </c>
      <c r="F33" s="2">
        <v>24</v>
      </c>
      <c r="G33" s="2">
        <v>57</v>
      </c>
      <c r="H33" s="2">
        <v>0</v>
      </c>
    </row>
    <row r="34" spans="1:8" x14ac:dyDescent="0.3">
      <c r="A34" s="2">
        <v>2023</v>
      </c>
      <c r="B34" s="3" t="s">
        <v>40</v>
      </c>
      <c r="C34" s="2">
        <v>1</v>
      </c>
      <c r="D34" s="2">
        <v>25</v>
      </c>
      <c r="E34" s="2">
        <v>0</v>
      </c>
      <c r="F34" s="2">
        <v>8</v>
      </c>
      <c r="G34" s="2">
        <v>40</v>
      </c>
      <c r="H34" s="2">
        <v>9</v>
      </c>
    </row>
    <row r="35" spans="1:8" x14ac:dyDescent="0.3">
      <c r="A35" s="2">
        <v>2023</v>
      </c>
      <c r="B35" s="3" t="s">
        <v>41</v>
      </c>
      <c r="C35" s="2">
        <v>5</v>
      </c>
      <c r="D35" s="2">
        <v>57</v>
      </c>
      <c r="E35" s="2">
        <v>15</v>
      </c>
      <c r="F35" s="2">
        <v>9</v>
      </c>
      <c r="G35" s="2">
        <v>83</v>
      </c>
      <c r="H35" s="2">
        <v>1</v>
      </c>
    </row>
    <row r="36" spans="1:8" x14ac:dyDescent="0.3">
      <c r="A36" s="2">
        <v>2023</v>
      </c>
      <c r="B36" s="3" t="s">
        <v>42</v>
      </c>
      <c r="C36" s="2">
        <v>6</v>
      </c>
      <c r="D36" s="2">
        <v>53</v>
      </c>
      <c r="E36" s="2">
        <v>22</v>
      </c>
      <c r="F36" s="2">
        <v>30</v>
      </c>
      <c r="G36" s="2">
        <v>62</v>
      </c>
      <c r="H36" s="2">
        <v>1</v>
      </c>
    </row>
    <row r="37" spans="1:8" x14ac:dyDescent="0.3">
      <c r="A37" s="2">
        <v>2023</v>
      </c>
      <c r="B37" s="3" t="s">
        <v>43</v>
      </c>
      <c r="C37" s="2">
        <v>1</v>
      </c>
      <c r="D37" s="2">
        <v>47</v>
      </c>
      <c r="E37" s="2">
        <v>2</v>
      </c>
      <c r="F37" s="2">
        <v>21</v>
      </c>
      <c r="G37" s="2">
        <v>30</v>
      </c>
      <c r="H37" s="2">
        <v>1</v>
      </c>
    </row>
    <row r="38" spans="1:8" x14ac:dyDescent="0.3">
      <c r="A38" s="2">
        <v>2023</v>
      </c>
      <c r="B38" s="3" t="s">
        <v>44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</row>
    <row r="39" spans="1:8" x14ac:dyDescent="0.3">
      <c r="A39" s="2">
        <v>2023</v>
      </c>
      <c r="B39" s="3" t="s">
        <v>45</v>
      </c>
      <c r="C39" s="2">
        <v>0</v>
      </c>
      <c r="D39" s="2">
        <v>4</v>
      </c>
      <c r="E39" s="2">
        <v>0</v>
      </c>
      <c r="F39" s="2">
        <v>4</v>
      </c>
      <c r="G39" s="2">
        <v>5</v>
      </c>
      <c r="H39" s="2">
        <v>0</v>
      </c>
    </row>
    <row r="40" spans="1:8" x14ac:dyDescent="0.3">
      <c r="A40" s="2">
        <v>2023</v>
      </c>
      <c r="B40" s="3" t="s">
        <v>46</v>
      </c>
      <c r="C40" s="2">
        <v>0</v>
      </c>
      <c r="D40" s="2">
        <v>1</v>
      </c>
      <c r="E40" s="2">
        <v>0</v>
      </c>
      <c r="F40" s="2">
        <v>1</v>
      </c>
      <c r="G40" s="2">
        <v>2</v>
      </c>
      <c r="H40" s="2">
        <v>0</v>
      </c>
    </row>
    <row r="41" spans="1:8" x14ac:dyDescent="0.3">
      <c r="A41" s="2">
        <v>2023</v>
      </c>
      <c r="B41" s="3" t="s">
        <v>47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 x14ac:dyDescent="0.3">
      <c r="A42" s="2">
        <v>2023</v>
      </c>
      <c r="B42" s="3" t="s">
        <v>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 x14ac:dyDescent="0.3">
      <c r="C43" s="8"/>
    </row>
  </sheetData>
  <autoFilter ref="A1:H42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F6CE-3D34-46DE-9348-D844BA90E7E8}">
  <dimension ref="B1:C26"/>
  <sheetViews>
    <sheetView showGridLines="0" showRowColHeaders="0" tabSelected="1" showRuler="0" zoomScaleNormal="100" workbookViewId="0">
      <selection activeCell="S17" sqref="S17"/>
    </sheetView>
  </sheetViews>
  <sheetFormatPr defaultRowHeight="14.4" x14ac:dyDescent="0.3"/>
  <cols>
    <col min="1" max="1" width="1" customWidth="1"/>
    <col min="2" max="2" width="36.109375" customWidth="1"/>
    <col min="3" max="3" width="15.6640625" customWidth="1"/>
  </cols>
  <sheetData>
    <row r="1" spans="2:3" ht="29.4" customHeight="1" x14ac:dyDescent="0.3">
      <c r="B1" s="16" t="s">
        <v>52</v>
      </c>
      <c r="C1" s="17"/>
    </row>
    <row r="2" spans="2:3" x14ac:dyDescent="0.3">
      <c r="B2" s="18" t="s">
        <v>53</v>
      </c>
      <c r="C2" s="19" t="s">
        <v>54</v>
      </c>
    </row>
    <row r="3" spans="2:3" x14ac:dyDescent="0.3">
      <c r="B3" s="3" t="s">
        <v>31</v>
      </c>
      <c r="C3" s="2">
        <f>VLOOKUP(B3,'BASE DE DADOS'!B1:C42,2,)</f>
        <v>5</v>
      </c>
    </row>
    <row r="4" spans="2:3" x14ac:dyDescent="0.3">
      <c r="B4" s="3" t="s">
        <v>32</v>
      </c>
      <c r="C4" s="2">
        <f>VLOOKUP(B4,'BASE DE DADOS'!B2:C43,2,)</f>
        <v>7</v>
      </c>
    </row>
    <row r="5" spans="2:3" x14ac:dyDescent="0.3">
      <c r="B5" s="3" t="s">
        <v>36</v>
      </c>
      <c r="C5" s="2">
        <f>VLOOKUP(B5,'BASE DE DADOS'!B3:C44,2,)</f>
        <v>5</v>
      </c>
    </row>
    <row r="6" spans="2:3" x14ac:dyDescent="0.3">
      <c r="B6" s="3" t="s">
        <v>41</v>
      </c>
      <c r="C6" s="2">
        <f>VLOOKUP(B6,'BASE DE DADOS'!B4:C45,2,)</f>
        <v>5</v>
      </c>
    </row>
    <row r="7" spans="2:3" x14ac:dyDescent="0.3">
      <c r="B7" s="3" t="s">
        <v>42</v>
      </c>
      <c r="C7" s="2">
        <f>VLOOKUP(B7,'BASE DE DADOS'!B5:C46,2,)</f>
        <v>6</v>
      </c>
    </row>
    <row r="8" spans="2:3" x14ac:dyDescent="0.3">
      <c r="B8" s="6"/>
    </row>
    <row r="9" spans="2:3" ht="33" customHeight="1" x14ac:dyDescent="0.3">
      <c r="B9" s="20" t="s">
        <v>55</v>
      </c>
      <c r="C9" s="20"/>
    </row>
    <row r="10" spans="2:3" x14ac:dyDescent="0.3">
      <c r="B10" s="14" t="s">
        <v>56</v>
      </c>
      <c r="C10" s="1">
        <f>SUM(C3:C7)</f>
        <v>28</v>
      </c>
    </row>
    <row r="11" spans="2:3" x14ac:dyDescent="0.3">
      <c r="B11" s="6"/>
      <c r="C11" s="1"/>
    </row>
    <row r="12" spans="2:3" ht="26.4" customHeight="1" x14ac:dyDescent="0.3">
      <c r="B12" s="20" t="s">
        <v>57</v>
      </c>
      <c r="C12" s="20"/>
    </row>
    <row r="13" spans="2:3" x14ac:dyDescent="0.3">
      <c r="B13" s="9" t="s">
        <v>49</v>
      </c>
      <c r="C13" s="10">
        <f>COUNTA('BASE DE DADOS'!B2:B42)</f>
        <v>41</v>
      </c>
    </row>
    <row r="14" spans="2:3" x14ac:dyDescent="0.3">
      <c r="B14" s="9" t="s">
        <v>58</v>
      </c>
      <c r="C14" s="10">
        <f>SUM('BASE DE DADOS'!F2:F42)</f>
        <v>522</v>
      </c>
    </row>
    <row r="15" spans="2:3" x14ac:dyDescent="0.3">
      <c r="B15" s="13" t="s">
        <v>50</v>
      </c>
      <c r="C15" s="15">
        <f>C14/C13</f>
        <v>12.731707317073171</v>
      </c>
    </row>
    <row r="16" spans="2:3" x14ac:dyDescent="0.3">
      <c r="B16" s="7"/>
      <c r="C16" s="7"/>
    </row>
    <row r="17" spans="2:3" ht="26.4" customHeight="1" x14ac:dyDescent="0.3">
      <c r="B17" s="21" t="s">
        <v>51</v>
      </c>
      <c r="C17" s="21"/>
    </row>
    <row r="18" spans="2:3" x14ac:dyDescent="0.3">
      <c r="B18" s="3" t="s">
        <v>30</v>
      </c>
      <c r="C18" s="11">
        <f>VLOOKUP(GIT!B18,'BASE DE DADOS'!B1:G42,6,0)</f>
        <v>86</v>
      </c>
    </row>
    <row r="19" spans="2:3" x14ac:dyDescent="0.3">
      <c r="B19" s="3" t="s">
        <v>31</v>
      </c>
      <c r="C19" s="11">
        <f>VLOOKUP(GIT!B19,'BASE DE DADOS'!B2:G43,6,0)</f>
        <v>74</v>
      </c>
    </row>
    <row r="20" spans="2:3" x14ac:dyDescent="0.3">
      <c r="B20" s="3" t="s">
        <v>33</v>
      </c>
      <c r="C20" s="11">
        <f>VLOOKUP(GIT!B20,'BASE DE DADOS'!B3:G44,6,0)</f>
        <v>183</v>
      </c>
    </row>
    <row r="21" spans="2:3" x14ac:dyDescent="0.3">
      <c r="B21" s="3" t="s">
        <v>36</v>
      </c>
      <c r="C21" s="11">
        <f>VLOOKUP(GIT!B21,'BASE DE DADOS'!B4:G45,6,0)</f>
        <v>137</v>
      </c>
    </row>
    <row r="22" spans="2:3" x14ac:dyDescent="0.3">
      <c r="B22" s="3" t="s">
        <v>41</v>
      </c>
      <c r="C22" s="11">
        <f>VLOOKUP(GIT!B22,'BASE DE DADOS'!B5:G46,6,0)</f>
        <v>83</v>
      </c>
    </row>
    <row r="23" spans="2:3" x14ac:dyDescent="0.3">
      <c r="B23" s="13" t="s">
        <v>50</v>
      </c>
      <c r="C23" s="12">
        <f>AVERAGE(C18:C22)</f>
        <v>112.6</v>
      </c>
    </row>
    <row r="25" spans="2:3" ht="32.4" customHeight="1" x14ac:dyDescent="0.3">
      <c r="B25" s="22" t="s">
        <v>59</v>
      </c>
      <c r="C25" s="22"/>
    </row>
    <row r="26" spans="2:3" x14ac:dyDescent="0.3">
      <c r="B26" s="3" t="s">
        <v>31</v>
      </c>
      <c r="C26" s="3" cm="1">
        <f t="array" ref="C26">SUMPRODUCT(('BASE DE DADOS'!B2:B42="Setor de Ciências Agrárias")*('BASE DE DADOS'!C2:C42+'BASE DE DADOS'!D2:D42+'BASE DE DADOS'!E2:E42+'BASE DE DADOS'!F2:F42+'BASE DE DADOS'!G2:G42+'BASE DE DADOS'!H2:H42))</f>
        <v>209</v>
      </c>
    </row>
  </sheetData>
  <mergeCells count="5">
    <mergeCell ref="B1:C1"/>
    <mergeCell ref="B9:C9"/>
    <mergeCell ref="B12:C12"/>
    <mergeCell ref="B17:C17"/>
    <mergeCell ref="B25:C2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GIT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erick zix</cp:lastModifiedBy>
  <dcterms:created xsi:type="dcterms:W3CDTF">2024-09-12T23:53:05Z</dcterms:created>
  <dcterms:modified xsi:type="dcterms:W3CDTF">2024-09-16T02:14:48Z</dcterms:modified>
</cp:coreProperties>
</file>