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leehowat/Library/Containers/com.apple.mail/Data/Library/Mail Downloads/BCCE9C66-B585-460F-928E-5A2A199A7D60/"/>
    </mc:Choice>
  </mc:AlternateContent>
  <xr:revisionPtr revIDLastSave="0" documentId="13_ncr:1_{17733B70-B377-4542-91C9-D06D7741E4DA}" xr6:coauthVersionLast="47" xr6:coauthVersionMax="47" xr10:uidLastSave="{00000000-0000-0000-0000-000000000000}"/>
  <bookViews>
    <workbookView xWindow="0" yWindow="500" windowWidth="28800" windowHeight="16260" activeTab="2" xr2:uid="{8838333E-28AE-9940-91BB-D695FD9F5697}"/>
  </bookViews>
  <sheets>
    <sheet name="corpora" sheetId="1" r:id="rId1"/>
    <sheet name="subcorpora" sheetId="2" r:id="rId2"/>
    <sheet name="supporting dat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" i="2" l="1"/>
  <c r="AI6" i="2"/>
  <c r="AI7" i="2"/>
  <c r="AI8" i="2"/>
  <c r="AI9" i="2"/>
  <c r="AI10" i="2"/>
  <c r="AI4" i="2"/>
  <c r="AF5" i="2"/>
  <c r="AF6" i="2"/>
  <c r="AF7" i="2"/>
  <c r="AF4" i="2"/>
  <c r="AC5" i="2"/>
  <c r="AC6" i="2"/>
  <c r="AC7" i="2"/>
  <c r="AC8" i="2"/>
  <c r="AC4" i="2"/>
  <c r="Z6" i="2"/>
  <c r="Z7" i="2"/>
  <c r="Z8" i="2"/>
  <c r="Z9" i="2"/>
  <c r="Z10" i="2"/>
  <c r="Z5" i="2"/>
  <c r="W5" i="2"/>
  <c r="W6" i="2"/>
  <c r="W7" i="2"/>
  <c r="W8" i="2"/>
  <c r="W9" i="2"/>
  <c r="W10" i="2"/>
  <c r="W4" i="2"/>
  <c r="P15" i="1"/>
  <c r="M15" i="1"/>
  <c r="N15" i="1"/>
  <c r="O15" i="1"/>
  <c r="L15" i="1"/>
  <c r="L9" i="1"/>
  <c r="M9" i="1"/>
  <c r="N9" i="1"/>
  <c r="O9" i="1"/>
  <c r="K9" i="1"/>
  <c r="E27" i="3"/>
  <c r="F27" i="3"/>
  <c r="G27" i="3"/>
  <c r="H27" i="3"/>
  <c r="D27" i="3"/>
  <c r="E11" i="3"/>
  <c r="F11" i="3"/>
  <c r="G11" i="3"/>
  <c r="H11" i="3"/>
  <c r="D11" i="3"/>
  <c r="H3" i="2"/>
  <c r="K3" i="2" s="1"/>
  <c r="H4" i="2"/>
  <c r="L3" i="2" s="1"/>
  <c r="H5" i="2"/>
  <c r="M3" i="2" s="1"/>
  <c r="H6" i="2"/>
  <c r="N3" i="2" s="1"/>
  <c r="H7" i="2"/>
  <c r="O3" i="2" s="1"/>
  <c r="H8" i="2"/>
  <c r="P3" i="2" s="1"/>
  <c r="H9" i="2"/>
  <c r="J4" i="2" s="1"/>
  <c r="H10" i="2"/>
  <c r="K4" i="2" s="1"/>
  <c r="H11" i="2"/>
  <c r="L4" i="2" s="1"/>
  <c r="H12" i="2"/>
  <c r="M4" i="2" s="1"/>
  <c r="H13" i="2"/>
  <c r="N4" i="2" s="1"/>
  <c r="H14" i="2"/>
  <c r="O4" i="2" s="1"/>
  <c r="H15" i="2"/>
  <c r="P4" i="2" s="1"/>
  <c r="H16" i="2"/>
  <c r="J5" i="2" s="1"/>
  <c r="H17" i="2"/>
  <c r="K5" i="2" s="1"/>
  <c r="H18" i="2"/>
  <c r="L5" i="2" s="1"/>
  <c r="H19" i="2"/>
  <c r="M5" i="2" s="1"/>
  <c r="H20" i="2"/>
  <c r="N5" i="2" s="1"/>
  <c r="H21" i="2"/>
  <c r="O5" i="2" s="1"/>
  <c r="H22" i="2"/>
  <c r="P5" i="2" s="1"/>
  <c r="H23" i="2"/>
  <c r="J6" i="2" s="1"/>
  <c r="H24" i="2"/>
  <c r="K6" i="2" s="1"/>
  <c r="H25" i="2"/>
  <c r="L6" i="2" s="1"/>
  <c r="H26" i="2"/>
  <c r="M6" i="2" s="1"/>
  <c r="H27" i="2"/>
  <c r="N6" i="2" s="1"/>
  <c r="H28" i="2"/>
  <c r="O6" i="2" s="1"/>
  <c r="H29" i="2"/>
  <c r="P6" i="2" s="1"/>
  <c r="H30" i="2"/>
  <c r="J7" i="2" s="1"/>
  <c r="H31" i="2"/>
  <c r="K7" i="2" s="1"/>
  <c r="H32" i="2"/>
  <c r="L7" i="2" s="1"/>
  <c r="H33" i="2"/>
  <c r="M7" i="2" s="1"/>
  <c r="H34" i="2"/>
  <c r="N7" i="2" s="1"/>
  <c r="H35" i="2"/>
  <c r="O7" i="2" s="1"/>
  <c r="H36" i="2"/>
  <c r="P7" i="2" s="1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2" i="2"/>
  <c r="J3" i="2" s="1"/>
  <c r="H3" i="1"/>
  <c r="H4" i="1"/>
  <c r="H5" i="1"/>
  <c r="H6" i="1"/>
  <c r="H13" i="1"/>
  <c r="H12" i="1"/>
  <c r="H11" i="1"/>
  <c r="H10" i="1"/>
  <c r="H9" i="1"/>
  <c r="H8" i="1"/>
  <c r="H7" i="1"/>
  <c r="H14" i="1"/>
  <c r="H15" i="1"/>
  <c r="H16" i="1"/>
  <c r="H17" i="1"/>
  <c r="H2" i="1"/>
  <c r="Q4" i="2" l="1"/>
  <c r="Q6" i="2"/>
  <c r="Q5" i="2"/>
  <c r="Q3" i="2"/>
  <c r="Q7" i="2"/>
</calcChain>
</file>

<file path=xl/sharedStrings.xml><?xml version="1.0" encoding="utf-8"?>
<sst xmlns="http://schemas.openxmlformats.org/spreadsheetml/2006/main" count="129" uniqueCount="83">
  <si>
    <t>corpus</t>
  </si>
  <si>
    <t>smallholder</t>
  </si>
  <si>
    <t>^small\Wfarm</t>
  </si>
  <si>
    <t>^small\Wholder</t>
  </si>
  <si>
    <t>^small\Wproduce</t>
  </si>
  <si>
    <t>^small\Wscale</t>
  </si>
  <si>
    <t>^smaller\Wscale</t>
  </si>
  <si>
    <t>sum</t>
  </si>
  <si>
    <t>ASDB</t>
  </si>
  <si>
    <t>IDB</t>
  </si>
  <si>
    <t>IFAD</t>
  </si>
  <si>
    <t>World Bank</t>
  </si>
  <si>
    <t>author_AFDB-2015</t>
  </si>
  <si>
    <t>author_AFDB-2016</t>
  </si>
  <si>
    <t>author_AFDB-2017</t>
  </si>
  <si>
    <t>author_AFDB-2018</t>
  </si>
  <si>
    <t>author_AFDB-2019</t>
  </si>
  <si>
    <t>author_AFDB-2020</t>
  </si>
  <si>
    <t>author_AFDB-2021</t>
  </si>
  <si>
    <t>author_ASDB-2015</t>
  </si>
  <si>
    <t>author_ASDB-2016</t>
  </si>
  <si>
    <t>author_ASDB-2017</t>
  </si>
  <si>
    <t>author_ASDB-2018</t>
  </si>
  <si>
    <t>author_ASDB-2019</t>
  </si>
  <si>
    <t>author_ASDB-2020</t>
  </si>
  <si>
    <t>author_ASDB-2021</t>
  </si>
  <si>
    <t>author_IDB-2015</t>
  </si>
  <si>
    <t>author_IDB-2016</t>
  </si>
  <si>
    <t>author_IDB-2017</t>
  </si>
  <si>
    <t>author_IDB-2018</t>
  </si>
  <si>
    <t>author_IDB-2019</t>
  </si>
  <si>
    <t>author_IDB-2020</t>
  </si>
  <si>
    <t>author_IDB-2021</t>
  </si>
  <si>
    <t>author_IFAD-2015</t>
  </si>
  <si>
    <t>author_IFAD-2016</t>
  </si>
  <si>
    <t>author_IFAD-2017</t>
  </si>
  <si>
    <t>author_IFAD-2018</t>
  </si>
  <si>
    <t>author_IFAD-2019</t>
  </si>
  <si>
    <t>author_IFAD-2020</t>
  </si>
  <si>
    <t>author_IFAD-2021</t>
  </si>
  <si>
    <t>author_WORLD-BANK-2015</t>
  </si>
  <si>
    <t>author_WORLD-BANK-2016</t>
  </si>
  <si>
    <t>author_WORLD-BANK-2017</t>
  </si>
  <si>
    <t>author_WORLD-BANK-2018</t>
  </si>
  <si>
    <t>author_WORLD-BANK-2019</t>
  </si>
  <si>
    <t>author_WORLD-BANK-2020</t>
  </si>
  <si>
    <t>author_WORLD-BANK-2021</t>
  </si>
  <si>
    <t>region_Africa-AFDB</t>
  </si>
  <si>
    <t>region_Africa-ASDB</t>
  </si>
  <si>
    <t>region_Africa-IDB</t>
  </si>
  <si>
    <t>region_Africa-IFAD</t>
  </si>
  <si>
    <t>region_Africa-WORLD-BANK</t>
  </si>
  <si>
    <t>region_Asia-AFDB</t>
  </si>
  <si>
    <t>region_Asia-ASDB</t>
  </si>
  <si>
    <t>region_Asia-IDB</t>
  </si>
  <si>
    <t>region_Asia-IFAD</t>
  </si>
  <si>
    <t>region_Asia-WORLD-BANK</t>
  </si>
  <si>
    <t>region_Latin-America-and-Caribbean-AFDB</t>
  </si>
  <si>
    <t>region_Latin-America-and-Caribbean-ASDB</t>
  </si>
  <si>
    <t>region_Latin-America-and-Caribbean-IDB</t>
  </si>
  <si>
    <t>region_Latin-America-and-Caribbean-IFAD</t>
  </si>
  <si>
    <t>region_Latin-America-and-Caribbean-WORLD-BANK</t>
  </si>
  <si>
    <t>region_Middle-East-AFDB</t>
  </si>
  <si>
    <t>region_Middle-East-ASDB</t>
  </si>
  <si>
    <t>region_Middle-East-IDB</t>
  </si>
  <si>
    <t>region_Middle-East-IFAD</t>
  </si>
  <si>
    <t>region_Middle-East-WORLD-BANK</t>
  </si>
  <si>
    <t>AFBD</t>
  </si>
  <si>
    <t>Africa</t>
  </si>
  <si>
    <t>Asia</t>
  </si>
  <si>
    <t xml:space="preserve">Latin America &amp; Caribbean </t>
  </si>
  <si>
    <t xml:space="preserve">Middle East </t>
  </si>
  <si>
    <t>AFDB</t>
  </si>
  <si>
    <t xml:space="preserve">World Bank </t>
  </si>
  <si>
    <t xml:space="preserve">sum </t>
  </si>
  <si>
    <t>These are the same values as the sums in the first graph</t>
  </si>
  <si>
    <t># of projects</t>
  </si>
  <si>
    <t>AfDB</t>
  </si>
  <si>
    <t xml:space="preserve">total </t>
  </si>
  <si>
    <t>Amount of financing</t>
  </si>
  <si>
    <t xml:space="preserve">Financing </t>
  </si>
  <si>
    <t>Mentions</t>
  </si>
  <si>
    <t xml:space="preserve">Multiplied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</si>
</sst>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Times Roman"/>
    </font>
    <font>
      <b/>
      <sz val="12"/>
      <color rgb="FF000000"/>
      <name val="Times Roman"/>
    </font>
    <font>
      <sz val="12"/>
      <color rgb="FF000000"/>
      <name val="Times Roman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Smallholder Mentions by Institution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Relative weight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corpora!$A$2:$A$6</c:f>
              <c:strCache>
                <c:ptCount val="5"/>
                <c:pt idx="0">
                  <c:v>AFBD</c:v>
                </c:pt>
                <c:pt idx="1">
                  <c:v>ASDB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corpora!$H$2:$H$6</c:f>
              <c:numCache>
                <c:formatCode>General</c:formatCode>
                <c:ptCount val="5"/>
                <c:pt idx="0">
                  <c:v>41.999999999999993</c:v>
                </c:pt>
                <c:pt idx="1">
                  <c:v>6.37</c:v>
                </c:pt>
                <c:pt idx="2">
                  <c:v>65.95</c:v>
                </c:pt>
                <c:pt idx="3">
                  <c:v>243.45000000000002</c:v>
                </c:pt>
                <c:pt idx="4">
                  <c:v>124.94999999999999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8-854D-9349-29BEBD88E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4737423"/>
        <c:axId val="1702417903"/>
      </c:barChart>
      <c:catAx>
        <c:axId val="166473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417903"/>
        <c:crosses val="autoZero"/>
        <c:auto val="1"/>
        <c:lblAlgn val="ctr"/>
        <c:lblOffset val="100"/>
        <c:noMultiLvlLbl val="0"/>
      </c:catAx>
      <c:valAx>
        <c:axId val="170241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3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Financing by Institution,</a:t>
            </a:r>
            <a:r>
              <a:rPr lang="en-US" baseline="0"/>
              <a:t> 2015-2021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'supporting data'!$D$19:$H$19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'supporting data'!$D$27:$H$27</c:f>
              <c:numCache>
                <c:formatCode>General</c:formatCode>
                <c:ptCount val="5"/>
                <c:pt idx="0">
                  <c:v>1765.1000000000001</c:v>
                </c:pt>
                <c:pt idx="1">
                  <c:v>1410.97</c:v>
                </c:pt>
                <c:pt idx="2">
                  <c:v>656.2</c:v>
                </c:pt>
                <c:pt idx="3">
                  <c:v>1629.8700000000001</c:v>
                </c:pt>
                <c:pt idx="4">
                  <c:v>16476.190000000002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A-024A-BEF5-4F72D67B7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879743"/>
        <c:axId val="1627881391"/>
      </c:barChart>
      <c:catAx>
        <c:axId val="162787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81391"/>
        <c:crosses val="autoZero"/>
        <c:auto val="1"/>
        <c:lblAlgn val="ctr"/>
        <c:lblOffset val="100"/>
        <c:noMultiLvlLbl val="0"/>
      </c:catAx>
      <c:valAx>
        <c:axId val="162788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7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Smallholder</a:t>
            </a:r>
            <a:r>
              <a:rPr lang="en-US" baseline="0"/>
              <a:t> Mentions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corpora!$A$7:$A$13</c:f>
              <c:numCache>
                <c:formatCode>General</c:formatCode>
                <c:ptCount val="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</c:numCache>
            </c:numRef>
          </c:cat>
          <c:val>
            <c:numRef>
              <c:f>corpora!$H$7:$H$13</c:f>
              <c:numCache>
                <c:formatCode>General</c:formatCode>
                <c:ptCount val="7"/>
                <c:pt idx="0">
                  <c:v>182.03</c:v>
                </c:pt>
                <c:pt idx="1">
                  <c:v>33.85</c:v>
                </c:pt>
                <c:pt idx="2">
                  <c:v>50.459999999999994</c:v>
                </c:pt>
                <c:pt idx="3">
                  <c:v>77.370000000000019</c:v>
                </c:pt>
                <c:pt idx="4">
                  <c:v>100.44</c:v>
                </c:pt>
                <c:pt idx="5">
                  <c:v>196.23999999999998</c:v>
                </c:pt>
                <c:pt idx="6">
                  <c:v>214.68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C-BC42-973B-08B01E232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3193615"/>
        <c:axId val="1943203055"/>
      </c:barChart>
      <c:catAx>
        <c:axId val="1943193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203055"/>
        <c:crosses val="autoZero"/>
        <c:auto val="1"/>
        <c:lblAlgn val="ctr"/>
        <c:lblOffset val="100"/>
        <c:noMultiLvlLbl val="0"/>
      </c:catAx>
      <c:valAx>
        <c:axId val="194320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9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Smallholder</a:t>
            </a:r>
            <a:r>
              <a:rPr lang="en-US" baseline="0"/>
              <a:t> Mentions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corpora!$A$14:$A$17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Latin America &amp; Caribbean </c:v>
                </c:pt>
                <c:pt idx="3">
                  <c:v>Middle East </c:v>
                </c:pt>
              </c:strCache>
            </c:strRef>
          </c:cat>
          <c:val>
            <c:numRef>
              <c:f>corpora!$H$14:$H$17</c:f>
              <c:numCache>
                <c:formatCode>General</c:formatCode>
                <c:ptCount val="4"/>
                <c:pt idx="0">
                  <c:v>111.63</c:v>
                </c:pt>
                <c:pt idx="1">
                  <c:v>98.669999999999987</c:v>
                </c:pt>
                <c:pt idx="2">
                  <c:v>99.499999999999986</c:v>
                </c:pt>
                <c:pt idx="3">
                  <c:v>100.26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E-EE43-942B-BA7BA1146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6043983"/>
        <c:axId val="1578865951"/>
      </c:barChart>
      <c:catAx>
        <c:axId val="1696043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65951"/>
        <c:crosses val="autoZero"/>
        <c:auto val="1"/>
        <c:lblAlgn val="ctr"/>
        <c:lblOffset val="100"/>
        <c:noMultiLvlLbl val="0"/>
      </c:catAx>
      <c:valAx>
        <c:axId val="157886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4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Mentions by Dollar</a:t>
            </a:r>
            <a:r>
              <a:rPr lang="en-US" baseline="0"/>
              <a:t> Spent (USD$M)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corpora!$L$12:$P$12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corpora!$L$15:$P$15</c:f>
              <c:numCache>
                <c:formatCode>General</c:formatCode>
                <c:ptCount val="5"/>
                <c:pt idx="0">
                  <c:v>11243.687</c:v>
                </c:pt>
                <c:pt idx="1">
                  <c:v>59260.74</c:v>
                </c:pt>
                <c:pt idx="2">
                  <c:v>43276.390000000007</c:v>
                </c:pt>
                <c:pt idx="3">
                  <c:v>396791.85149999993</c:v>
                </c:pt>
                <c:pt idx="4">
                  <c:v>2058699.9404999998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E-DB48-A57F-EE5AEE83F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859695"/>
        <c:axId val="1628100639"/>
      </c:barChart>
      <c:catAx>
        <c:axId val="162785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00639"/>
        <c:crosses val="autoZero"/>
        <c:auto val="1"/>
        <c:lblAlgn val="ctr"/>
        <c:lblOffset val="100"/>
        <c:noMultiLvlLbl val="0"/>
      </c:catAx>
      <c:valAx>
        <c:axId val="1628100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5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Smallholder</a:t>
            </a:r>
            <a:r>
              <a:rPr lang="en-US" baseline="0"/>
              <a:t> Mentions by Institution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subcorpora!$I$3:$I$7</c:f>
              <c:strCache>
                <c:ptCount val="5"/>
                <c:pt idx="0">
                  <c:v>AFDB</c:v>
                </c:pt>
                <c:pt idx="1">
                  <c:v>ASDB</c:v>
                </c:pt>
                <c:pt idx="2">
                  <c:v>IDB</c:v>
                </c:pt>
                <c:pt idx="3">
                  <c:v>IFAD</c:v>
                </c:pt>
                <c:pt idx="4">
                  <c:v>World Bank </c:v>
                </c:pt>
              </c:strCache>
            </c:strRef>
          </c:cat>
          <c:val>
            <c:numRef>
              <c:f>subcorpora!$J$3:$J$7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21.57</c:v>
                </c:pt>
                <c:pt idx="3">
                  <c:v>116.79</c:v>
                </c:pt>
                <c:pt idx="4">
                  <c:v>15.84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4-4F43-9EE7-A185396B5F7A}"/>
            </c:ext>
          </c:extLst>
        </c:ser>
        <c:ser>
          <c:idx val="1"/>
          <c:order val="1"/>
          <c:tx>
            <c:v>2016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subcorpora!$I$3:$I$7</c:f>
              <c:strCache>
                <c:ptCount val="5"/>
                <c:pt idx="0">
                  <c:v>AFDB</c:v>
                </c:pt>
                <c:pt idx="1">
                  <c:v>ASDB</c:v>
                </c:pt>
                <c:pt idx="2">
                  <c:v>IDB</c:v>
                </c:pt>
                <c:pt idx="3">
                  <c:v>IFAD</c:v>
                </c:pt>
                <c:pt idx="4">
                  <c:v>World Bank </c:v>
                </c:pt>
              </c:strCache>
            </c:strRef>
          </c:cat>
          <c:val>
            <c:numRef>
              <c:f>subcorpora!$K$3:$K$7</c:f>
              <c:numCache>
                <c:formatCode>General</c:formatCode>
                <c:ptCount val="5"/>
                <c:pt idx="0">
                  <c:v>7.69</c:v>
                </c:pt>
                <c:pt idx="1">
                  <c:v>0</c:v>
                </c:pt>
                <c:pt idx="2">
                  <c:v>7.17</c:v>
                </c:pt>
                <c:pt idx="3">
                  <c:v>83.48</c:v>
                </c:pt>
                <c:pt idx="4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4-4F43-9EE7-A185396B5F7A}"/>
            </c:ext>
          </c:extLst>
        </c:ser>
        <c:ser>
          <c:idx val="2"/>
          <c:order val="2"/>
          <c:tx>
            <c:v>2017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subcorpora!$I$3:$I$7</c:f>
              <c:strCache>
                <c:ptCount val="5"/>
                <c:pt idx="0">
                  <c:v>AFDB</c:v>
                </c:pt>
                <c:pt idx="1">
                  <c:v>ASDB</c:v>
                </c:pt>
                <c:pt idx="2">
                  <c:v>IDB</c:v>
                </c:pt>
                <c:pt idx="3">
                  <c:v>IFAD</c:v>
                </c:pt>
                <c:pt idx="4">
                  <c:v>World Bank </c:v>
                </c:pt>
              </c:strCache>
            </c:strRef>
          </c:cat>
          <c:val>
            <c:numRef>
              <c:f>subcorpora!$L$3:$L$7</c:f>
              <c:numCache>
                <c:formatCode>General</c:formatCode>
                <c:ptCount val="5"/>
                <c:pt idx="0">
                  <c:v>7.45</c:v>
                </c:pt>
                <c:pt idx="1">
                  <c:v>0</c:v>
                </c:pt>
                <c:pt idx="2">
                  <c:v>9.58</c:v>
                </c:pt>
                <c:pt idx="3">
                  <c:v>13.97</c:v>
                </c:pt>
                <c:pt idx="4">
                  <c:v>46.13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04-4F43-9EE7-A185396B5F7A}"/>
            </c:ext>
          </c:extLst>
        </c:ser>
        <c:ser>
          <c:idx val="3"/>
          <c:order val="3"/>
          <c:tx>
            <c:v>2018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subcorpora!$I$3:$I$7</c:f>
              <c:strCache>
                <c:ptCount val="5"/>
                <c:pt idx="0">
                  <c:v>AFDB</c:v>
                </c:pt>
                <c:pt idx="1">
                  <c:v>ASDB</c:v>
                </c:pt>
                <c:pt idx="2">
                  <c:v>IDB</c:v>
                </c:pt>
                <c:pt idx="3">
                  <c:v>IFAD</c:v>
                </c:pt>
                <c:pt idx="4">
                  <c:v>World Bank </c:v>
                </c:pt>
              </c:strCache>
            </c:strRef>
          </c:cat>
          <c:val>
            <c:numRef>
              <c:f>subcorpora!$M$3:$M$7</c:f>
              <c:numCache>
                <c:formatCode>General</c:formatCode>
                <c:ptCount val="5"/>
                <c:pt idx="0">
                  <c:v>8.14</c:v>
                </c:pt>
                <c:pt idx="1">
                  <c:v>1.58</c:v>
                </c:pt>
                <c:pt idx="2">
                  <c:v>26.36</c:v>
                </c:pt>
                <c:pt idx="3">
                  <c:v>29.19</c:v>
                </c:pt>
                <c:pt idx="4">
                  <c:v>22.310000000000002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04-4F43-9EE7-A185396B5F7A}"/>
            </c:ext>
          </c:extLst>
        </c:ser>
        <c:ser>
          <c:idx val="4"/>
          <c:order val="4"/>
          <c:tx>
            <c:v>2019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subcorpora!$I$3:$I$7</c:f>
              <c:strCache>
                <c:ptCount val="5"/>
                <c:pt idx="0">
                  <c:v>AFDB</c:v>
                </c:pt>
                <c:pt idx="1">
                  <c:v>ASDB</c:v>
                </c:pt>
                <c:pt idx="2">
                  <c:v>IDB</c:v>
                </c:pt>
                <c:pt idx="3">
                  <c:v>IFAD</c:v>
                </c:pt>
                <c:pt idx="4">
                  <c:v>World Bank </c:v>
                </c:pt>
              </c:strCache>
            </c:strRef>
          </c:cat>
          <c:val>
            <c:numRef>
              <c:f>subcorpora!$N$3:$N$7</c:f>
              <c:numCache>
                <c:formatCode>General</c:formatCode>
                <c:ptCount val="5"/>
                <c:pt idx="0">
                  <c:v>7.45</c:v>
                </c:pt>
                <c:pt idx="1">
                  <c:v>3.18</c:v>
                </c:pt>
                <c:pt idx="2">
                  <c:v>1.19</c:v>
                </c:pt>
                <c:pt idx="3">
                  <c:v>0</c:v>
                </c:pt>
                <c:pt idx="4">
                  <c:v>21.57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04-4F43-9EE7-A185396B5F7A}"/>
            </c:ext>
          </c:extLst>
        </c:ser>
        <c:ser>
          <c:idx val="5"/>
          <c:order val="5"/>
          <c:tx>
            <c:v>2020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subcorpora!$I$3:$I$7</c:f>
              <c:strCache>
                <c:ptCount val="5"/>
                <c:pt idx="0">
                  <c:v>AFDB</c:v>
                </c:pt>
                <c:pt idx="1">
                  <c:v>ASDB</c:v>
                </c:pt>
                <c:pt idx="2">
                  <c:v>IDB</c:v>
                </c:pt>
                <c:pt idx="3">
                  <c:v>IFAD</c:v>
                </c:pt>
                <c:pt idx="4">
                  <c:v>World Bank </c:v>
                </c:pt>
              </c:strCache>
            </c:strRef>
          </c:cat>
          <c:val>
            <c:numRef>
              <c:f>subcorpora!$O$3:$O$7</c:f>
              <c:numCache>
                <c:formatCode>General</c:formatCode>
                <c:ptCount val="5"/>
                <c:pt idx="0">
                  <c:v>3.0300000000000002</c:v>
                </c:pt>
                <c:pt idx="1">
                  <c:v>1.58</c:v>
                </c:pt>
                <c:pt idx="2">
                  <c:v>0</c:v>
                </c:pt>
                <c:pt idx="3">
                  <c:v>0</c:v>
                </c:pt>
                <c:pt idx="4">
                  <c:v>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04-4F43-9EE7-A185396B5F7A}"/>
            </c:ext>
          </c:extLst>
        </c:ser>
        <c:ser>
          <c:idx val="6"/>
          <c:order val="6"/>
          <c:tx>
            <c:v>2021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subcorpora!$I$3:$I$7</c:f>
              <c:strCache>
                <c:ptCount val="5"/>
                <c:pt idx="0">
                  <c:v>AFDB</c:v>
                </c:pt>
                <c:pt idx="1">
                  <c:v>ASDB</c:v>
                </c:pt>
                <c:pt idx="2">
                  <c:v>IDB</c:v>
                </c:pt>
                <c:pt idx="3">
                  <c:v>IFAD</c:v>
                </c:pt>
                <c:pt idx="4">
                  <c:v>World Bank </c:v>
                </c:pt>
              </c:strCache>
            </c:strRef>
          </c:cat>
          <c:val>
            <c:numRef>
              <c:f>subcorpora!$P$3:$P$7</c:f>
              <c:numCache>
                <c:formatCode>General</c:formatCode>
                <c:ptCount val="5"/>
                <c:pt idx="0">
                  <c:v>8.17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04-4F43-9EE7-A185396B5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015967"/>
        <c:axId val="1730833567"/>
      </c:barChart>
      <c:catAx>
        <c:axId val="192401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833567"/>
        <c:crosses val="autoZero"/>
        <c:auto val="1"/>
        <c:lblAlgn val="ctr"/>
        <c:lblOffset val="100"/>
        <c:noMultiLvlLbl val="0"/>
      </c:catAx>
      <c:valAx>
        <c:axId val="1730833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1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Mentions Per Dollar Spent (USD$M)</a:t>
            </a:r>
            <a:r>
              <a:rPr lang="en-US" baseline="0"/>
              <a:t>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(subcorpora!$W$3,subcorpora!$Z$3,subcorpora!$AC$3,subcorpora!$AF$3,subcorpora!$AI$3)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(subcorpora!$W$4,subcorpora!$Z$4,subcorpora!$AC$4,subcorpora!$AF$4,subcorpora!$AI$4)</c:f>
              <c:numCache>
                <c:formatCode>General</c:formatCode>
                <c:ptCount val="5"/>
                <c:pt idx="0">
                  <c:v>0</c:v>
                </c:pt>
                <c:pt idx="2">
                  <c:v>3817.89</c:v>
                </c:pt>
                <c:pt idx="3">
                  <c:v>99325.223400000003</c:v>
                </c:pt>
                <c:pt idx="4">
                  <c:v>22340.736000000001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9-AC41-B01E-802C9C9F26C2}"/>
            </c:ext>
          </c:extLst>
        </c:ser>
        <c:ser>
          <c:idx val="1"/>
          <c:order val="1"/>
          <c:tx>
            <c:v>2016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(subcorpora!$W$3,subcorpora!$Z$3,subcorpora!$AC$3,subcorpora!$AF$3,subcorpora!$AI$3)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(subcorpora!$W$5,subcorpora!$Z$5,subcorpora!$AC$5,subcorpora!$AF$5,subcorpora!$AI$5)</c:f>
              <c:numCache>
                <c:formatCode>General</c:formatCode>
                <c:ptCount val="5"/>
                <c:pt idx="0">
                  <c:v>0</c:v>
                </c:pt>
                <c:pt idx="1">
                  <c:v>891.27100000000007</c:v>
                </c:pt>
                <c:pt idx="2">
                  <c:v>1147.2</c:v>
                </c:pt>
                <c:pt idx="3">
                  <c:v>47228.810000000005</c:v>
                </c:pt>
                <c:pt idx="4">
                  <c:v>15628.5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9-AC41-B01E-802C9C9F26C2}"/>
            </c:ext>
          </c:extLst>
        </c:ser>
        <c:ser>
          <c:idx val="2"/>
          <c:order val="2"/>
          <c:tx>
            <c:v>2017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(subcorpora!$W$3,subcorpora!$Z$3,subcorpora!$AC$3,subcorpora!$AF$3,subcorpora!$AI$3)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(subcorpora!$W$6,subcorpora!$Z$6,subcorpora!$AC$6,subcorpora!$AF$6,subcorpora!$AI$6)</c:f>
              <c:numCache>
                <c:formatCode>General</c:formatCode>
                <c:ptCount val="5"/>
                <c:pt idx="0">
                  <c:v>0</c:v>
                </c:pt>
                <c:pt idx="1">
                  <c:v>3267.7935000000002</c:v>
                </c:pt>
                <c:pt idx="2">
                  <c:v>526.9</c:v>
                </c:pt>
                <c:pt idx="3">
                  <c:v>726.44</c:v>
                </c:pt>
                <c:pt idx="4">
                  <c:v>218406.63670000003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79-AC41-B01E-802C9C9F26C2}"/>
            </c:ext>
          </c:extLst>
        </c:ser>
        <c:ser>
          <c:idx val="3"/>
          <c:order val="3"/>
          <c:tx>
            <c:v>2018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(subcorpora!$W$3,subcorpora!$Z$3,subcorpora!$AC$3,subcorpora!$AF$3,subcorpora!$AI$3)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(subcorpora!$W$7,subcorpora!$Z$7,subcorpora!$AC$7,subcorpora!$AF$7,subcorpora!$AI$7)</c:f>
              <c:numCache>
                <c:formatCode>General</c:formatCode>
                <c:ptCount val="5"/>
                <c:pt idx="0">
                  <c:v>909.60600000000011</c:v>
                </c:pt>
                <c:pt idx="1">
                  <c:v>3548.1446000000001</c:v>
                </c:pt>
                <c:pt idx="2">
                  <c:v>6568.9119999999994</c:v>
                </c:pt>
                <c:pt idx="3">
                  <c:v>4718.8554000000004</c:v>
                </c:pt>
                <c:pt idx="4">
                  <c:v>59500.77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79-AC41-B01E-802C9C9F26C2}"/>
            </c:ext>
          </c:extLst>
        </c:ser>
        <c:ser>
          <c:idx val="4"/>
          <c:order val="4"/>
          <c:tx>
            <c:v>2019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(subcorpora!$W$3,subcorpora!$Z$3,subcorpora!$AC$3,subcorpora!$AF$3,subcorpora!$AI$3)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(subcorpora!$W$8,subcorpora!$Z$8,subcorpora!$AC$8,subcorpora!$AF$8,subcorpora!$AI$8)</c:f>
              <c:numCache>
                <c:formatCode>General</c:formatCode>
                <c:ptCount val="5"/>
                <c:pt idx="0">
                  <c:v>2613.0060000000003</c:v>
                </c:pt>
                <c:pt idx="1">
                  <c:v>2470.7179999999998</c:v>
                </c:pt>
                <c:pt idx="2">
                  <c:v>17.849999999999998</c:v>
                </c:pt>
                <c:pt idx="4">
                  <c:v>65335.53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79-AC41-B01E-802C9C9F26C2}"/>
            </c:ext>
          </c:extLst>
        </c:ser>
        <c:ser>
          <c:idx val="5"/>
          <c:order val="5"/>
          <c:tx>
            <c:v>2020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(subcorpora!$W$3,subcorpora!$Z$3,subcorpora!$AC$3,subcorpora!$AF$3,subcorpora!$AI$3)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(subcorpora!$W$9,subcorpora!$Z$9,subcorpora!$AC$9,subcorpora!$AF$9,subcorpora!$AI$9)</c:f>
              <c:numCache>
                <c:formatCode>General</c:formatCode>
                <c:ptCount val="5"/>
                <c:pt idx="0">
                  <c:v>265.44</c:v>
                </c:pt>
                <c:pt idx="1">
                  <c:v>191.55659999999997</c:v>
                </c:pt>
                <c:pt idx="4">
                  <c:v>10947.060000000001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79-AC41-B01E-802C9C9F26C2}"/>
            </c:ext>
          </c:extLst>
        </c:ser>
        <c:ser>
          <c:idx val="6"/>
          <c:order val="6"/>
          <c:tx>
            <c:v>2021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(subcorpora!$W$3,subcorpora!$Z$3,subcorpora!$AC$3,subcorpora!$AF$3,subcorpora!$AI$3)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(subcorpora!$W$10,subcorpora!$Z$10,subcorpora!$AC$10,subcorpora!$AF$10,subcorpora!$AI$10)</c:f>
              <c:numCache>
                <c:formatCode>General</c:formatCode>
                <c:ptCount val="5"/>
                <c:pt idx="0">
                  <c:v>0</c:v>
                </c:pt>
                <c:pt idx="1">
                  <c:v>209.88730000000001</c:v>
                </c:pt>
                <c:pt idx="4">
                  <c:v>1032.75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79-AC41-B01E-802C9C9F2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026447"/>
        <c:axId val="1730864831"/>
      </c:barChart>
      <c:catAx>
        <c:axId val="173102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864831"/>
        <c:crosses val="autoZero"/>
        <c:auto val="1"/>
        <c:lblAlgn val="ctr"/>
        <c:lblOffset val="100"/>
        <c:noMultiLvlLbl val="0"/>
      </c:catAx>
      <c:valAx>
        <c:axId val="173086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02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s by Institution </a:t>
            </a:r>
            <a:r>
              <a:rPr lang="en-US" sz="1400" b="0" i="0" u="none" strike="noStrike" baseline="0">
                <a:effectLst/>
              </a:rPr>
              <a:t>per Year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'supporting data'!$D$3:$H$3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'supporting data'!$D$4:$H$4</c:f>
              <c:numCache>
                <c:formatCode>General</c:formatCode>
                <c:ptCount val="5"/>
                <c:pt idx="0">
                  <c:v>2</c:v>
                </c:pt>
                <c:pt idx="2">
                  <c:v>3</c:v>
                </c:pt>
                <c:pt idx="3">
                  <c:v>29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9-544C-B645-6E38BC2DFF6F}"/>
            </c:ext>
          </c:extLst>
        </c:ser>
        <c:ser>
          <c:idx val="1"/>
          <c:order val="1"/>
          <c:tx>
            <c:v>2016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'supporting data'!$D$3:$H$3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'supporting data'!$D$5:$H$5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19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9-544C-B645-6E38BC2DFF6F}"/>
            </c:ext>
          </c:extLst>
        </c:ser>
        <c:ser>
          <c:idx val="2"/>
          <c:order val="2"/>
          <c:tx>
            <c:v>2017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'supporting data'!$D$3:$H$3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'supporting data'!$D$6:$H$6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69-544C-B645-6E38BC2DFF6F}"/>
            </c:ext>
          </c:extLst>
        </c:ser>
        <c:ser>
          <c:idx val="3"/>
          <c:order val="3"/>
          <c:tx>
            <c:v>2018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'supporting data'!$D$3:$H$3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'supporting data'!$D$7:$H$7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4</c:v>
                </c:pt>
                <c:pt idx="3">
                  <c:v>9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69-544C-B645-6E38BC2DFF6F}"/>
            </c:ext>
          </c:extLst>
        </c:ser>
        <c:ser>
          <c:idx val="4"/>
          <c:order val="4"/>
          <c:tx>
            <c:v>2019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'supporting data'!$D$3:$H$3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'supporting data'!$D$8:$H$8</c:f>
              <c:numCache>
                <c:formatCode>General</c:formatCode>
                <c:ptCount val="5"/>
                <c:pt idx="0">
                  <c:v>9</c:v>
                </c:pt>
                <c:pt idx="1">
                  <c:v>11</c:v>
                </c:pt>
                <c:pt idx="2">
                  <c:v>1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69-544C-B645-6E38BC2DFF6F}"/>
            </c:ext>
          </c:extLst>
        </c:ser>
        <c:ser>
          <c:idx val="5"/>
          <c:order val="5"/>
          <c:tx>
            <c:v>2020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'supporting data'!$D$3:$H$3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'supporting data'!$D$9:$H$9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69-544C-B645-6E38BC2DFF6F}"/>
            </c:ext>
          </c:extLst>
        </c:ser>
        <c:ser>
          <c:idx val="6"/>
          <c:order val="6"/>
          <c:tx>
            <c:v>2021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'supporting data'!$D$3:$H$3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'supporting data'!$D$10:$H$10</c:f>
              <c:numCache>
                <c:formatCode>General</c:formatCode>
                <c:ptCount val="5"/>
                <c:pt idx="1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69-544C-B645-6E38BC2DF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197727"/>
        <c:axId val="1943199375"/>
      </c:barChart>
      <c:catAx>
        <c:axId val="194319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99375"/>
        <c:crosses val="autoZero"/>
        <c:auto val="1"/>
        <c:lblAlgn val="ctr"/>
        <c:lblOffset val="100"/>
        <c:noMultiLvlLbl val="0"/>
      </c:catAx>
      <c:valAx>
        <c:axId val="194319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9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Financing by Institution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'supporting data'!$D$19:$H$19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'supporting data'!$D$20:$H$20</c:f>
              <c:numCache>
                <c:formatCode>General</c:formatCode>
                <c:ptCount val="5"/>
                <c:pt idx="0">
                  <c:v>111</c:v>
                </c:pt>
                <c:pt idx="2">
                  <c:v>177</c:v>
                </c:pt>
                <c:pt idx="3">
                  <c:v>850.46</c:v>
                </c:pt>
                <c:pt idx="4">
                  <c:v>1410.4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C-FC46-8DDD-C0585D4A05B9}"/>
            </c:ext>
          </c:extLst>
        </c:ser>
        <c:ser>
          <c:idx val="1"/>
          <c:order val="1"/>
          <c:tx>
            <c:v>2016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'supporting data'!$D$19:$H$19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'supporting data'!$D$21:$H$21</c:f>
              <c:numCache>
                <c:formatCode>General</c:formatCode>
                <c:ptCount val="5"/>
                <c:pt idx="0">
                  <c:v>13.7</c:v>
                </c:pt>
                <c:pt idx="1">
                  <c:v>115.9</c:v>
                </c:pt>
                <c:pt idx="2">
                  <c:v>160</c:v>
                </c:pt>
                <c:pt idx="3">
                  <c:v>565.75</c:v>
                </c:pt>
                <c:pt idx="4">
                  <c:v>1389.2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C-FC46-8DDD-C0585D4A05B9}"/>
            </c:ext>
          </c:extLst>
        </c:ser>
        <c:ser>
          <c:idx val="2"/>
          <c:order val="2"/>
          <c:tx>
            <c:v>2017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'supporting data'!$D$19:$H$19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'supporting data'!$D$22:$H$22</c:f>
              <c:numCache>
                <c:formatCode>General</c:formatCode>
                <c:ptCount val="5"/>
                <c:pt idx="0">
                  <c:v>75</c:v>
                </c:pt>
                <c:pt idx="1">
                  <c:v>438.63</c:v>
                </c:pt>
                <c:pt idx="2">
                  <c:v>55</c:v>
                </c:pt>
                <c:pt idx="3">
                  <c:v>52</c:v>
                </c:pt>
                <c:pt idx="4">
                  <c:v>4734.59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7C-FC46-8DDD-C0585D4A05B9}"/>
            </c:ext>
          </c:extLst>
        </c:ser>
        <c:ser>
          <c:idx val="3"/>
          <c:order val="3"/>
          <c:tx>
            <c:v>2018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'supporting data'!$D$19:$H$19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'supporting data'!$D$23:$H$23</c:f>
              <c:numCache>
                <c:formatCode>General</c:formatCode>
                <c:ptCount val="5"/>
                <c:pt idx="0">
                  <c:v>575.70000000000005</c:v>
                </c:pt>
                <c:pt idx="1">
                  <c:v>435.89</c:v>
                </c:pt>
                <c:pt idx="2">
                  <c:v>249.2</c:v>
                </c:pt>
                <c:pt idx="3">
                  <c:v>161.66</c:v>
                </c:pt>
                <c:pt idx="4">
                  <c:v>2667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7C-FC46-8DDD-C0585D4A05B9}"/>
            </c:ext>
          </c:extLst>
        </c:ser>
        <c:ser>
          <c:idx val="4"/>
          <c:order val="4"/>
          <c:tx>
            <c:v>2019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'supporting data'!$D$19:$H$19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'supporting data'!$D$24:$H$24</c:f>
              <c:numCache>
                <c:formatCode>General</c:formatCode>
                <c:ptCount val="5"/>
                <c:pt idx="0">
                  <c:v>821.7</c:v>
                </c:pt>
                <c:pt idx="1">
                  <c:v>331.64</c:v>
                </c:pt>
                <c:pt idx="2">
                  <c:v>15</c:v>
                </c:pt>
                <c:pt idx="4">
                  <c:v>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7C-FC46-8DDD-C0585D4A05B9}"/>
            </c:ext>
          </c:extLst>
        </c:ser>
        <c:ser>
          <c:idx val="5"/>
          <c:order val="5"/>
          <c:tx>
            <c:v>2020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'supporting data'!$D$19:$H$19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'supporting data'!$D$25:$H$25</c:f>
              <c:numCache>
                <c:formatCode>General</c:formatCode>
                <c:ptCount val="5"/>
                <c:pt idx="0">
                  <c:v>168</c:v>
                </c:pt>
                <c:pt idx="1">
                  <c:v>63.22</c:v>
                </c:pt>
                <c:pt idx="4">
                  <c:v>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7C-FC46-8DDD-C0585D4A05B9}"/>
            </c:ext>
          </c:extLst>
        </c:ser>
        <c:ser>
          <c:idx val="6"/>
          <c:order val="6"/>
          <c:tx>
            <c:v>2021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'supporting data'!$D$19:$H$19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'supporting data'!$D$26:$H$26</c:f>
              <c:numCache>
                <c:formatCode>General</c:formatCode>
                <c:ptCount val="5"/>
                <c:pt idx="1">
                  <c:v>25.69</c:v>
                </c:pt>
                <c:pt idx="4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7C-FC46-8DDD-C0585D4A0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67071"/>
        <c:axId val="1695123631"/>
      </c:barChart>
      <c:catAx>
        <c:axId val="16869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3631"/>
        <c:crosses val="autoZero"/>
        <c:auto val="1"/>
        <c:lblAlgn val="ctr"/>
        <c:lblOffset val="100"/>
        <c:noMultiLvlLbl val="0"/>
      </c:catAx>
      <c:valAx>
        <c:axId val="169512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Projects by</a:t>
            </a:r>
            <a:r>
              <a:rPr lang="en-US" baseline="0"/>
              <a:t> Institution,</a:t>
            </a:r>
            <a:r>
              <a:rPr lang="en-US"/>
              <a:t> 2015- 2021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'supporting data'!$D$3:$H$3</c:f>
              <c:strCache>
                <c:ptCount val="5"/>
                <c:pt idx="0">
                  <c:v>ASDB</c:v>
                </c:pt>
                <c:pt idx="1">
                  <c:v>AfDB</c:v>
                </c:pt>
                <c:pt idx="2">
                  <c:v>IDB</c:v>
                </c:pt>
                <c:pt idx="3">
                  <c:v>IFAD</c:v>
                </c:pt>
                <c:pt idx="4">
                  <c:v>World Bank</c:v>
                </c:pt>
              </c:strCache>
            </c:strRef>
          </c:cat>
          <c:val>
            <c:numRef>
              <c:f>'supporting data'!$D$11:$H$11</c:f>
              <c:numCache>
                <c:formatCode>General</c:formatCode>
                <c:ptCount val="5"/>
                <c:pt idx="0">
                  <c:v>26</c:v>
                </c:pt>
                <c:pt idx="1">
                  <c:v>37</c:v>
                </c:pt>
                <c:pt idx="2">
                  <c:v>11</c:v>
                </c:pt>
                <c:pt idx="3">
                  <c:v>59</c:v>
                </c:pt>
                <c:pt idx="4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B-C148-8965-A5AC74070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176351"/>
        <c:axId val="1576473535"/>
      </c:barChart>
      <c:catAx>
        <c:axId val="15761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73535"/>
        <c:crosses val="autoZero"/>
        <c:auto val="1"/>
        <c:lblAlgn val="ctr"/>
        <c:lblOffset val="100"/>
        <c:noMultiLvlLbl val="0"/>
      </c:catAx>
      <c:valAx>
        <c:axId val="157647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7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18</xdr:row>
      <xdr:rowOff>12700</xdr:rowOff>
    </xdr:from>
    <xdr:to>
      <xdr:col>4</xdr:col>
      <xdr:colOff>50800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7A169E-B859-A84D-B483-7B53AD1E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17</xdr:row>
      <xdr:rowOff>190500</xdr:rowOff>
    </xdr:from>
    <xdr:to>
      <xdr:col>9</xdr:col>
      <xdr:colOff>622300</xdr:colOff>
      <xdr:row>37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309AC6-783E-954B-A441-8373264C8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37</xdr:row>
      <xdr:rowOff>165100</xdr:rowOff>
    </xdr:from>
    <xdr:to>
      <xdr:col>4</xdr:col>
      <xdr:colOff>139700</xdr:colOff>
      <xdr:row>56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9F3817-357F-5A42-A2F7-413B354E2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266700</xdr:colOff>
      <xdr:row>17</xdr:row>
      <xdr:rowOff>152400</xdr:rowOff>
    </xdr:from>
    <xdr:to>
      <xdr:col>17</xdr:col>
      <xdr:colOff>393700</xdr:colOff>
      <xdr:row>37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952275-364D-0D4C-AE10-1C9C53376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8</xdr:row>
      <xdr:rowOff>12700</xdr:rowOff>
    </xdr:from>
    <xdr:to>
      <xdr:col>17</xdr:col>
      <xdr:colOff>381000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06C33-A83C-3348-AE0B-2B87AFFAC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698500</xdr:colOff>
      <xdr:row>10</xdr:row>
      <xdr:rowOff>88900</xdr:rowOff>
    </xdr:from>
    <xdr:to>
      <xdr:col>25</xdr:col>
      <xdr:colOff>800100</xdr:colOff>
      <xdr:row>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6F61C8-D12E-2548-8C90-76C847A95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50800</xdr:rowOff>
    </xdr:from>
    <xdr:to>
      <xdr:col>15</xdr:col>
      <xdr:colOff>241300</xdr:colOff>
      <xdr:row>18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9B28AB-9192-9B49-8725-EE1BBFD1D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241300</xdr:colOff>
      <xdr:row>19</xdr:row>
      <xdr:rowOff>12700</xdr:rowOff>
    </xdr:from>
    <xdr:to>
      <xdr:col>15</xdr:col>
      <xdr:colOff>152400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57696E-9032-6142-B23C-F9565FEDA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342900</xdr:colOff>
      <xdr:row>0</xdr:row>
      <xdr:rowOff>76200</xdr:rowOff>
    </xdr:from>
    <xdr:to>
      <xdr:col>21</xdr:col>
      <xdr:colOff>698500</xdr:colOff>
      <xdr:row>18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530004-9989-E145-B292-3A241B52D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292100</xdr:colOff>
      <xdr:row>19</xdr:row>
      <xdr:rowOff>12700</xdr:rowOff>
    </xdr:from>
    <xdr:to>
      <xdr:col>21</xdr:col>
      <xdr:colOff>698500</xdr:colOff>
      <xdr:row>36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A3D298-1FEE-E044-B991-802847F3F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31D44-F50D-1B44-878A-EA3E857073CF}">
  <dimension ref="A1:P17"/>
  <sheetViews>
    <sheetView workbookViewId="0">
      <selection activeCell="Q14" sqref="Q14"/>
    </sheetView>
  </sheetViews>
  <sheetFormatPr baseColWidth="10" defaultRowHeight="16"/>
  <cols>
    <col min="1" max="1" width="30.33203125" style="1" customWidth="1"/>
    <col min="2" max="2" width="10.83203125" style="1"/>
    <col min="3" max="3" width="17.6640625" style="1" customWidth="1"/>
    <col min="4" max="4" width="19" style="1" customWidth="1"/>
    <col min="5" max="5" width="17.83203125" style="1" customWidth="1"/>
    <col min="6" max="6" width="16" style="1" customWidth="1"/>
    <col min="7" max="7" width="15.6640625" style="1" customWidth="1"/>
    <col min="8" max="16384" width="10.83203125" style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K1" s="1" t="s">
        <v>8</v>
      </c>
      <c r="L1" s="1" t="s">
        <v>77</v>
      </c>
      <c r="M1" s="1" t="s">
        <v>9</v>
      </c>
      <c r="N1" s="1" t="s">
        <v>10</v>
      </c>
      <c r="O1" s="1" t="s">
        <v>11</v>
      </c>
    </row>
    <row r="2" spans="1:16">
      <c r="A2" s="2" t="s">
        <v>67</v>
      </c>
      <c r="B2" s="3">
        <v>26.84</v>
      </c>
      <c r="C2" s="3">
        <v>4.2</v>
      </c>
      <c r="D2" s="3">
        <v>1.1599999999999999</v>
      </c>
      <c r="E2" s="3">
        <v>3.5</v>
      </c>
      <c r="F2" s="3">
        <v>6.3</v>
      </c>
      <c r="G2" s="3">
        <v>0</v>
      </c>
      <c r="H2" s="1">
        <f t="shared" ref="H2:H17" si="0">SUM(B2:G2)</f>
        <v>41.999999999999993</v>
      </c>
      <c r="J2" s="1">
        <v>2015</v>
      </c>
      <c r="K2" s="1">
        <v>111</v>
      </c>
      <c r="M2" s="1">
        <v>177</v>
      </c>
      <c r="N2" s="1">
        <v>850.46</v>
      </c>
      <c r="O2" s="1">
        <v>1410.4</v>
      </c>
    </row>
    <row r="3" spans="1:16">
      <c r="A3" s="2" t="s">
        <v>8</v>
      </c>
      <c r="B3" s="3">
        <v>0.79</v>
      </c>
      <c r="C3" s="3">
        <v>3.19</v>
      </c>
      <c r="D3" s="3">
        <v>0</v>
      </c>
      <c r="E3" s="3">
        <v>0</v>
      </c>
      <c r="F3" s="3">
        <v>2.39</v>
      </c>
      <c r="G3" s="3">
        <v>0</v>
      </c>
      <c r="H3" s="1">
        <f t="shared" si="0"/>
        <v>6.37</v>
      </c>
      <c r="J3" s="1">
        <v>2016</v>
      </c>
      <c r="K3" s="1">
        <v>13.7</v>
      </c>
      <c r="L3" s="1">
        <v>115.9</v>
      </c>
      <c r="M3" s="1">
        <v>160</v>
      </c>
      <c r="N3" s="1">
        <v>565.75</v>
      </c>
      <c r="O3" s="1">
        <v>1389.2</v>
      </c>
    </row>
    <row r="4" spans="1:16">
      <c r="A4" s="2" t="s">
        <v>9</v>
      </c>
      <c r="B4" s="3">
        <v>7.19</v>
      </c>
      <c r="C4" s="3">
        <v>19.190000000000001</v>
      </c>
      <c r="D4" s="3">
        <v>0</v>
      </c>
      <c r="E4" s="3">
        <v>21.59</v>
      </c>
      <c r="F4" s="3">
        <v>11.99</v>
      </c>
      <c r="G4" s="3">
        <v>5.99</v>
      </c>
      <c r="H4" s="1">
        <f t="shared" si="0"/>
        <v>65.95</v>
      </c>
      <c r="J4" s="1">
        <v>2017</v>
      </c>
      <c r="K4" s="1">
        <v>75</v>
      </c>
      <c r="L4" s="1">
        <v>438.63</v>
      </c>
      <c r="M4" s="1">
        <v>55</v>
      </c>
      <c r="N4" s="1">
        <v>52</v>
      </c>
      <c r="O4" s="1">
        <v>4734.59</v>
      </c>
    </row>
    <row r="5" spans="1:16">
      <c r="A5" s="2" t="s">
        <v>10</v>
      </c>
      <c r="B5" s="3">
        <v>205.63</v>
      </c>
      <c r="C5" s="3">
        <v>6.99</v>
      </c>
      <c r="D5" s="3">
        <v>0.41</v>
      </c>
      <c r="E5" s="3">
        <v>2.46</v>
      </c>
      <c r="F5" s="3">
        <v>27.96</v>
      </c>
      <c r="G5" s="3">
        <v>0</v>
      </c>
      <c r="H5" s="1">
        <f t="shared" si="0"/>
        <v>243.45000000000002</v>
      </c>
      <c r="J5" s="1">
        <v>2018</v>
      </c>
      <c r="K5" s="1">
        <v>575.70000000000005</v>
      </c>
      <c r="L5" s="1">
        <v>435.89</v>
      </c>
      <c r="M5" s="1">
        <v>249.2</v>
      </c>
      <c r="N5" s="1">
        <v>161.66</v>
      </c>
      <c r="O5" s="1">
        <v>2667</v>
      </c>
    </row>
    <row r="6" spans="1:16">
      <c r="A6" s="2" t="s">
        <v>11</v>
      </c>
      <c r="B6" s="3">
        <v>66.08</v>
      </c>
      <c r="C6" s="3">
        <v>9.59</v>
      </c>
      <c r="D6" s="3">
        <v>3.5</v>
      </c>
      <c r="E6" s="3">
        <v>4.43</v>
      </c>
      <c r="F6" s="3">
        <v>41.35</v>
      </c>
      <c r="G6" s="3">
        <v>0</v>
      </c>
      <c r="H6" s="1">
        <f t="shared" si="0"/>
        <v>124.94999999999999</v>
      </c>
      <c r="J6" s="1">
        <v>2019</v>
      </c>
      <c r="K6" s="1">
        <v>821.7</v>
      </c>
      <c r="L6" s="1">
        <v>331.64</v>
      </c>
      <c r="M6" s="1">
        <v>15</v>
      </c>
      <c r="O6" s="1">
        <v>3029</v>
      </c>
    </row>
    <row r="7" spans="1:16">
      <c r="A7" s="2">
        <v>2021</v>
      </c>
      <c r="B7" s="3">
        <v>146.91</v>
      </c>
      <c r="C7" s="3">
        <v>3.19</v>
      </c>
      <c r="D7" s="3">
        <v>0</v>
      </c>
      <c r="E7" s="3">
        <v>3.19</v>
      </c>
      <c r="F7" s="3">
        <v>28.74</v>
      </c>
      <c r="G7" s="3">
        <v>0</v>
      </c>
      <c r="H7" s="1">
        <f t="shared" si="0"/>
        <v>182.03</v>
      </c>
      <c r="J7" s="1">
        <v>2020</v>
      </c>
      <c r="K7" s="1">
        <v>168</v>
      </c>
      <c r="L7" s="1">
        <v>63.22</v>
      </c>
      <c r="O7" s="1">
        <v>2991</v>
      </c>
    </row>
    <row r="8" spans="1:16">
      <c r="A8" s="2">
        <v>2020</v>
      </c>
      <c r="B8" s="3">
        <v>6.77</v>
      </c>
      <c r="C8" s="3">
        <v>2.9</v>
      </c>
      <c r="D8" s="3">
        <v>0</v>
      </c>
      <c r="E8" s="3">
        <v>1.93</v>
      </c>
      <c r="F8" s="3">
        <v>22.25</v>
      </c>
      <c r="G8" s="3">
        <v>0</v>
      </c>
      <c r="H8" s="1">
        <f t="shared" si="0"/>
        <v>33.85</v>
      </c>
      <c r="J8" s="1">
        <v>2021</v>
      </c>
      <c r="L8" s="1">
        <v>25.69</v>
      </c>
      <c r="O8" s="1">
        <v>255</v>
      </c>
    </row>
    <row r="9" spans="1:16">
      <c r="A9" s="2">
        <v>2019</v>
      </c>
      <c r="B9" s="3">
        <v>20.32</v>
      </c>
      <c r="C9" s="3">
        <v>4.58</v>
      </c>
      <c r="D9" s="3">
        <v>2.29</v>
      </c>
      <c r="E9" s="3">
        <v>6.55</v>
      </c>
      <c r="F9" s="3">
        <v>16.72</v>
      </c>
      <c r="G9" s="3">
        <v>0</v>
      </c>
      <c r="H9" s="1">
        <f t="shared" si="0"/>
        <v>50.459999999999994</v>
      </c>
      <c r="K9" s="1">
        <f>SUM(K2:K8)</f>
        <v>1765.1000000000001</v>
      </c>
      <c r="L9" s="1">
        <f t="shared" ref="L9:O9" si="1">SUM(L2:L8)</f>
        <v>1410.97</v>
      </c>
      <c r="M9" s="1">
        <f t="shared" si="1"/>
        <v>656.2</v>
      </c>
      <c r="N9" s="1">
        <f t="shared" si="1"/>
        <v>1629.8700000000001</v>
      </c>
      <c r="O9" s="1">
        <f t="shared" si="1"/>
        <v>16476.190000000002</v>
      </c>
    </row>
    <row r="10" spans="1:16">
      <c r="A10" s="2">
        <v>2018</v>
      </c>
      <c r="B10" s="3">
        <v>42.24</v>
      </c>
      <c r="C10" s="3">
        <v>9.5500000000000007</v>
      </c>
      <c r="D10" s="3">
        <v>0.61</v>
      </c>
      <c r="E10" s="3">
        <v>1.85</v>
      </c>
      <c r="F10" s="3">
        <v>21.58</v>
      </c>
      <c r="G10" s="3">
        <v>1.54</v>
      </c>
      <c r="H10" s="1">
        <f t="shared" si="0"/>
        <v>77.370000000000019</v>
      </c>
    </row>
    <row r="11" spans="1:16">
      <c r="A11" s="2">
        <v>2017</v>
      </c>
      <c r="B11" s="3">
        <v>58.59</v>
      </c>
      <c r="C11" s="3">
        <v>8.99</v>
      </c>
      <c r="D11" s="3">
        <v>2.79</v>
      </c>
      <c r="E11" s="3">
        <v>3.72</v>
      </c>
      <c r="F11" s="3">
        <v>26.35</v>
      </c>
      <c r="G11" s="3">
        <v>0</v>
      </c>
      <c r="H11" s="1">
        <f t="shared" si="0"/>
        <v>100.44</v>
      </c>
    </row>
    <row r="12" spans="1:16">
      <c r="A12" s="2">
        <v>2016</v>
      </c>
      <c r="B12" s="3">
        <v>148.97</v>
      </c>
      <c r="C12" s="3">
        <v>10.36</v>
      </c>
      <c r="D12" s="3">
        <v>1.94</v>
      </c>
      <c r="E12" s="3">
        <v>2.59</v>
      </c>
      <c r="F12" s="3">
        <v>32.380000000000003</v>
      </c>
      <c r="G12" s="3">
        <v>0</v>
      </c>
      <c r="H12" s="1">
        <f t="shared" si="0"/>
        <v>196.23999999999998</v>
      </c>
      <c r="L12" s="1" t="s">
        <v>8</v>
      </c>
      <c r="M12" s="1" t="s">
        <v>77</v>
      </c>
      <c r="N12" s="1" t="s">
        <v>9</v>
      </c>
      <c r="O12" s="1" t="s">
        <v>10</v>
      </c>
      <c r="P12" s="1" t="s">
        <v>11</v>
      </c>
    </row>
    <row r="13" spans="1:16">
      <c r="A13" s="2">
        <v>2015</v>
      </c>
      <c r="B13" s="3">
        <v>170.98</v>
      </c>
      <c r="C13" s="3">
        <v>7.19</v>
      </c>
      <c r="D13" s="3">
        <v>2.21</v>
      </c>
      <c r="E13" s="3">
        <v>9.9600000000000009</v>
      </c>
      <c r="F13" s="3">
        <v>24.34</v>
      </c>
      <c r="G13" s="3">
        <v>0</v>
      </c>
      <c r="H13" s="1">
        <f t="shared" si="0"/>
        <v>214.68</v>
      </c>
      <c r="K13" s="1" t="s">
        <v>80</v>
      </c>
      <c r="L13" s="1">
        <v>1765.1</v>
      </c>
      <c r="M13" s="1">
        <v>1410.97</v>
      </c>
      <c r="N13" s="1">
        <v>656.2</v>
      </c>
      <c r="O13" s="1">
        <v>1629.87</v>
      </c>
      <c r="P13" s="1">
        <v>16476.189999999999</v>
      </c>
    </row>
    <row r="14" spans="1:16">
      <c r="A14" s="2" t="s">
        <v>68</v>
      </c>
      <c r="B14" s="3">
        <v>76.510000000000005</v>
      </c>
      <c r="C14" s="3">
        <v>4.25</v>
      </c>
      <c r="D14" s="3">
        <v>2.06</v>
      </c>
      <c r="E14" s="3">
        <v>2.91</v>
      </c>
      <c r="F14" s="3">
        <v>25.9</v>
      </c>
      <c r="G14" s="3">
        <v>0</v>
      </c>
      <c r="H14" s="1">
        <f t="shared" si="0"/>
        <v>111.63</v>
      </c>
      <c r="K14" s="1" t="s">
        <v>81</v>
      </c>
      <c r="L14" s="1">
        <v>6.37</v>
      </c>
      <c r="M14" s="1">
        <v>42</v>
      </c>
      <c r="N14" s="1">
        <v>65.95</v>
      </c>
      <c r="O14" s="1">
        <v>243.45</v>
      </c>
      <c r="P14" s="1">
        <v>124.95</v>
      </c>
    </row>
    <row r="15" spans="1:16">
      <c r="A15" s="2" t="s">
        <v>69</v>
      </c>
      <c r="B15" s="3">
        <v>67.349999999999994</v>
      </c>
      <c r="C15" s="3">
        <v>7.97</v>
      </c>
      <c r="D15" s="3">
        <v>1.92</v>
      </c>
      <c r="E15" s="3">
        <v>2.19</v>
      </c>
      <c r="F15" s="3">
        <v>19.239999999999998</v>
      </c>
      <c r="G15" s="3">
        <v>0</v>
      </c>
      <c r="H15" s="1">
        <f t="shared" si="0"/>
        <v>98.669999999999987</v>
      </c>
      <c r="K15" s="1" t="s">
        <v>82</v>
      </c>
      <c r="L15" s="1">
        <f>L13*L14</f>
        <v>11243.687</v>
      </c>
      <c r="M15" s="1">
        <f t="shared" ref="M15:P15" si="2">M13*M14</f>
        <v>59260.74</v>
      </c>
      <c r="N15" s="1">
        <f t="shared" si="2"/>
        <v>43276.390000000007</v>
      </c>
      <c r="O15" s="1">
        <f t="shared" si="2"/>
        <v>396791.85149999993</v>
      </c>
      <c r="P15" s="1">
        <f t="shared" si="2"/>
        <v>2058699.9404999998</v>
      </c>
    </row>
    <row r="16" spans="1:16">
      <c r="A16" s="2" t="s">
        <v>70</v>
      </c>
      <c r="B16" s="3">
        <v>41.9</v>
      </c>
      <c r="C16" s="3">
        <v>18.329999999999998</v>
      </c>
      <c r="D16" s="3">
        <v>0.52</v>
      </c>
      <c r="E16" s="3">
        <v>16.239999999999998</v>
      </c>
      <c r="F16" s="3">
        <v>19.899999999999999</v>
      </c>
      <c r="G16" s="3">
        <v>2.61</v>
      </c>
      <c r="H16" s="1">
        <f t="shared" si="0"/>
        <v>99.499999999999986</v>
      </c>
    </row>
    <row r="17" spans="1:8">
      <c r="A17" s="2" t="s">
        <v>71</v>
      </c>
      <c r="B17" s="3">
        <v>57.93</v>
      </c>
      <c r="C17" s="3">
        <v>17.82</v>
      </c>
      <c r="D17" s="3">
        <v>0</v>
      </c>
      <c r="E17" s="3">
        <v>0</v>
      </c>
      <c r="F17" s="3">
        <v>24.51</v>
      </c>
      <c r="G17" s="3">
        <v>0</v>
      </c>
      <c r="H17" s="1">
        <f t="shared" si="0"/>
        <v>100.26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B4AF4-F612-7E4A-AA55-3512C44FA259}">
  <dimension ref="A1:AI56"/>
  <sheetViews>
    <sheetView workbookViewId="0">
      <selection activeCell="AA11" sqref="AA11"/>
    </sheetView>
  </sheetViews>
  <sheetFormatPr baseColWidth="10" defaultRowHeight="16"/>
  <cols>
    <col min="1" max="1" width="26.83203125" style="1" customWidth="1"/>
    <col min="2" max="5" width="10.83203125" style="1"/>
    <col min="6" max="6" width="9" style="1" customWidth="1"/>
    <col min="7" max="7" width="7" style="1" customWidth="1"/>
    <col min="8" max="16384" width="10.83203125" style="1"/>
  </cols>
  <sheetData>
    <row r="1" spans="1: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35" ht="102">
      <c r="A2" s="2" t="s">
        <v>12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1">
        <f>SUM(B2:G2)</f>
        <v>0</v>
      </c>
      <c r="J2" s="1">
        <v>2015</v>
      </c>
      <c r="K2" s="1">
        <v>2016</v>
      </c>
      <c r="L2" s="1">
        <v>2017</v>
      </c>
      <c r="M2" s="1">
        <v>2018</v>
      </c>
      <c r="N2" s="1">
        <v>2019</v>
      </c>
      <c r="O2" s="1">
        <v>2020</v>
      </c>
      <c r="P2" s="1">
        <v>2021</v>
      </c>
      <c r="Q2" s="4" t="s">
        <v>74</v>
      </c>
      <c r="R2" s="5" t="s">
        <v>75</v>
      </c>
    </row>
    <row r="3" spans="1:35">
      <c r="A3" s="2" t="s">
        <v>13</v>
      </c>
      <c r="B3" s="3">
        <v>7</v>
      </c>
      <c r="C3" s="3">
        <v>0.46</v>
      </c>
      <c r="D3" s="3">
        <v>0</v>
      </c>
      <c r="E3" s="3">
        <v>0</v>
      </c>
      <c r="F3" s="3">
        <v>0.23</v>
      </c>
      <c r="G3" s="3">
        <v>0</v>
      </c>
      <c r="H3" s="1">
        <f t="shared" ref="H3:H56" si="0">SUM(B3:G3)</f>
        <v>7.69</v>
      </c>
      <c r="I3" s="1" t="s">
        <v>72</v>
      </c>
      <c r="J3" s="1">
        <f>H2</f>
        <v>0</v>
      </c>
      <c r="K3" s="1">
        <f>H3</f>
        <v>7.69</v>
      </c>
      <c r="L3" s="1">
        <f>H4</f>
        <v>7.45</v>
      </c>
      <c r="M3" s="1">
        <f>H5</f>
        <v>8.14</v>
      </c>
      <c r="N3" s="1">
        <f>H6</f>
        <v>7.45</v>
      </c>
      <c r="O3" s="1">
        <f>H7</f>
        <v>3.0300000000000002</v>
      </c>
      <c r="P3" s="1">
        <f>H8</f>
        <v>8.17</v>
      </c>
      <c r="Q3" s="4">
        <f>SUM(J3:P3)</f>
        <v>41.93</v>
      </c>
      <c r="U3" s="1" t="s">
        <v>8</v>
      </c>
      <c r="V3" s="1" t="s">
        <v>81</v>
      </c>
      <c r="W3" s="1" t="s">
        <v>8</v>
      </c>
      <c r="X3" s="1" t="s">
        <v>77</v>
      </c>
      <c r="Y3" s="1" t="s">
        <v>81</v>
      </c>
      <c r="Z3" s="1" t="s">
        <v>72</v>
      </c>
      <c r="AA3" s="1" t="s">
        <v>9</v>
      </c>
      <c r="AB3" s="1" t="s">
        <v>81</v>
      </c>
      <c r="AC3" s="1" t="s">
        <v>9</v>
      </c>
      <c r="AD3" s="1" t="s">
        <v>10</v>
      </c>
      <c r="AE3" s="1" t="s">
        <v>81</v>
      </c>
      <c r="AF3" s="1" t="s">
        <v>10</v>
      </c>
      <c r="AG3" s="1" t="s">
        <v>11</v>
      </c>
      <c r="AH3" s="1" t="s">
        <v>81</v>
      </c>
      <c r="AI3" s="1" t="s">
        <v>11</v>
      </c>
    </row>
    <row r="4" spans="1:35">
      <c r="A4" s="2" t="s">
        <v>14</v>
      </c>
      <c r="B4" s="3">
        <v>5.36</v>
      </c>
      <c r="C4" s="3">
        <v>0.23</v>
      </c>
      <c r="D4" s="3">
        <v>0.93</v>
      </c>
      <c r="E4" s="3">
        <v>0</v>
      </c>
      <c r="F4" s="3">
        <v>0.93</v>
      </c>
      <c r="G4" s="3">
        <v>0</v>
      </c>
      <c r="H4" s="1">
        <f t="shared" si="0"/>
        <v>7.45</v>
      </c>
      <c r="I4" s="1" t="s">
        <v>8</v>
      </c>
      <c r="J4" s="1">
        <f>H9</f>
        <v>0</v>
      </c>
      <c r="K4" s="1">
        <f>H10</f>
        <v>0</v>
      </c>
      <c r="L4" s="1">
        <f>H11</f>
        <v>0</v>
      </c>
      <c r="M4" s="1">
        <f>H12</f>
        <v>1.58</v>
      </c>
      <c r="N4" s="1">
        <f>H13</f>
        <v>3.18</v>
      </c>
      <c r="O4" s="1">
        <f>H14</f>
        <v>1.58</v>
      </c>
      <c r="P4" s="1">
        <f>H15</f>
        <v>0</v>
      </c>
      <c r="Q4" s="4">
        <f>SUM(J4:P4)</f>
        <v>6.34</v>
      </c>
      <c r="T4" s="1">
        <v>2015</v>
      </c>
      <c r="U4" s="1">
        <v>111</v>
      </c>
      <c r="W4" s="1">
        <f>U4*V4</f>
        <v>0</v>
      </c>
      <c r="AA4" s="1">
        <v>177</v>
      </c>
      <c r="AB4" s="1">
        <v>21.57</v>
      </c>
      <c r="AC4" s="1">
        <f>AA4*AB4</f>
        <v>3817.89</v>
      </c>
      <c r="AD4" s="1">
        <v>850.46</v>
      </c>
      <c r="AE4" s="1">
        <v>116.79</v>
      </c>
      <c r="AF4" s="1">
        <f>AD4*AE4</f>
        <v>99325.223400000003</v>
      </c>
      <c r="AG4" s="1">
        <v>1410.4</v>
      </c>
      <c r="AH4" s="1">
        <v>15.84</v>
      </c>
      <c r="AI4" s="1">
        <f>AG4*AH4</f>
        <v>22340.736000000001</v>
      </c>
    </row>
    <row r="5" spans="1:35">
      <c r="A5" s="2" t="s">
        <v>15</v>
      </c>
      <c r="B5" s="3">
        <v>3.26</v>
      </c>
      <c r="C5" s="3">
        <v>2.56</v>
      </c>
      <c r="D5" s="3">
        <v>0.23</v>
      </c>
      <c r="E5" s="3">
        <v>0.23</v>
      </c>
      <c r="F5" s="3">
        <v>1.86</v>
      </c>
      <c r="G5" s="3">
        <v>0</v>
      </c>
      <c r="H5" s="1">
        <f t="shared" si="0"/>
        <v>8.14</v>
      </c>
      <c r="I5" s="1" t="s">
        <v>9</v>
      </c>
      <c r="J5" s="1">
        <f>H16</f>
        <v>21.57</v>
      </c>
      <c r="K5" s="1">
        <f>H17</f>
        <v>7.17</v>
      </c>
      <c r="L5" s="1">
        <f>H18</f>
        <v>9.58</v>
      </c>
      <c r="M5" s="1">
        <f>H19</f>
        <v>26.36</v>
      </c>
      <c r="N5" s="1">
        <f>H20</f>
        <v>1.19</v>
      </c>
      <c r="O5" s="1">
        <f>H21</f>
        <v>0</v>
      </c>
      <c r="P5" s="1">
        <f>H22</f>
        <v>0</v>
      </c>
      <c r="Q5" s="4">
        <f>SUM(J5:P5)</f>
        <v>65.87</v>
      </c>
      <c r="T5" s="1">
        <v>2016</v>
      </c>
      <c r="U5" s="1">
        <v>13.7</v>
      </c>
      <c r="W5" s="1">
        <f t="shared" ref="W5:W10" si="1">U5*V5</f>
        <v>0</v>
      </c>
      <c r="X5" s="1">
        <v>115.9</v>
      </c>
      <c r="Y5" s="1">
        <v>7.69</v>
      </c>
      <c r="Z5" s="1">
        <f>X5*Y5</f>
        <v>891.27100000000007</v>
      </c>
      <c r="AA5" s="1">
        <v>160</v>
      </c>
      <c r="AB5" s="1">
        <v>7.17</v>
      </c>
      <c r="AC5" s="1">
        <f t="shared" ref="AC5:AC8" si="2">AA5*AB5</f>
        <v>1147.2</v>
      </c>
      <c r="AD5" s="1">
        <v>565.75</v>
      </c>
      <c r="AE5" s="1">
        <v>83.48</v>
      </c>
      <c r="AF5" s="1">
        <f t="shared" ref="AF5:AF7" si="3">AD5*AE5</f>
        <v>47228.810000000005</v>
      </c>
      <c r="AG5" s="1">
        <v>1389.2</v>
      </c>
      <c r="AH5" s="1">
        <v>11.25</v>
      </c>
      <c r="AI5" s="1">
        <f t="shared" ref="AI5:AI10" si="4">AG5*AH5</f>
        <v>15628.5</v>
      </c>
    </row>
    <row r="6" spans="1:35">
      <c r="A6" s="2" t="s">
        <v>16</v>
      </c>
      <c r="B6" s="3">
        <v>2.33</v>
      </c>
      <c r="C6" s="3">
        <v>0.7</v>
      </c>
      <c r="D6" s="3">
        <v>0</v>
      </c>
      <c r="E6" s="3">
        <v>3.26</v>
      </c>
      <c r="F6" s="3">
        <v>1.1599999999999999</v>
      </c>
      <c r="G6" s="3">
        <v>0</v>
      </c>
      <c r="H6" s="1">
        <f t="shared" si="0"/>
        <v>7.45</v>
      </c>
      <c r="I6" s="1" t="s">
        <v>10</v>
      </c>
      <c r="J6" s="1">
        <f>H23</f>
        <v>116.79</v>
      </c>
      <c r="K6" s="1">
        <f>H24</f>
        <v>83.48</v>
      </c>
      <c r="L6" s="1">
        <f>H25</f>
        <v>13.97</v>
      </c>
      <c r="M6" s="1">
        <f>H26</f>
        <v>29.19</v>
      </c>
      <c r="N6" s="1">
        <f>H27</f>
        <v>0</v>
      </c>
      <c r="O6" s="1">
        <f>H28</f>
        <v>0</v>
      </c>
      <c r="P6" s="1">
        <f>H29</f>
        <v>0</v>
      </c>
      <c r="Q6" s="4">
        <f>SUM(J6:P6)</f>
        <v>243.43</v>
      </c>
      <c r="T6" s="1">
        <v>2017</v>
      </c>
      <c r="U6" s="1">
        <v>75</v>
      </c>
      <c r="W6" s="1">
        <f t="shared" si="1"/>
        <v>0</v>
      </c>
      <c r="X6" s="1">
        <v>438.63</v>
      </c>
      <c r="Y6" s="1">
        <v>7.45</v>
      </c>
      <c r="Z6" s="1">
        <f t="shared" ref="Z6:Z10" si="5">X6*Y6</f>
        <v>3267.7935000000002</v>
      </c>
      <c r="AA6" s="1">
        <v>55</v>
      </c>
      <c r="AB6" s="1">
        <v>9.58</v>
      </c>
      <c r="AC6" s="1">
        <f t="shared" si="2"/>
        <v>526.9</v>
      </c>
      <c r="AD6" s="1">
        <v>52</v>
      </c>
      <c r="AE6" s="1">
        <v>13.97</v>
      </c>
      <c r="AF6" s="1">
        <f t="shared" si="3"/>
        <v>726.44</v>
      </c>
      <c r="AG6" s="1">
        <v>4734.59</v>
      </c>
      <c r="AH6" s="1">
        <v>46.13</v>
      </c>
      <c r="AI6" s="1">
        <f t="shared" si="4"/>
        <v>218406.63670000003</v>
      </c>
    </row>
    <row r="7" spans="1:35">
      <c r="A7" s="2" t="s">
        <v>17</v>
      </c>
      <c r="B7" s="3">
        <v>0.7</v>
      </c>
      <c r="C7" s="3">
        <v>0.23</v>
      </c>
      <c r="D7" s="3">
        <v>0</v>
      </c>
      <c r="E7" s="3">
        <v>0</v>
      </c>
      <c r="F7" s="3">
        <v>2.1</v>
      </c>
      <c r="G7" s="3">
        <v>0</v>
      </c>
      <c r="H7" s="1">
        <f t="shared" si="0"/>
        <v>3.0300000000000002</v>
      </c>
      <c r="I7" s="1" t="s">
        <v>73</v>
      </c>
      <c r="J7" s="1">
        <f>H30</f>
        <v>15.84</v>
      </c>
      <c r="K7" s="1">
        <f>H31</f>
        <v>11.25</v>
      </c>
      <c r="L7" s="1">
        <f>H32</f>
        <v>46.13</v>
      </c>
      <c r="M7" s="1">
        <f>H33</f>
        <v>22.310000000000002</v>
      </c>
      <c r="N7" s="1">
        <f>H34</f>
        <v>21.57</v>
      </c>
      <c r="O7" s="1">
        <f>H35</f>
        <v>3.66</v>
      </c>
      <c r="P7" s="1">
        <f>H36</f>
        <v>4.05</v>
      </c>
      <c r="Q7" s="4">
        <f>SUM(J7:P7)</f>
        <v>124.80999999999999</v>
      </c>
      <c r="T7" s="1">
        <v>2018</v>
      </c>
      <c r="U7" s="1">
        <v>575.70000000000005</v>
      </c>
      <c r="V7" s="1">
        <v>1.58</v>
      </c>
      <c r="W7" s="1">
        <f t="shared" si="1"/>
        <v>909.60600000000011</v>
      </c>
      <c r="X7" s="1">
        <v>435.89</v>
      </c>
      <c r="Y7" s="1">
        <v>8.14</v>
      </c>
      <c r="Z7" s="1">
        <f t="shared" si="5"/>
        <v>3548.1446000000001</v>
      </c>
      <c r="AA7" s="1">
        <v>249.2</v>
      </c>
      <c r="AB7" s="1">
        <v>26.36</v>
      </c>
      <c r="AC7" s="1">
        <f t="shared" si="2"/>
        <v>6568.9119999999994</v>
      </c>
      <c r="AD7" s="1">
        <v>161.66</v>
      </c>
      <c r="AE7" s="1">
        <v>29.19</v>
      </c>
      <c r="AF7" s="1">
        <f t="shared" si="3"/>
        <v>4718.8554000000004</v>
      </c>
      <c r="AG7" s="1">
        <v>2667</v>
      </c>
      <c r="AH7" s="1">
        <v>22.31</v>
      </c>
      <c r="AI7" s="1">
        <f t="shared" si="4"/>
        <v>59500.77</v>
      </c>
    </row>
    <row r="8" spans="1:35">
      <c r="A8" s="2" t="s">
        <v>18</v>
      </c>
      <c r="B8" s="3">
        <v>8.17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1">
        <f t="shared" si="0"/>
        <v>8.17</v>
      </c>
      <c r="T8" s="1">
        <v>2019</v>
      </c>
      <c r="U8" s="1">
        <v>821.7</v>
      </c>
      <c r="V8" s="1">
        <v>3.18</v>
      </c>
      <c r="W8" s="1">
        <f t="shared" si="1"/>
        <v>2613.0060000000003</v>
      </c>
      <c r="X8" s="1">
        <v>331.64</v>
      </c>
      <c r="Y8" s="1">
        <v>7.45</v>
      </c>
      <c r="Z8" s="1">
        <f t="shared" si="5"/>
        <v>2470.7179999999998</v>
      </c>
      <c r="AA8" s="1">
        <v>15</v>
      </c>
      <c r="AB8" s="1">
        <v>1.19</v>
      </c>
      <c r="AC8" s="1">
        <f t="shared" si="2"/>
        <v>17.849999999999998</v>
      </c>
      <c r="AG8" s="1">
        <v>3029</v>
      </c>
      <c r="AH8" s="1">
        <v>21.57</v>
      </c>
      <c r="AI8" s="1">
        <f t="shared" si="4"/>
        <v>65335.53</v>
      </c>
    </row>
    <row r="9" spans="1:35">
      <c r="A9" s="2" t="s">
        <v>19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1">
        <f t="shared" si="0"/>
        <v>0</v>
      </c>
      <c r="T9" s="1">
        <v>2020</v>
      </c>
      <c r="U9" s="1">
        <v>168</v>
      </c>
      <c r="V9" s="1">
        <v>1.58</v>
      </c>
      <c r="W9" s="1">
        <f t="shared" si="1"/>
        <v>265.44</v>
      </c>
      <c r="X9" s="1">
        <v>63.22</v>
      </c>
      <c r="Y9" s="1">
        <v>3.03</v>
      </c>
      <c r="Z9" s="1">
        <f t="shared" si="5"/>
        <v>191.55659999999997</v>
      </c>
      <c r="AG9" s="1">
        <v>2991</v>
      </c>
      <c r="AH9" s="1">
        <v>3.66</v>
      </c>
      <c r="AI9" s="1">
        <f t="shared" si="4"/>
        <v>10947.060000000001</v>
      </c>
    </row>
    <row r="10" spans="1:35">
      <c r="A10" s="2" t="s">
        <v>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1">
        <f t="shared" si="0"/>
        <v>0</v>
      </c>
      <c r="T10" s="1">
        <v>2021</v>
      </c>
      <c r="W10" s="1">
        <f t="shared" si="1"/>
        <v>0</v>
      </c>
      <c r="X10" s="1">
        <v>25.69</v>
      </c>
      <c r="Y10" s="1">
        <v>8.17</v>
      </c>
      <c r="Z10" s="1">
        <f t="shared" si="5"/>
        <v>209.88730000000001</v>
      </c>
      <c r="AG10" s="1">
        <v>255</v>
      </c>
      <c r="AH10" s="1">
        <v>4.05</v>
      </c>
      <c r="AI10" s="1">
        <f t="shared" si="4"/>
        <v>1032.75</v>
      </c>
    </row>
    <row r="11" spans="1:35">
      <c r="A11" s="2" t="s">
        <v>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1">
        <f t="shared" si="0"/>
        <v>0</v>
      </c>
    </row>
    <row r="12" spans="1:35">
      <c r="A12" s="2" t="s">
        <v>22</v>
      </c>
      <c r="B12" s="3">
        <v>0.79</v>
      </c>
      <c r="C12" s="3">
        <v>0</v>
      </c>
      <c r="D12" s="3">
        <v>0</v>
      </c>
      <c r="E12" s="3">
        <v>0</v>
      </c>
      <c r="F12" s="3">
        <v>0.79</v>
      </c>
      <c r="G12" s="3">
        <v>0</v>
      </c>
      <c r="H12" s="1">
        <f t="shared" si="0"/>
        <v>1.58</v>
      </c>
    </row>
    <row r="13" spans="1:35">
      <c r="A13" s="2" t="s">
        <v>23</v>
      </c>
      <c r="B13" s="3">
        <v>0</v>
      </c>
      <c r="C13" s="3">
        <v>2.39</v>
      </c>
      <c r="D13" s="3">
        <v>0</v>
      </c>
      <c r="E13" s="3">
        <v>0</v>
      </c>
      <c r="F13" s="3">
        <v>0.79</v>
      </c>
      <c r="G13" s="3">
        <v>0</v>
      </c>
      <c r="H13" s="1">
        <f t="shared" si="0"/>
        <v>3.18</v>
      </c>
    </row>
    <row r="14" spans="1:35">
      <c r="A14" s="2" t="s">
        <v>24</v>
      </c>
      <c r="B14" s="3">
        <v>0</v>
      </c>
      <c r="C14" s="3">
        <v>0.79</v>
      </c>
      <c r="D14" s="3">
        <v>0</v>
      </c>
      <c r="E14" s="3">
        <v>0</v>
      </c>
      <c r="F14" s="3">
        <v>0.79</v>
      </c>
      <c r="G14" s="3">
        <v>0</v>
      </c>
      <c r="H14" s="1">
        <f t="shared" si="0"/>
        <v>1.58</v>
      </c>
    </row>
    <row r="15" spans="1:35">
      <c r="A15" s="2" t="s">
        <v>25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">
        <f t="shared" si="0"/>
        <v>0</v>
      </c>
    </row>
    <row r="16" spans="1:35">
      <c r="A16" s="2" t="s">
        <v>26</v>
      </c>
      <c r="B16" s="3">
        <v>0</v>
      </c>
      <c r="C16" s="3">
        <v>1.19</v>
      </c>
      <c r="D16" s="3">
        <v>0</v>
      </c>
      <c r="E16" s="3">
        <v>14.39</v>
      </c>
      <c r="F16" s="3">
        <v>5.99</v>
      </c>
      <c r="G16" s="3">
        <v>0</v>
      </c>
      <c r="H16" s="1">
        <f t="shared" si="0"/>
        <v>21.57</v>
      </c>
    </row>
    <row r="17" spans="1:8">
      <c r="A17" s="2" t="s">
        <v>27</v>
      </c>
      <c r="B17" s="3">
        <v>0</v>
      </c>
      <c r="C17" s="3">
        <v>1.19</v>
      </c>
      <c r="D17" s="3">
        <v>0</v>
      </c>
      <c r="E17" s="3">
        <v>4.79</v>
      </c>
      <c r="F17" s="3">
        <v>1.19</v>
      </c>
      <c r="G17" s="3">
        <v>0</v>
      </c>
      <c r="H17" s="1">
        <f t="shared" si="0"/>
        <v>7.17</v>
      </c>
    </row>
    <row r="18" spans="1:8">
      <c r="A18" s="2" t="s">
        <v>28</v>
      </c>
      <c r="B18" s="3">
        <v>7.19</v>
      </c>
      <c r="C18" s="3">
        <v>2.39</v>
      </c>
      <c r="D18" s="3">
        <v>0</v>
      </c>
      <c r="E18" s="3">
        <v>0</v>
      </c>
      <c r="F18" s="3">
        <v>0</v>
      </c>
      <c r="G18" s="3">
        <v>0</v>
      </c>
      <c r="H18" s="1">
        <f t="shared" si="0"/>
        <v>9.58</v>
      </c>
    </row>
    <row r="19" spans="1:8">
      <c r="A19" s="2" t="s">
        <v>29</v>
      </c>
      <c r="B19" s="3">
        <v>0</v>
      </c>
      <c r="C19" s="3">
        <v>14.39</v>
      </c>
      <c r="D19" s="3">
        <v>0</v>
      </c>
      <c r="E19" s="3">
        <v>2.39</v>
      </c>
      <c r="F19" s="3">
        <v>3.59</v>
      </c>
      <c r="G19" s="3">
        <v>5.99</v>
      </c>
      <c r="H19" s="1">
        <f t="shared" si="0"/>
        <v>26.36</v>
      </c>
    </row>
    <row r="20" spans="1:8">
      <c r="A20" s="2" t="s">
        <v>30</v>
      </c>
      <c r="B20" s="3">
        <v>0</v>
      </c>
      <c r="C20" s="3">
        <v>0</v>
      </c>
      <c r="D20" s="3">
        <v>0</v>
      </c>
      <c r="E20" s="3">
        <v>0</v>
      </c>
      <c r="F20" s="3">
        <v>1.19</v>
      </c>
      <c r="G20" s="3">
        <v>0</v>
      </c>
      <c r="H20" s="1">
        <f t="shared" si="0"/>
        <v>1.19</v>
      </c>
    </row>
    <row r="21" spans="1:8">
      <c r="A21" s="2" t="s">
        <v>31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1">
        <f t="shared" si="0"/>
        <v>0</v>
      </c>
    </row>
    <row r="22" spans="1:8">
      <c r="A22" s="2" t="s">
        <v>32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1">
        <f t="shared" si="0"/>
        <v>0</v>
      </c>
    </row>
    <row r="23" spans="1:8">
      <c r="A23" s="2" t="s">
        <v>33</v>
      </c>
      <c r="B23" s="3">
        <v>101.58</v>
      </c>
      <c r="C23" s="3">
        <v>3.29</v>
      </c>
      <c r="D23" s="3">
        <v>0.41</v>
      </c>
      <c r="E23" s="3">
        <v>1.64</v>
      </c>
      <c r="F23" s="3">
        <v>9.8699999999999992</v>
      </c>
      <c r="G23" s="3">
        <v>0</v>
      </c>
      <c r="H23" s="1">
        <f t="shared" si="0"/>
        <v>116.79</v>
      </c>
    </row>
    <row r="24" spans="1:8">
      <c r="A24" s="2" t="s">
        <v>34</v>
      </c>
      <c r="B24" s="3">
        <v>68.680000000000007</v>
      </c>
      <c r="C24" s="3">
        <v>1.64</v>
      </c>
      <c r="D24" s="3">
        <v>0</v>
      </c>
      <c r="E24" s="3">
        <v>0</v>
      </c>
      <c r="F24" s="3">
        <v>13.16</v>
      </c>
      <c r="G24" s="3">
        <v>0</v>
      </c>
      <c r="H24" s="1">
        <f t="shared" si="0"/>
        <v>83.48</v>
      </c>
    </row>
    <row r="25" spans="1:8">
      <c r="A25" s="2" t="s">
        <v>35</v>
      </c>
      <c r="B25" s="3">
        <v>11.92</v>
      </c>
      <c r="C25" s="3">
        <v>0.41</v>
      </c>
      <c r="D25" s="3">
        <v>0</v>
      </c>
      <c r="E25" s="3">
        <v>0</v>
      </c>
      <c r="F25" s="3">
        <v>1.64</v>
      </c>
      <c r="G25" s="3">
        <v>0</v>
      </c>
      <c r="H25" s="1">
        <f t="shared" si="0"/>
        <v>13.97</v>
      </c>
    </row>
    <row r="26" spans="1:8">
      <c r="A26" s="2" t="s">
        <v>36</v>
      </c>
      <c r="B26" s="3">
        <v>23.44</v>
      </c>
      <c r="C26" s="3">
        <v>1.64</v>
      </c>
      <c r="D26" s="3">
        <v>0</v>
      </c>
      <c r="E26" s="3">
        <v>0.82</v>
      </c>
      <c r="F26" s="3">
        <v>3.29</v>
      </c>
      <c r="G26" s="3">
        <v>0</v>
      </c>
      <c r="H26" s="1">
        <f t="shared" si="0"/>
        <v>29.19</v>
      </c>
    </row>
    <row r="27" spans="1:8">
      <c r="A27" s="2" t="s">
        <v>37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1">
        <f t="shared" si="0"/>
        <v>0</v>
      </c>
    </row>
    <row r="28" spans="1:8">
      <c r="A28" s="2" t="s">
        <v>38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1">
        <f t="shared" si="0"/>
        <v>0</v>
      </c>
    </row>
    <row r="29" spans="1:8">
      <c r="A29" s="2" t="s">
        <v>39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1">
        <f t="shared" si="0"/>
        <v>0</v>
      </c>
    </row>
    <row r="30" spans="1:8">
      <c r="A30" s="2" t="s">
        <v>40</v>
      </c>
      <c r="B30" s="3">
        <v>11.44</v>
      </c>
      <c r="C30" s="3">
        <v>0.73</v>
      </c>
      <c r="D30" s="3">
        <v>0.55000000000000004</v>
      </c>
      <c r="E30" s="3">
        <v>0.36</v>
      </c>
      <c r="F30" s="3">
        <v>2.76</v>
      </c>
      <c r="G30" s="3">
        <v>0</v>
      </c>
      <c r="H30" s="1">
        <f t="shared" si="0"/>
        <v>15.84</v>
      </c>
    </row>
    <row r="31" spans="1:8">
      <c r="A31" s="2" t="s">
        <v>41</v>
      </c>
      <c r="B31" s="3">
        <v>6.09</v>
      </c>
      <c r="C31" s="3">
        <v>1.66</v>
      </c>
      <c r="D31" s="3">
        <v>0.55000000000000004</v>
      </c>
      <c r="E31" s="3">
        <v>0</v>
      </c>
      <c r="F31" s="3">
        <v>2.95</v>
      </c>
      <c r="G31" s="3">
        <v>0</v>
      </c>
      <c r="H31" s="1">
        <f t="shared" si="0"/>
        <v>11.25</v>
      </c>
    </row>
    <row r="32" spans="1:8">
      <c r="A32" s="2" t="s">
        <v>42</v>
      </c>
      <c r="B32" s="3">
        <v>24.18</v>
      </c>
      <c r="C32" s="3">
        <v>4.6100000000000003</v>
      </c>
      <c r="D32" s="3">
        <v>0.92</v>
      </c>
      <c r="E32" s="3">
        <v>2.21</v>
      </c>
      <c r="F32" s="3">
        <v>14.21</v>
      </c>
      <c r="G32" s="3">
        <v>0</v>
      </c>
      <c r="H32" s="1">
        <f t="shared" si="0"/>
        <v>46.13</v>
      </c>
    </row>
    <row r="33" spans="1:8">
      <c r="A33" s="2" t="s">
        <v>43</v>
      </c>
      <c r="B33" s="3">
        <v>11.99</v>
      </c>
      <c r="C33" s="3">
        <v>0.73</v>
      </c>
      <c r="D33" s="3">
        <v>0.18</v>
      </c>
      <c r="E33" s="3">
        <v>0.18</v>
      </c>
      <c r="F33" s="3">
        <v>9.23</v>
      </c>
      <c r="G33" s="3">
        <v>0</v>
      </c>
      <c r="H33" s="1">
        <f t="shared" si="0"/>
        <v>22.310000000000002</v>
      </c>
    </row>
    <row r="34" spans="1:8">
      <c r="A34" s="2" t="s">
        <v>44</v>
      </c>
      <c r="B34" s="3">
        <v>9.59</v>
      </c>
      <c r="C34" s="3">
        <v>1.47</v>
      </c>
      <c r="D34" s="3">
        <v>1.29</v>
      </c>
      <c r="E34" s="3">
        <v>1.1000000000000001</v>
      </c>
      <c r="F34" s="3">
        <v>8.1199999999999992</v>
      </c>
      <c r="G34" s="3">
        <v>0</v>
      </c>
      <c r="H34" s="1">
        <f t="shared" si="0"/>
        <v>21.57</v>
      </c>
    </row>
    <row r="35" spans="1:8">
      <c r="A35" s="2" t="s">
        <v>45</v>
      </c>
      <c r="B35" s="3">
        <v>0.73</v>
      </c>
      <c r="C35" s="3">
        <v>0.18</v>
      </c>
      <c r="D35" s="3">
        <v>0</v>
      </c>
      <c r="E35" s="3">
        <v>0.36</v>
      </c>
      <c r="F35" s="3">
        <v>2.39</v>
      </c>
      <c r="G35" s="3">
        <v>0</v>
      </c>
      <c r="H35" s="1">
        <f t="shared" si="0"/>
        <v>3.66</v>
      </c>
    </row>
    <row r="36" spans="1:8">
      <c r="A36" s="2" t="s">
        <v>46</v>
      </c>
      <c r="B36" s="3">
        <v>2.0299999999999998</v>
      </c>
      <c r="C36" s="3">
        <v>0.18</v>
      </c>
      <c r="D36" s="3">
        <v>0</v>
      </c>
      <c r="E36" s="3">
        <v>0.18</v>
      </c>
      <c r="F36" s="3">
        <v>1.66</v>
      </c>
      <c r="G36" s="3">
        <v>0</v>
      </c>
      <c r="H36" s="1">
        <f t="shared" si="0"/>
        <v>4.05</v>
      </c>
    </row>
    <row r="37" spans="1:8">
      <c r="A37" s="2" t="s">
        <v>47</v>
      </c>
      <c r="B37" s="3">
        <v>26.84</v>
      </c>
      <c r="C37" s="3">
        <v>4.2</v>
      </c>
      <c r="D37" s="3">
        <v>1.1599999999999999</v>
      </c>
      <c r="E37" s="3">
        <v>3.5</v>
      </c>
      <c r="F37" s="3">
        <v>6.3</v>
      </c>
      <c r="G37" s="3">
        <v>0</v>
      </c>
      <c r="H37" s="1">
        <f t="shared" si="0"/>
        <v>41.999999999999993</v>
      </c>
    </row>
    <row r="38" spans="1:8">
      <c r="A38" s="2" t="s">
        <v>48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1">
        <f t="shared" si="0"/>
        <v>0</v>
      </c>
    </row>
    <row r="39" spans="1:8">
      <c r="A39" s="2" t="s">
        <v>49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1">
        <f t="shared" si="0"/>
        <v>0</v>
      </c>
    </row>
    <row r="40" spans="1:8">
      <c r="A40" s="2" t="s">
        <v>50</v>
      </c>
      <c r="B40" s="3">
        <v>111.04</v>
      </c>
      <c r="C40" s="3">
        <v>0</v>
      </c>
      <c r="D40" s="3">
        <v>0</v>
      </c>
      <c r="E40" s="3">
        <v>1.23</v>
      </c>
      <c r="F40" s="3">
        <v>20.97</v>
      </c>
      <c r="G40" s="3">
        <v>0</v>
      </c>
      <c r="H40" s="1">
        <f t="shared" si="0"/>
        <v>133.24</v>
      </c>
    </row>
    <row r="41" spans="1:8">
      <c r="A41" s="2" t="s">
        <v>51</v>
      </c>
      <c r="B41" s="3">
        <v>45.04</v>
      </c>
      <c r="C41" s="3">
        <v>3.13</v>
      </c>
      <c r="D41" s="3">
        <v>2.21</v>
      </c>
      <c r="E41" s="3">
        <v>1.1000000000000001</v>
      </c>
      <c r="F41" s="3">
        <v>24.92</v>
      </c>
      <c r="G41" s="3">
        <v>0</v>
      </c>
      <c r="H41" s="1">
        <f t="shared" si="0"/>
        <v>76.400000000000006</v>
      </c>
    </row>
    <row r="42" spans="1:8">
      <c r="A42" s="2" t="s">
        <v>52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1">
        <f t="shared" si="0"/>
        <v>0</v>
      </c>
    </row>
    <row r="43" spans="1:8">
      <c r="A43" s="2" t="s">
        <v>53</v>
      </c>
      <c r="B43" s="3">
        <v>0.79</v>
      </c>
      <c r="C43" s="3">
        <v>3.19</v>
      </c>
      <c r="D43" s="3">
        <v>0</v>
      </c>
      <c r="E43" s="3">
        <v>0</v>
      </c>
      <c r="F43" s="3">
        <v>2.39</v>
      </c>
      <c r="G43" s="3">
        <v>0</v>
      </c>
      <c r="H43" s="1">
        <f t="shared" si="0"/>
        <v>6.37</v>
      </c>
    </row>
    <row r="44" spans="1:8">
      <c r="A44" s="2" t="s">
        <v>54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1">
        <f t="shared" si="0"/>
        <v>0</v>
      </c>
    </row>
    <row r="45" spans="1:8">
      <c r="A45" s="2" t="s">
        <v>55</v>
      </c>
      <c r="B45" s="3">
        <v>64.569999999999993</v>
      </c>
      <c r="C45" s="3">
        <v>3.29</v>
      </c>
      <c r="D45" s="3">
        <v>0</v>
      </c>
      <c r="E45" s="3">
        <v>0.41</v>
      </c>
      <c r="F45" s="3">
        <v>4.1100000000000003</v>
      </c>
      <c r="G45" s="3">
        <v>0</v>
      </c>
      <c r="H45" s="1">
        <f t="shared" si="0"/>
        <v>72.38</v>
      </c>
    </row>
    <row r="46" spans="1:8">
      <c r="A46" s="2" t="s">
        <v>56</v>
      </c>
      <c r="B46" s="3">
        <v>16.059999999999999</v>
      </c>
      <c r="C46" s="3">
        <v>3.13</v>
      </c>
      <c r="D46" s="3">
        <v>1.29</v>
      </c>
      <c r="E46" s="3">
        <v>1.29</v>
      </c>
      <c r="F46" s="3">
        <v>10.52</v>
      </c>
      <c r="G46" s="3">
        <v>0</v>
      </c>
      <c r="H46" s="1">
        <f t="shared" si="0"/>
        <v>32.289999999999992</v>
      </c>
    </row>
    <row r="47" spans="1:8">
      <c r="A47" s="2" t="s">
        <v>57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1">
        <f t="shared" si="0"/>
        <v>0</v>
      </c>
    </row>
    <row r="48" spans="1:8">
      <c r="A48" s="2" t="s">
        <v>58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1">
        <f t="shared" si="0"/>
        <v>0</v>
      </c>
    </row>
    <row r="49" spans="1:8">
      <c r="A49" s="2" t="s">
        <v>59</v>
      </c>
      <c r="B49" s="3">
        <v>7.19</v>
      </c>
      <c r="C49" s="3">
        <v>19.190000000000001</v>
      </c>
      <c r="D49" s="3">
        <v>0</v>
      </c>
      <c r="E49" s="3">
        <v>21.59</v>
      </c>
      <c r="F49" s="3">
        <v>11.99</v>
      </c>
      <c r="G49" s="3">
        <v>5.99</v>
      </c>
      <c r="H49" s="1">
        <f t="shared" si="0"/>
        <v>65.95</v>
      </c>
    </row>
    <row r="50" spans="1:8">
      <c r="A50" s="2" t="s">
        <v>60</v>
      </c>
      <c r="B50" s="3">
        <v>23.44</v>
      </c>
      <c r="C50" s="3">
        <v>1.64</v>
      </c>
      <c r="D50" s="3">
        <v>0.41</v>
      </c>
      <c r="E50" s="3">
        <v>0.82</v>
      </c>
      <c r="F50" s="3">
        <v>2.46</v>
      </c>
      <c r="G50" s="3">
        <v>0</v>
      </c>
      <c r="H50" s="1">
        <f t="shared" si="0"/>
        <v>28.770000000000003</v>
      </c>
    </row>
    <row r="51" spans="1:8">
      <c r="A51" s="2" t="s">
        <v>61</v>
      </c>
      <c r="B51" s="3">
        <v>3.13</v>
      </c>
      <c r="C51" s="3">
        <v>2.76</v>
      </c>
      <c r="D51" s="3">
        <v>0</v>
      </c>
      <c r="E51" s="3">
        <v>2.0299999999999998</v>
      </c>
      <c r="F51" s="3">
        <v>4.0599999999999996</v>
      </c>
      <c r="G51" s="3">
        <v>0</v>
      </c>
      <c r="H51" s="1">
        <f t="shared" si="0"/>
        <v>11.98</v>
      </c>
    </row>
    <row r="52" spans="1:8">
      <c r="A52" s="2" t="s">
        <v>62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1">
        <f t="shared" si="0"/>
        <v>0</v>
      </c>
    </row>
    <row r="53" spans="1:8">
      <c r="A53" s="2" t="s">
        <v>63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1">
        <f t="shared" si="0"/>
        <v>0</v>
      </c>
    </row>
    <row r="54" spans="1:8">
      <c r="A54" s="2" t="s">
        <v>64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1">
        <f t="shared" si="0"/>
        <v>0</v>
      </c>
    </row>
    <row r="55" spans="1:8">
      <c r="A55" s="2" t="s">
        <v>65</v>
      </c>
      <c r="B55" s="3">
        <v>6.58</v>
      </c>
      <c r="C55" s="3">
        <v>2.0499999999999998</v>
      </c>
      <c r="D55" s="3">
        <v>0</v>
      </c>
      <c r="E55" s="3">
        <v>0</v>
      </c>
      <c r="F55" s="3">
        <v>0.41</v>
      </c>
      <c r="G55" s="3">
        <v>0</v>
      </c>
      <c r="H55" s="1">
        <f t="shared" si="0"/>
        <v>9.0399999999999991</v>
      </c>
    </row>
    <row r="56" spans="1:8">
      <c r="A56" s="2" t="s">
        <v>66</v>
      </c>
      <c r="B56" s="3">
        <v>1.84</v>
      </c>
      <c r="C56" s="3">
        <v>0.55000000000000004</v>
      </c>
      <c r="D56" s="3">
        <v>0</v>
      </c>
      <c r="E56" s="3">
        <v>0</v>
      </c>
      <c r="F56" s="3">
        <v>1.84</v>
      </c>
      <c r="G56" s="3">
        <v>0</v>
      </c>
      <c r="H56" s="1">
        <f t="shared" si="0"/>
        <v>4.2300000000000004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0770-FFED-724C-9C8B-1C847A591D70}">
  <dimension ref="B2:I28"/>
  <sheetViews>
    <sheetView tabSelected="1" workbookViewId="0">
      <selection activeCell="D38" sqref="D38"/>
    </sheetView>
  </sheetViews>
  <sheetFormatPr baseColWidth="10" defaultRowHeight="16"/>
  <cols>
    <col min="1" max="16384" width="10.83203125" style="1"/>
  </cols>
  <sheetData>
    <row r="2" spans="2:8">
      <c r="B2" s="1" t="s">
        <v>76</v>
      </c>
    </row>
    <row r="3" spans="2:8">
      <c r="D3" s="1" t="s">
        <v>8</v>
      </c>
      <c r="E3" s="1" t="s">
        <v>77</v>
      </c>
      <c r="F3" s="1" t="s">
        <v>9</v>
      </c>
      <c r="G3" s="1" t="s">
        <v>10</v>
      </c>
      <c r="H3" s="1" t="s">
        <v>11</v>
      </c>
    </row>
    <row r="4" spans="2:8">
      <c r="C4" s="1">
        <v>2015</v>
      </c>
      <c r="D4" s="1">
        <v>2</v>
      </c>
      <c r="F4" s="1">
        <v>3</v>
      </c>
      <c r="G4" s="1">
        <v>29</v>
      </c>
      <c r="H4" s="1">
        <v>14</v>
      </c>
    </row>
    <row r="5" spans="2:8">
      <c r="C5" s="1">
        <v>2016</v>
      </c>
      <c r="D5" s="1">
        <v>1</v>
      </c>
      <c r="E5" s="1">
        <v>2</v>
      </c>
      <c r="F5" s="1">
        <v>2</v>
      </c>
      <c r="G5" s="1">
        <v>19</v>
      </c>
      <c r="H5" s="1">
        <v>11</v>
      </c>
    </row>
    <row r="6" spans="2:8">
      <c r="C6" s="1">
        <v>2017</v>
      </c>
      <c r="D6" s="1">
        <v>1</v>
      </c>
      <c r="E6" s="1">
        <v>10</v>
      </c>
      <c r="F6" s="1">
        <v>1</v>
      </c>
      <c r="G6" s="1">
        <v>2</v>
      </c>
      <c r="H6" s="1">
        <v>35</v>
      </c>
    </row>
    <row r="7" spans="2:8">
      <c r="C7" s="1">
        <v>2018</v>
      </c>
      <c r="D7" s="1">
        <v>8</v>
      </c>
      <c r="E7" s="1">
        <v>10</v>
      </c>
      <c r="F7" s="1">
        <v>4</v>
      </c>
      <c r="G7" s="1">
        <v>9</v>
      </c>
      <c r="H7" s="1">
        <v>23</v>
      </c>
    </row>
    <row r="8" spans="2:8">
      <c r="C8" s="1">
        <v>2019</v>
      </c>
      <c r="D8" s="1">
        <v>9</v>
      </c>
      <c r="E8" s="1">
        <v>11</v>
      </c>
      <c r="F8" s="1">
        <v>1</v>
      </c>
      <c r="H8" s="1">
        <v>21</v>
      </c>
    </row>
    <row r="9" spans="2:8">
      <c r="C9" s="1">
        <v>2020</v>
      </c>
      <c r="D9" s="1">
        <v>5</v>
      </c>
      <c r="E9" s="1">
        <v>3</v>
      </c>
      <c r="H9" s="1">
        <v>14</v>
      </c>
    </row>
    <row r="10" spans="2:8">
      <c r="C10" s="1">
        <v>2021</v>
      </c>
      <c r="E10" s="1">
        <v>1</v>
      </c>
      <c r="H10" s="1">
        <v>3</v>
      </c>
    </row>
    <row r="11" spans="2:8">
      <c r="C11" s="1" t="s">
        <v>78</v>
      </c>
      <c r="D11" s="1">
        <f>SUM(D4:D10)</f>
        <v>26</v>
      </c>
      <c r="E11" s="1">
        <f t="shared" ref="E11:H11" si="0">SUM(E4:E10)</f>
        <v>37</v>
      </c>
      <c r="F11" s="1">
        <f t="shared" si="0"/>
        <v>11</v>
      </c>
      <c r="G11" s="1">
        <f t="shared" si="0"/>
        <v>59</v>
      </c>
      <c r="H11" s="1">
        <f t="shared" si="0"/>
        <v>121</v>
      </c>
    </row>
    <row r="17" spans="2:9">
      <c r="B17" s="1" t="s">
        <v>79</v>
      </c>
    </row>
    <row r="19" spans="2:9">
      <c r="D19" s="1" t="s">
        <v>8</v>
      </c>
      <c r="E19" s="1" t="s">
        <v>77</v>
      </c>
      <c r="F19" s="1" t="s">
        <v>9</v>
      </c>
      <c r="G19" s="1" t="s">
        <v>10</v>
      </c>
      <c r="H19" s="1" t="s">
        <v>11</v>
      </c>
    </row>
    <row r="20" spans="2:9">
      <c r="C20" s="1">
        <v>2015</v>
      </c>
      <c r="D20" s="1">
        <v>111</v>
      </c>
      <c r="F20" s="1">
        <v>177</v>
      </c>
      <c r="G20" s="1">
        <v>850.46</v>
      </c>
      <c r="H20" s="1">
        <v>1410.4</v>
      </c>
    </row>
    <row r="21" spans="2:9">
      <c r="C21" s="1">
        <v>2016</v>
      </c>
      <c r="D21" s="1">
        <v>13.7</v>
      </c>
      <c r="E21" s="1">
        <v>115.9</v>
      </c>
      <c r="F21" s="1">
        <v>160</v>
      </c>
      <c r="G21" s="1">
        <v>565.75</v>
      </c>
      <c r="H21" s="1">
        <v>1389.2</v>
      </c>
    </row>
    <row r="22" spans="2:9">
      <c r="C22" s="1">
        <v>2017</v>
      </c>
      <c r="D22" s="1">
        <v>75</v>
      </c>
      <c r="E22" s="1">
        <v>438.63</v>
      </c>
      <c r="F22" s="1">
        <v>55</v>
      </c>
      <c r="G22" s="1">
        <v>52</v>
      </c>
      <c r="H22" s="1">
        <v>4734.59</v>
      </c>
    </row>
    <row r="23" spans="2:9">
      <c r="C23" s="1">
        <v>2018</v>
      </c>
      <c r="D23" s="1">
        <v>575.70000000000005</v>
      </c>
      <c r="E23" s="1">
        <v>435.89</v>
      </c>
      <c r="F23" s="1">
        <v>249.2</v>
      </c>
      <c r="G23" s="1">
        <v>161.66</v>
      </c>
      <c r="H23" s="1">
        <v>2667</v>
      </c>
    </row>
    <row r="24" spans="2:9">
      <c r="C24" s="1">
        <v>2019</v>
      </c>
      <c r="D24" s="1">
        <v>821.7</v>
      </c>
      <c r="E24" s="1">
        <v>331.64</v>
      </c>
      <c r="F24" s="1">
        <v>15</v>
      </c>
      <c r="H24" s="1">
        <v>3029</v>
      </c>
    </row>
    <row r="25" spans="2:9">
      <c r="C25" s="1">
        <v>2020</v>
      </c>
      <c r="D25" s="1">
        <v>168</v>
      </c>
      <c r="E25" s="1">
        <v>63.22</v>
      </c>
      <c r="H25" s="1">
        <v>2991</v>
      </c>
    </row>
    <row r="26" spans="2:9">
      <c r="C26" s="1">
        <v>2021</v>
      </c>
      <c r="E26" s="1">
        <v>25.69</v>
      </c>
      <c r="H26" s="1">
        <v>255</v>
      </c>
    </row>
    <row r="27" spans="2:9">
      <c r="C27" s="1" t="s">
        <v>78</v>
      </c>
      <c r="D27" s="1">
        <f>SUM(D20:D26)</f>
        <v>1765.1000000000001</v>
      </c>
      <c r="E27" s="1">
        <f t="shared" ref="E27:H27" si="1">SUM(E20:E26)</f>
        <v>1410.97</v>
      </c>
      <c r="F27" s="1">
        <f t="shared" si="1"/>
        <v>656.2</v>
      </c>
      <c r="G27" s="1">
        <f t="shared" si="1"/>
        <v>1629.8700000000001</v>
      </c>
      <c r="H27" s="1">
        <f t="shared" si="1"/>
        <v>16476.190000000002</v>
      </c>
    </row>
    <row r="28" spans="2:9">
      <c r="I2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corpora</vt:lpstr>
      <vt:lpstr>subcorpora</vt:lpstr>
      <vt:lpstr>supporting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2021-09-21T18:29:53Z</dcterms:created>
  <dcterms:modified xsi:type="dcterms:W3CDTF">2021-10-01T15:47:09Z</dcterms:modified>
</cp:coreProperties>
</file>