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E9DEF659-75B7-4F67-B7EC-46CDFA2CD215}" xr6:coauthVersionLast="47" xr6:coauthVersionMax="47" xr10:uidLastSave="{00000000-0000-0000-0000-000000000000}"/>
  <bookViews>
    <workbookView xWindow="-28920" yWindow="1485" windowWidth="29040" windowHeight="15720" xr2:uid="{00000000-000D-0000-FFFF-FFFF00000000}"/>
  </bookViews>
  <sheets>
    <sheet name="Sheet1" sheetId="1" r:id="rId1"/>
  </sheets>
  <definedNames>
    <definedName name="_xlnm.Print_Area" localSheetId="0">Sheet1!$A$1:$AJ$34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1" i="1" l="1"/>
  <c r="AG27" i="1"/>
  <c r="AI27" i="1" s="1"/>
  <c r="AH15" i="1"/>
  <c r="AH25" i="1" s="1"/>
  <c r="AG15" i="1"/>
  <c r="AG25" i="1" s="1"/>
  <c r="AF15" i="1"/>
  <c r="AF25" i="1" s="1"/>
  <c r="AE15" i="1"/>
  <c r="AE25" i="1" s="1"/>
  <c r="AD15" i="1"/>
  <c r="AD25" i="1" s="1"/>
  <c r="AC15" i="1"/>
  <c r="AC25" i="1" s="1"/>
  <c r="AB15" i="1"/>
  <c r="AB25" i="1" s="1"/>
  <c r="AA15" i="1"/>
  <c r="AA25" i="1" s="1"/>
  <c r="Z15" i="1"/>
  <c r="Z25" i="1" s="1"/>
  <c r="Y15" i="1"/>
  <c r="Y25" i="1" s="1"/>
  <c r="X15" i="1"/>
  <c r="X25" i="1" s="1"/>
  <c r="W15" i="1"/>
  <c r="W25" i="1" s="1"/>
  <c r="V15" i="1"/>
  <c r="V25" i="1" s="1"/>
  <c r="U15" i="1"/>
  <c r="U25" i="1" s="1"/>
  <c r="T15" i="1"/>
  <c r="T25" i="1" s="1"/>
  <c r="S15" i="1"/>
  <c r="S25" i="1" s="1"/>
  <c r="R15" i="1"/>
  <c r="R25" i="1" s="1"/>
  <c r="Q15" i="1"/>
  <c r="Q25" i="1" s="1"/>
  <c r="P15" i="1"/>
  <c r="P25" i="1" s="1"/>
  <c r="O15" i="1"/>
  <c r="O25" i="1" s="1"/>
  <c r="N15" i="1"/>
  <c r="N25" i="1" s="1"/>
  <c r="M15" i="1"/>
  <c r="M25" i="1" s="1"/>
  <c r="L15" i="1"/>
  <c r="L25" i="1" s="1"/>
  <c r="K15" i="1"/>
  <c r="K25" i="1" s="1"/>
  <c r="J15" i="1"/>
  <c r="J25" i="1" s="1"/>
  <c r="I15" i="1"/>
  <c r="I25" i="1" s="1"/>
  <c r="H15" i="1"/>
  <c r="H25" i="1" s="1"/>
  <c r="G15" i="1"/>
  <c r="G25" i="1" s="1"/>
  <c r="F15" i="1"/>
  <c r="F25" i="1" s="1"/>
  <c r="E15" i="1"/>
  <c r="E25" i="1" s="1"/>
  <c r="D15" i="1"/>
  <c r="D25" i="1" s="1"/>
  <c r="AI8" i="1"/>
  <c r="AI12" i="1" l="1"/>
  <c r="AI9" i="1" l="1"/>
  <c r="AI19" i="1"/>
  <c r="AI10" i="1"/>
  <c r="AI11" i="1"/>
  <c r="AI13" i="1"/>
  <c r="AI14" i="1"/>
  <c r="AI16" i="1"/>
  <c r="AI17" i="1"/>
  <c r="AI18" i="1"/>
  <c r="AI21" i="1"/>
  <c r="AI22" i="1"/>
  <c r="AI23" i="1"/>
  <c r="AI24" i="1"/>
  <c r="AI15" i="1" l="1"/>
  <c r="AI25" i="1" s="1"/>
  <c r="AI29" i="1" s="1"/>
  <c r="AI33" i="1" s="1"/>
</calcChain>
</file>

<file path=xl/sharedStrings.xml><?xml version="1.0" encoding="utf-8"?>
<sst xmlns="http://schemas.openxmlformats.org/spreadsheetml/2006/main" count="180" uniqueCount="92">
  <si>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</si>
  <si>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</si>
  <si>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</si>
  <si>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</si>
  <si>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</si>
  <si>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</si>
  <si>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</si>
  <si>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</si>
  <si>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</si>
  <si>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</si>
  <si>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</si>
  <si>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</si>
  <si>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</si>
  <si>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</si>
  <si>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</si>
  <si>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</si>
  <si>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</si>
  <si>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</si>
  <si>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</si>
  <si>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</si>
  <si>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</si>
  <si>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</si>
  <si>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</si>
  <si>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</si>
  <si>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</si>
  <si>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</si>
  <si>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</si>
  <si>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</si>
  <si>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</si>
  <si>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</si>
  <si>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</si>
  <si>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</si>
  <si>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</si>
  <si>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</si>
  <si>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</si>
  <si>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</si>
  <si>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</si>
  <si>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</si>
  <si>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</si>
  <si>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</si>
  <si>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</si>
  <si>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0215</t>
  </si>
  <si>
    <t>0234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</si>
  <si>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</si>
  <si>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</si>
  <si>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</si>
  <si>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</si>
  <si>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</si>
  <si>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</si>
  <si>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</si>
  <si>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</si>
  <si>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</si>
  <si>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</si>
  <si>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British Prop - Lot 64</t>
  </si>
  <si>
    <t>1117 Pendrell St</t>
  </si>
  <si>
    <t>0249</t>
  </si>
  <si>
    <t>Klahanie Townhouses</t>
  </si>
  <si>
    <t>UBD Intracorp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</si>
  <si>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</si>
  <si>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</si>
  <si>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</si>
  <si>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</si>
  <si>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</si>
  <si>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</si>
  <si>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</si>
  <si>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</si>
  <si>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2106</t>
  </si>
  <si>
    <t xml:space="preserve">Arbutus &amp; 35th </t>
  </si>
  <si>
    <t>2301</t>
  </si>
  <si>
    <t>Lotus Mission</t>
  </si>
  <si>
    <t>WD</t>
  </si>
  <si>
    <t>2013</t>
  </si>
  <si>
    <t>Qualex Harrison &amp; Kemsley</t>
  </si>
  <si>
    <t>2309</t>
  </si>
  <si>
    <t xml:space="preserve">Rize E10th Ave </t>
  </si>
  <si>
    <t>2201</t>
  </si>
  <si>
    <t>Emery Phase 4</t>
  </si>
  <si>
    <t>FEA</t>
  </si>
  <si>
    <t>Feasibility Studies</t>
  </si>
  <si>
    <t>RZ</t>
  </si>
  <si>
    <t>Rezoning</t>
  </si>
  <si>
    <t>CA</t>
  </si>
  <si>
    <t>Extra Services beyond contract - SEE EXTRA SERVICES FORM</t>
  </si>
  <si>
    <t>Building permit drawings</t>
  </si>
  <si>
    <t>Development permit drawings</t>
  </si>
  <si>
    <t>Specifications</t>
  </si>
  <si>
    <t>Tendering</t>
  </si>
  <si>
    <t xml:space="preserve">Happy Hour </t>
  </si>
  <si>
    <t>April 2024</t>
  </si>
  <si>
    <t xml:space="preserve"># 1904 Site Visit </t>
  </si>
  <si>
    <t>2304</t>
  </si>
  <si>
    <t>Two Waters Parcel 1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</si>
</sst>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78"/>
  <sheetViews>
    <sheetView tabSelected="1" zoomScale="99" zoomScaleNormal="100" zoomScaleSheetLayoutView="100" workbookViewId="0">
      <selection activeCell="AE24" sqref="AE24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45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46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65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88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47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48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49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0" x14ac:dyDescent="0.2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14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66</v>
      </c>
      <c r="B9" s="44" t="s">
        <v>67</v>
      </c>
      <c r="C9" s="45" t="s">
        <v>27</v>
      </c>
      <c r="D9" s="59">
        <v>10</v>
      </c>
      <c r="E9" s="59">
        <v>7.5</v>
      </c>
      <c r="F9" s="59">
        <v>7.5</v>
      </c>
      <c r="G9" s="59">
        <v>7.5</v>
      </c>
      <c r="H9" s="59">
        <v>7.5</v>
      </c>
      <c r="I9" s="59" t="s">
        <v>20</v>
      </c>
      <c r="J9" s="59" t="s">
        <v>20</v>
      </c>
      <c r="K9" s="59">
        <v>7.5</v>
      </c>
      <c r="L9" s="59">
        <v>7.5</v>
      </c>
      <c r="M9" s="59">
        <v>7.5</v>
      </c>
      <c r="N9" s="59">
        <v>7.5</v>
      </c>
      <c r="O9" s="59">
        <v>7.5</v>
      </c>
      <c r="P9" s="59" t="s">
        <v>20</v>
      </c>
      <c r="Q9" s="59" t="s">
        <v>20</v>
      </c>
      <c r="R9" s="59">
        <v>7.5</v>
      </c>
      <c r="S9" s="59">
        <v>7.5</v>
      </c>
      <c r="T9" s="59">
        <v>7.5</v>
      </c>
      <c r="U9" s="59">
        <v>5.5</v>
      </c>
      <c r="V9" s="59">
        <v>3</v>
      </c>
      <c r="W9" s="59" t="s">
        <v>20</v>
      </c>
      <c r="X9" s="59" t="s">
        <v>20</v>
      </c>
      <c r="Y9" s="59">
        <v>7.5</v>
      </c>
      <c r="Z9" s="59"/>
      <c r="AA9" s="59"/>
      <c r="AB9" s="59"/>
      <c r="AC9" s="59"/>
      <c r="AD9" s="59" t="s">
        <v>20</v>
      </c>
      <c r="AE9" s="59" t="s">
        <v>20</v>
      </c>
      <c r="AF9" s="59"/>
      <c r="AG9" s="59"/>
      <c r="AH9" s="59"/>
      <c r="AI9" s="60">
        <f t="shared" si="0"/>
        <v>116</v>
      </c>
      <c r="AJ9" s="46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41</v>
      </c>
      <c r="BA9" s="55" t="s">
        <v>52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68</v>
      </c>
      <c r="B10" s="40" t="s">
        <v>69</v>
      </c>
      <c r="C10" s="41" t="s">
        <v>24</v>
      </c>
      <c r="D10" s="61"/>
      <c r="E10" s="61"/>
      <c r="F10" s="61"/>
      <c r="G10" s="61"/>
      <c r="H10" s="61"/>
      <c r="I10" s="59" t="s">
        <v>20</v>
      </c>
      <c r="J10" s="59" t="s">
        <v>20</v>
      </c>
      <c r="K10" s="61"/>
      <c r="L10" s="61"/>
      <c r="M10" s="61"/>
      <c r="N10" s="61"/>
      <c r="O10" s="61"/>
      <c r="P10" s="59" t="s">
        <v>20</v>
      </c>
      <c r="Q10" s="59" t="s">
        <v>20</v>
      </c>
      <c r="R10" s="61"/>
      <c r="S10" s="61"/>
      <c r="T10" s="61"/>
      <c r="U10" s="61"/>
      <c r="V10" s="61"/>
      <c r="W10" s="59" t="s">
        <v>20</v>
      </c>
      <c r="X10" s="59" t="s">
        <v>20</v>
      </c>
      <c r="Y10" s="61"/>
      <c r="Z10" s="61"/>
      <c r="AA10" s="61"/>
      <c r="AB10" s="61"/>
      <c r="AC10" s="61"/>
      <c r="AD10" s="59" t="s">
        <v>20</v>
      </c>
      <c r="AE10" s="59" t="s">
        <v>20</v>
      </c>
      <c r="AF10" s="61"/>
      <c r="AG10" s="61"/>
      <c r="AH10" s="61"/>
      <c r="AI10" s="60">
        <f t="shared" si="0"/>
        <v>0</v>
      </c>
      <c r="AJ10" s="43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42</v>
      </c>
      <c r="BA10" s="55" t="s">
        <v>57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3" t="s">
        <v>90</v>
      </c>
      <c r="B11" s="40" t="s">
        <v>91</v>
      </c>
      <c r="C11" s="41" t="s">
        <v>24</v>
      </c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>
        <v>2</v>
      </c>
      <c r="V11" s="61"/>
      <c r="W11" s="59" t="s">
        <v>20</v>
      </c>
      <c r="X11" s="59" t="s">
        <v>20</v>
      </c>
      <c r="Y11" s="61"/>
      <c r="Z11" s="61">
        <v>7.5</v>
      </c>
      <c r="AA11" s="61"/>
      <c r="AB11" s="61"/>
      <c r="AC11" s="61">
        <v>7.5</v>
      </c>
      <c r="AD11" s="59" t="s">
        <v>20</v>
      </c>
      <c r="AE11" s="59" t="s">
        <v>20</v>
      </c>
      <c r="AF11" s="61">
        <v>7.5</v>
      </c>
      <c r="AG11" s="61">
        <v>7.5</v>
      </c>
      <c r="AH11" s="61"/>
      <c r="AI11" s="60">
        <f t="shared" si="0"/>
        <v>32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55</v>
      </c>
      <c r="BA11" s="55" t="s">
        <v>56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2" t="s">
        <v>75</v>
      </c>
      <c r="B12" s="44" t="s">
        <v>76</v>
      </c>
      <c r="C12" s="45" t="s">
        <v>24</v>
      </c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43</v>
      </c>
      <c r="BA12" s="55" t="s">
        <v>54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6" customFormat="1" ht="12" customHeight="1" x14ac:dyDescent="0.25">
      <c r="A13" s="53" t="s">
        <v>71</v>
      </c>
      <c r="B13" s="40" t="s">
        <v>72</v>
      </c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44</v>
      </c>
      <c r="BA13" s="55" t="s">
        <v>53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</row>
    <row r="14" spans="1:190" s="22" customFormat="1" ht="12" customHeight="1" x14ac:dyDescent="0.2">
      <c r="A14" s="54" t="s">
        <v>73</v>
      </c>
      <c r="B14" s="57" t="s">
        <v>74</v>
      </c>
      <c r="C14" s="47" t="s">
        <v>24</v>
      </c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x14ac:dyDescent="0.25">
      <c r="A15" s="11"/>
      <c r="B15" s="58" t="s">
        <v>6</v>
      </c>
      <c r="C15" s="56"/>
      <c r="D15" s="62">
        <f t="shared" ref="D15:AH15" si="1">SUM(D8:D14)</f>
        <v>10</v>
      </c>
      <c r="E15" s="62">
        <f t="shared" si="1"/>
        <v>7.5</v>
      </c>
      <c r="F15" s="62">
        <f t="shared" si="1"/>
        <v>7.5</v>
      </c>
      <c r="G15" s="62">
        <f t="shared" si="1"/>
        <v>7.5</v>
      </c>
      <c r="H15" s="62">
        <f t="shared" si="1"/>
        <v>7.5</v>
      </c>
      <c r="I15" s="62">
        <f t="shared" si="1"/>
        <v>0</v>
      </c>
      <c r="J15" s="62">
        <f t="shared" si="1"/>
        <v>0</v>
      </c>
      <c r="K15" s="62">
        <f t="shared" si="1"/>
        <v>7.5</v>
      </c>
      <c r="L15" s="62">
        <f t="shared" si="1"/>
        <v>7.5</v>
      </c>
      <c r="M15" s="62">
        <f t="shared" si="1"/>
        <v>7.5</v>
      </c>
      <c r="N15" s="62">
        <f t="shared" si="1"/>
        <v>7.5</v>
      </c>
      <c r="O15" s="62">
        <f t="shared" si="1"/>
        <v>7.5</v>
      </c>
      <c r="P15" s="62">
        <f t="shared" si="1"/>
        <v>0</v>
      </c>
      <c r="Q15" s="62">
        <f t="shared" si="1"/>
        <v>0</v>
      </c>
      <c r="R15" s="62">
        <f t="shared" si="1"/>
        <v>7.5</v>
      </c>
      <c r="S15" s="62">
        <f t="shared" si="1"/>
        <v>7.5</v>
      </c>
      <c r="T15" s="62">
        <f t="shared" si="1"/>
        <v>7.5</v>
      </c>
      <c r="U15" s="62">
        <f t="shared" si="1"/>
        <v>7.5</v>
      </c>
      <c r="V15" s="62">
        <f t="shared" si="1"/>
        <v>3</v>
      </c>
      <c r="W15" s="62">
        <f t="shared" si="1"/>
        <v>0</v>
      </c>
      <c r="X15" s="62">
        <f t="shared" si="1"/>
        <v>0</v>
      </c>
      <c r="Y15" s="62">
        <f t="shared" si="1"/>
        <v>7.5</v>
      </c>
      <c r="Z15" s="62">
        <f t="shared" si="1"/>
        <v>7.5</v>
      </c>
      <c r="AA15" s="62">
        <f t="shared" si="1"/>
        <v>0</v>
      </c>
      <c r="AB15" s="62">
        <f t="shared" si="1"/>
        <v>0</v>
      </c>
      <c r="AC15" s="62">
        <f t="shared" si="1"/>
        <v>7.5</v>
      </c>
      <c r="AD15" s="62">
        <f t="shared" si="1"/>
        <v>0</v>
      </c>
      <c r="AE15" s="62">
        <f t="shared" si="1"/>
        <v>0</v>
      </c>
      <c r="AF15" s="62">
        <f t="shared" si="1"/>
        <v>7.5</v>
      </c>
      <c r="AG15" s="62">
        <f t="shared" si="1"/>
        <v>7.5</v>
      </c>
      <c r="AH15" s="62">
        <f t="shared" si="1"/>
        <v>0</v>
      </c>
      <c r="AI15" s="60">
        <f>SUM(AI9:AI14)</f>
        <v>148</v>
      </c>
      <c r="AJ15" s="48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30" t="s">
        <v>58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6" customFormat="1" x14ac:dyDescent="0.25">
      <c r="A16" s="12" t="s">
        <v>7</v>
      </c>
      <c r="B16" s="13"/>
      <c r="C16" s="13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0">
        <f t="shared" ref="AI16:AI24" si="2">SUM(D16:AH16)</f>
        <v>0</v>
      </c>
      <c r="AJ16" s="48" t="s">
        <v>63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s="26" customFormat="1" x14ac:dyDescent="0.25">
      <c r="A17" s="12" t="s">
        <v>14</v>
      </c>
      <c r="B17" s="13"/>
      <c r="C17" s="13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>
        <v>1.5</v>
      </c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0">
        <f t="shared" si="2"/>
        <v>1.5</v>
      </c>
      <c r="AJ17" s="51" t="s">
        <v>87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x14ac:dyDescent="0.25">
      <c r="A18" s="12" t="s">
        <v>8</v>
      </c>
      <c r="B18" s="13"/>
      <c r="C18" s="13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0">
        <f t="shared" si="2"/>
        <v>0</v>
      </c>
      <c r="AJ18" s="48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x14ac:dyDescent="0.25">
      <c r="A19" s="12" t="s">
        <v>22</v>
      </c>
      <c r="B19" s="13"/>
      <c r="C19" s="13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>
        <v>3</v>
      </c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0">
        <f t="shared" si="2"/>
        <v>3</v>
      </c>
      <c r="AJ19" s="51" t="s">
        <v>89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x14ac:dyDescent="0.25">
      <c r="A20" s="11" t="s">
        <v>64</v>
      </c>
      <c r="B20" s="14"/>
      <c r="C20" s="1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0"/>
      <c r="AJ20" s="51" t="s">
        <v>63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x14ac:dyDescent="0.25">
      <c r="A21" s="11" t="s">
        <v>12</v>
      </c>
      <c r="B21" s="14"/>
      <c r="C21" s="1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>
        <v>7.5</v>
      </c>
      <c r="AB21" s="64">
        <v>7.5</v>
      </c>
      <c r="AC21" s="64"/>
      <c r="AD21" s="64"/>
      <c r="AE21" s="64"/>
      <c r="AF21" s="64"/>
      <c r="AG21" s="64"/>
      <c r="AH21" s="64"/>
      <c r="AI21" s="60">
        <f t="shared" si="2"/>
        <v>15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13</v>
      </c>
      <c r="B22" s="14"/>
      <c r="C22" s="1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>SUM(D22:AH22)</f>
        <v>0</v>
      </c>
      <c r="AJ22" s="5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29</v>
      </c>
      <c r="B23" s="14"/>
      <c r="C23" s="1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2"/>
        <v>0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29</v>
      </c>
      <c r="B24" s="14"/>
      <c r="C24" s="1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2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9</v>
      </c>
      <c r="B25" s="14"/>
      <c r="C25" s="14"/>
      <c r="D25" s="62">
        <f t="shared" ref="D25:AE25" si="3">SUM(D15:D24)</f>
        <v>10</v>
      </c>
      <c r="E25" s="62">
        <f t="shared" si="3"/>
        <v>7.5</v>
      </c>
      <c r="F25" s="62">
        <f t="shared" si="3"/>
        <v>7.5</v>
      </c>
      <c r="G25" s="62">
        <f t="shared" si="3"/>
        <v>7.5</v>
      </c>
      <c r="H25" s="62">
        <f t="shared" si="3"/>
        <v>7.5</v>
      </c>
      <c r="I25" s="62">
        <f t="shared" si="3"/>
        <v>0</v>
      </c>
      <c r="J25" s="62">
        <f t="shared" si="3"/>
        <v>0</v>
      </c>
      <c r="K25" s="62">
        <f t="shared" si="3"/>
        <v>7.5</v>
      </c>
      <c r="L25" s="62">
        <f t="shared" si="3"/>
        <v>7.5</v>
      </c>
      <c r="M25" s="62">
        <f t="shared" si="3"/>
        <v>7.5</v>
      </c>
      <c r="N25" s="62">
        <f t="shared" si="3"/>
        <v>7.5</v>
      </c>
      <c r="O25" s="62">
        <f t="shared" si="3"/>
        <v>7.5</v>
      </c>
      <c r="P25" s="62">
        <f t="shared" si="3"/>
        <v>0</v>
      </c>
      <c r="Q25" s="62">
        <f t="shared" si="3"/>
        <v>0</v>
      </c>
      <c r="R25" s="62">
        <f t="shared" si="3"/>
        <v>7.5</v>
      </c>
      <c r="S25" s="62">
        <f t="shared" si="3"/>
        <v>7.5</v>
      </c>
      <c r="T25" s="62">
        <f t="shared" si="3"/>
        <v>7.5</v>
      </c>
      <c r="U25" s="62">
        <f t="shared" si="3"/>
        <v>7.5</v>
      </c>
      <c r="V25" s="62">
        <f t="shared" si="3"/>
        <v>7.5</v>
      </c>
      <c r="W25" s="62">
        <f t="shared" si="3"/>
        <v>0</v>
      </c>
      <c r="X25" s="62">
        <f t="shared" si="3"/>
        <v>0</v>
      </c>
      <c r="Y25" s="62">
        <f t="shared" si="3"/>
        <v>7.5</v>
      </c>
      <c r="Z25" s="62">
        <f t="shared" si="3"/>
        <v>7.5</v>
      </c>
      <c r="AA25" s="62">
        <f t="shared" si="3"/>
        <v>7.5</v>
      </c>
      <c r="AB25" s="62">
        <f t="shared" si="3"/>
        <v>7.5</v>
      </c>
      <c r="AC25" s="62">
        <f t="shared" si="3"/>
        <v>7.5</v>
      </c>
      <c r="AD25" s="62">
        <f t="shared" si="3"/>
        <v>0</v>
      </c>
      <c r="AE25" s="62">
        <f t="shared" si="3"/>
        <v>0</v>
      </c>
      <c r="AF25" s="62">
        <f t="shared" ref="AF25:AH25" si="4">SUM(AF15:AF24)</f>
        <v>7.5</v>
      </c>
      <c r="AG25" s="62">
        <f t="shared" si="4"/>
        <v>7.5</v>
      </c>
      <c r="AH25" s="62">
        <f t="shared" si="4"/>
        <v>0</v>
      </c>
      <c r="AI25" s="63">
        <f t="shared" ref="AI25" si="5">SUM(AI15:AI24)</f>
        <v>167.5</v>
      </c>
      <c r="AJ25" s="2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s="30" customFormat="1" ht="13" thickBot="1" x14ac:dyDescent="0.3">
      <c r="A26" s="15" t="s">
        <v>10</v>
      </c>
      <c r="B26" s="16"/>
      <c r="C26" s="17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31"/>
      <c r="AZ26" s="55"/>
    </row>
    <row r="27" spans="1:190" s="30" customFormat="1" ht="10.5" thickBot="1" x14ac:dyDescent="0.25">
      <c r="A27" s="18" t="s">
        <v>77</v>
      </c>
      <c r="B27" s="17" t="s">
        <v>78</v>
      </c>
      <c r="C27" s="17"/>
      <c r="D27" s="65"/>
      <c r="E27" s="65"/>
      <c r="F27" s="65" t="s">
        <v>70</v>
      </c>
      <c r="G27" s="65"/>
      <c r="H27" s="65" t="s">
        <v>26</v>
      </c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Y27" s="65"/>
      <c r="Z27" s="65"/>
      <c r="AA27" s="65"/>
      <c r="AB27" s="65"/>
      <c r="AC27" s="65"/>
      <c r="AD27" s="65"/>
      <c r="AE27" s="65"/>
      <c r="AF27" s="71" t="s">
        <v>11</v>
      </c>
      <c r="AG27" s="70">
        <f>22</f>
        <v>22</v>
      </c>
      <c r="AH27" s="65"/>
      <c r="AI27" s="66">
        <f>AG27*7.5</f>
        <v>165</v>
      </c>
      <c r="AJ27" s="31"/>
      <c r="AZ27" s="55"/>
    </row>
    <row r="28" spans="1:190" s="30" customFormat="1" ht="10" x14ac:dyDescent="0.2">
      <c r="A28" s="18" t="s">
        <v>24</v>
      </c>
      <c r="B28" s="17" t="s">
        <v>25</v>
      </c>
      <c r="C28" s="17"/>
      <c r="D28" s="65"/>
      <c r="E28" s="65"/>
      <c r="F28" s="65" t="s">
        <v>31</v>
      </c>
      <c r="G28" s="65"/>
      <c r="H28" s="65" t="s">
        <v>85</v>
      </c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31"/>
      <c r="AZ28" s="55"/>
    </row>
    <row r="29" spans="1:190" s="30" customFormat="1" ht="10" x14ac:dyDescent="0.2">
      <c r="A29" s="18" t="s">
        <v>79</v>
      </c>
      <c r="B29" s="17" t="s">
        <v>80</v>
      </c>
      <c r="C29" s="17"/>
      <c r="D29" s="65"/>
      <c r="E29" s="65"/>
      <c r="F29" s="67" t="s">
        <v>33</v>
      </c>
      <c r="G29" s="67"/>
      <c r="H29" s="67" t="s">
        <v>86</v>
      </c>
      <c r="I29" s="67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Y29" s="65"/>
      <c r="Z29" s="65"/>
      <c r="AA29" s="65"/>
      <c r="AB29" s="65"/>
      <c r="AC29" s="65"/>
      <c r="AD29" s="65"/>
      <c r="AE29" s="65"/>
      <c r="AF29" s="71" t="s">
        <v>60</v>
      </c>
      <c r="AG29" s="65"/>
      <c r="AH29" s="65"/>
      <c r="AI29" s="65">
        <f>AI25-AI27</f>
        <v>2.5</v>
      </c>
      <c r="AJ29" s="74" t="s">
        <v>59</v>
      </c>
      <c r="AZ29" s="55"/>
    </row>
    <row r="30" spans="1:190" s="30" customFormat="1" ht="10" x14ac:dyDescent="0.2">
      <c r="A30" s="18" t="s">
        <v>23</v>
      </c>
      <c r="B30" s="17" t="s">
        <v>84</v>
      </c>
      <c r="C30" s="17"/>
      <c r="D30" s="67"/>
      <c r="E30" s="67"/>
      <c r="F30" s="67" t="s">
        <v>32</v>
      </c>
      <c r="G30" s="67"/>
      <c r="H30" s="67" t="s">
        <v>82</v>
      </c>
      <c r="I30" s="67"/>
      <c r="J30" s="67"/>
      <c r="K30" s="67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31"/>
    </row>
    <row r="31" spans="1:190" s="30" customFormat="1" ht="10" x14ac:dyDescent="0.2">
      <c r="A31" s="18" t="s">
        <v>27</v>
      </c>
      <c r="B31" s="17" t="s">
        <v>83</v>
      </c>
      <c r="C31" s="17"/>
      <c r="D31" s="67"/>
      <c r="E31" s="67"/>
      <c r="F31" s="65" t="s">
        <v>81</v>
      </c>
      <c r="G31" s="65"/>
      <c r="H31" s="65" t="s">
        <v>28</v>
      </c>
      <c r="I31" s="65"/>
      <c r="J31" s="65"/>
      <c r="K31" s="65"/>
      <c r="L31" s="65"/>
      <c r="M31" s="65"/>
      <c r="N31" s="65"/>
      <c r="O31" s="65"/>
      <c r="P31" s="67"/>
      <c r="Q31" s="67"/>
      <c r="R31" s="67"/>
      <c r="S31" s="67"/>
      <c r="T31" s="67"/>
      <c r="U31" s="67"/>
      <c r="V31" s="67"/>
      <c r="W31" s="67"/>
      <c r="Y31" s="67"/>
      <c r="Z31" s="67"/>
      <c r="AA31" s="67"/>
      <c r="AB31" s="67"/>
      <c r="AC31" s="67"/>
      <c r="AD31" s="67"/>
      <c r="AE31" s="67"/>
      <c r="AF31" s="72" t="s">
        <v>61</v>
      </c>
      <c r="AG31" s="67"/>
      <c r="AH31" s="67"/>
      <c r="AI31" s="68">
        <f>11.5</f>
        <v>11.5</v>
      </c>
      <c r="AJ31" s="31"/>
    </row>
    <row r="32" spans="1:190" s="30" customFormat="1" ht="10" x14ac:dyDescent="0.2">
      <c r="A32" s="17"/>
      <c r="B32" s="17"/>
      <c r="C32" s="31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</row>
    <row r="33" spans="1:36" s="30" customFormat="1" ht="10.5" thickBot="1" x14ac:dyDescent="0.25">
      <c r="A33" s="31"/>
      <c r="B33" s="31"/>
      <c r="C33" s="31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2" t="s">
        <v>62</v>
      </c>
      <c r="AG33" s="67"/>
      <c r="AH33" s="67"/>
      <c r="AI33" s="69">
        <f>AI29+AI31</f>
        <v>14</v>
      </c>
      <c r="AJ33" s="31"/>
    </row>
    <row r="34" spans="1:36" s="30" customFormat="1" ht="13" thickTop="1" x14ac:dyDescent="0.25">
      <c r="A34" s="29"/>
      <c r="B34" s="29"/>
      <c r="C34" s="29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</row>
    <row r="35" spans="1:36" s="30" customFormat="1" x14ac:dyDescent="0.25">
      <c r="A35" s="29"/>
      <c r="B35" s="29"/>
      <c r="C35" s="29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</row>
    <row r="36" spans="1:36" s="30" customFormat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x14ac:dyDescent="0.25">
      <c r="C38"/>
      <c r="AI38" s="1"/>
    </row>
    <row r="39" spans="1:36" x14ac:dyDescent="0.25">
      <c r="C39"/>
      <c r="AI39" s="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Simin Lotfi</cp:lastModifiedBy>
  <cp:lastPrinted>2023-03-02T22:13:23Z</cp:lastPrinted>
  <dcterms:created xsi:type="dcterms:W3CDTF">1998-07-03T22:57:08Z</dcterms:created>
  <dcterms:modified xsi:type="dcterms:W3CDTF">2024-05-01T23:35:26Z</dcterms:modified>
</cp:coreProperties>
</file>