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4_{DADFE290-C501-4070-B732-A510297746AC}" xr6:coauthVersionLast="47" xr6:coauthVersionMax="47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H32" i="1" l="1"/>
  <c r="AH26" i="1"/>
  <c r="AH27" i="1" s="1"/>
  <c r="AG26" i="1"/>
  <c r="AD26" i="1"/>
  <c r="AA26" i="1"/>
  <c r="AC18" i="1"/>
  <c r="AB18" i="1"/>
  <c r="AB27" i="1" s="1"/>
  <c r="AF27" i="1"/>
  <c r="AH17" i="1"/>
  <c r="AG17" i="1"/>
  <c r="AG27" i="1" s="1"/>
  <c r="AF17" i="1"/>
  <c r="Z27" i="1"/>
  <c r="Y27" i="1"/>
  <c r="R27" i="1"/>
  <c r="Q27" i="1"/>
  <c r="K27" i="1"/>
  <c r="J27" i="1"/>
  <c r="D27" i="1"/>
  <c r="AE17" i="1"/>
  <c r="AE27" i="1" s="1"/>
  <c r="AD17" i="1"/>
  <c r="AD27" i="1" s="1"/>
  <c r="AC17" i="1"/>
  <c r="AC27" i="1" s="1"/>
  <c r="AB17" i="1"/>
  <c r="AA17" i="1"/>
  <c r="AA27" i="1" s="1"/>
  <c r="Z17" i="1"/>
  <c r="Y17" i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P17" i="1"/>
  <c r="P27" i="1" s="1"/>
  <c r="O17" i="1"/>
  <c r="O27" i="1" s="1"/>
  <c r="N17" i="1"/>
  <c r="N27" i="1" s="1"/>
  <c r="M17" i="1"/>
  <c r="M27" i="1" s="1"/>
  <c r="L17" i="1"/>
  <c r="K17" i="1"/>
  <c r="J17" i="1"/>
  <c r="I17" i="1"/>
  <c r="I27" i="1" s="1"/>
  <c r="H17" i="1"/>
  <c r="H27" i="1" s="1"/>
  <c r="G17" i="1"/>
  <c r="G27" i="1" s="1"/>
  <c r="F17" i="1"/>
  <c r="F27" i="1" s="1"/>
  <c r="E17" i="1"/>
  <c r="E27" i="1" s="1"/>
  <c r="D17" i="1"/>
  <c r="AI36" i="1"/>
  <c r="AI29" i="1"/>
  <c r="L27" i="1" l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32" i="1" l="1"/>
  <c r="AI8" i="1"/>
  <c r="AI17" i="1" s="1"/>
  <c r="AI27" i="1" s="1"/>
  <c r="AI34" i="1" l="1"/>
  <c r="AI38" i="1" s="1"/>
</calcChain>
</file>

<file path=xl/sharedStrings.xml><?xml version="1.0" encoding="utf-8"?>
<sst xmlns="http://schemas.openxmlformats.org/spreadsheetml/2006/main" count="170" uniqueCount="61">
  <si>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</si>
  <si>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</si>
  <si>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</si>
  <si>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</si>
  <si>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</si>
  <si>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</si>
  <si>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</si>
  <si>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</si>
  <si>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</si>
  <si>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</si>
  <si>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</si>
  <si>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</si>
  <si>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</si>
  <si>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</si>
  <si>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</si>
  <si>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</si>
  <si>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</si>
  <si>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</si>
  <si>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</si>
  <si>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</si>
  <si>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</si>
  <si>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</si>
  <si>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</si>
  <si>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</si>
  <si>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</si>
  <si>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</si>
  <si>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</si>
  <si>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</si>
  <si>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</si>
  <si>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</si>
  <si>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</si>
  <si>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</si>
  <si>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</si>
  <si>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</si>
  <si>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</si>
  <si>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</si>
  <si>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</si>
  <si>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</si>
  <si>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</si>
  <si>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</si>
  <si>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</si>
  <si>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</si>
  <si>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</si>
  <si>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</si>
  <si>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</si>
  <si>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</si>
  <si>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</si>
  <si>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</si>
  <si>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</si>
  <si>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</si>
  <si>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</si>
  <si>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</si>
  <si>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2013 </t>
  </si>
  <si>
    <t>2201</t>
  </si>
  <si>
    <t>Trailside</t>
  </si>
  <si>
    <t>Botanica</t>
  </si>
  <si>
    <t>Mosaic Lot 24 SFU Symposia</t>
  </si>
  <si>
    <t>WORKING FROM HOME</t>
  </si>
  <si>
    <t>December 2024</t>
  </si>
  <si>
    <t>Xmas break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</si>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</sst>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8"/>
  <sheetViews>
    <sheetView tabSelected="1" zoomScaleNormal="100" zoomScaleSheetLayoutView="100" workbookViewId="0">
      <selection activeCell="U22" sqref="U2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29</v>
      </c>
      <c r="D7" s="42" t="s">
        <v>18</v>
      </c>
      <c r="E7" s="43" t="s">
        <v>19</v>
      </c>
      <c r="F7" s="42" t="s">
        <v>15</v>
      </c>
      <c r="G7" s="42" t="s">
        <v>16</v>
      </c>
      <c r="H7" s="43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40</v>
      </c>
      <c r="B12" s="45" t="s">
        <v>56</v>
      </c>
      <c r="C12" s="46" t="s">
        <v>27</v>
      </c>
      <c r="D12" s="60" t="s">
        <v>20</v>
      </c>
      <c r="E12" s="60">
        <v>1</v>
      </c>
      <c r="F12" s="60">
        <v>1</v>
      </c>
      <c r="G12" s="60">
        <v>1.5</v>
      </c>
      <c r="H12" s="60">
        <v>1.5</v>
      </c>
      <c r="I12" s="60">
        <v>1</v>
      </c>
      <c r="J12" s="60" t="s">
        <v>20</v>
      </c>
      <c r="K12" s="60" t="s">
        <v>20</v>
      </c>
      <c r="L12" s="60">
        <v>2.5</v>
      </c>
      <c r="M12" s="60">
        <v>2</v>
      </c>
      <c r="N12" s="60">
        <v>1.5</v>
      </c>
      <c r="O12" s="60">
        <v>2.5</v>
      </c>
      <c r="P12" s="60">
        <v>2.5</v>
      </c>
      <c r="Q12" s="60" t="s">
        <v>20</v>
      </c>
      <c r="R12" s="60" t="s">
        <v>20</v>
      </c>
      <c r="S12" s="60">
        <v>2.5</v>
      </c>
      <c r="T12" s="60">
        <v>2</v>
      </c>
      <c r="U12" s="60">
        <v>0.5</v>
      </c>
      <c r="V12" s="60">
        <v>1.5</v>
      </c>
      <c r="W12" s="60">
        <v>3</v>
      </c>
      <c r="X12" s="60" t="s">
        <v>20</v>
      </c>
      <c r="Y12" s="60" t="s">
        <v>20</v>
      </c>
      <c r="Z12" s="60"/>
      <c r="AA12" s="60">
        <v>0</v>
      </c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26.5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 t="s">
        <v>52</v>
      </c>
      <c r="B14" s="45" t="s">
        <v>55</v>
      </c>
      <c r="C14" s="46"/>
      <c r="D14" s="60" t="s">
        <v>20</v>
      </c>
      <c r="E14" s="60">
        <v>6.5</v>
      </c>
      <c r="F14" s="60">
        <v>6.5</v>
      </c>
      <c r="G14" s="60">
        <v>6</v>
      </c>
      <c r="H14" s="60">
        <v>6.5</v>
      </c>
      <c r="I14" s="60">
        <v>6.5</v>
      </c>
      <c r="J14" s="60" t="s">
        <v>20</v>
      </c>
      <c r="K14" s="60" t="s">
        <v>20</v>
      </c>
      <c r="L14" s="60">
        <v>5.5</v>
      </c>
      <c r="M14" s="60">
        <v>6</v>
      </c>
      <c r="N14" s="60">
        <v>5.5</v>
      </c>
      <c r="O14" s="60">
        <v>6</v>
      </c>
      <c r="P14" s="60">
        <v>5</v>
      </c>
      <c r="Q14" s="60" t="s">
        <v>20</v>
      </c>
      <c r="R14" s="60" t="s">
        <v>20</v>
      </c>
      <c r="S14" s="60">
        <v>5</v>
      </c>
      <c r="T14" s="60">
        <v>5.5</v>
      </c>
      <c r="U14" s="60">
        <v>7.5</v>
      </c>
      <c r="V14" s="60">
        <v>6</v>
      </c>
      <c r="W14" s="60">
        <v>4.5</v>
      </c>
      <c r="X14" s="60" t="s">
        <v>20</v>
      </c>
      <c r="Y14" s="60" t="s">
        <v>20</v>
      </c>
      <c r="Z14" s="60">
        <v>7.5</v>
      </c>
      <c r="AA14" s="60">
        <v>0</v>
      </c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96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0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 t="s">
        <v>53</v>
      </c>
      <c r="B16" s="58" t="s">
        <v>54</v>
      </c>
      <c r="C16" s="48"/>
      <c r="D16" s="60" t="s">
        <v>20</v>
      </c>
      <c r="E16" s="60"/>
      <c r="F16" s="60"/>
      <c r="G16" s="60">
        <v>0.5</v>
      </c>
      <c r="H16" s="60"/>
      <c r="I16" s="60"/>
      <c r="J16" s="60" t="s">
        <v>20</v>
      </c>
      <c r="K16" s="60" t="s">
        <v>20</v>
      </c>
      <c r="L16" s="60"/>
      <c r="M16" s="60"/>
      <c r="N16" s="60">
        <v>1</v>
      </c>
      <c r="O16" s="60"/>
      <c r="P16" s="60"/>
      <c r="Q16" s="60" t="s">
        <v>20</v>
      </c>
      <c r="R16" s="60" t="s">
        <v>20</v>
      </c>
      <c r="S16" s="60"/>
      <c r="T16" s="60">
        <v>1</v>
      </c>
      <c r="U16" s="60"/>
      <c r="V16" s="60"/>
      <c r="W16" s="60"/>
      <c r="X16" s="60" t="s">
        <v>20</v>
      </c>
      <c r="Y16" s="60" t="s">
        <v>20</v>
      </c>
      <c r="Z16" s="60"/>
      <c r="AA16" s="60">
        <v>0</v>
      </c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2.5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F17" si="1">SUM(D8:D16)</f>
        <v>0</v>
      </c>
      <c r="E17" s="63">
        <f t="shared" si="1"/>
        <v>7.5</v>
      </c>
      <c r="F17" s="63">
        <f t="shared" si="1"/>
        <v>7.5</v>
      </c>
      <c r="G17" s="63">
        <f>SUM(G8:G16)</f>
        <v>8</v>
      </c>
      <c r="H17" s="63">
        <f t="shared" ref="H17:M17" si="2">SUM(H8:H16)</f>
        <v>8</v>
      </c>
      <c r="I17" s="63">
        <f t="shared" si="2"/>
        <v>7.5</v>
      </c>
      <c r="J17" s="63">
        <f t="shared" si="2"/>
        <v>0</v>
      </c>
      <c r="K17" s="63">
        <f t="shared" si="2"/>
        <v>0</v>
      </c>
      <c r="L17" s="63">
        <f t="shared" si="2"/>
        <v>8</v>
      </c>
      <c r="M17" s="63">
        <f t="shared" si="2"/>
        <v>8</v>
      </c>
      <c r="N17" s="63">
        <f>SUM(N8:N16)</f>
        <v>8</v>
      </c>
      <c r="O17" s="63">
        <f t="shared" ref="O17:T17" si="3">SUM(O8:O16)</f>
        <v>8.5</v>
      </c>
      <c r="P17" s="63">
        <f t="shared" si="3"/>
        <v>7.5</v>
      </c>
      <c r="Q17" s="63">
        <f t="shared" si="3"/>
        <v>0</v>
      </c>
      <c r="R17" s="63">
        <f t="shared" si="3"/>
        <v>0</v>
      </c>
      <c r="S17" s="63">
        <f t="shared" si="3"/>
        <v>7.5</v>
      </c>
      <c r="T17" s="63">
        <f t="shared" si="3"/>
        <v>8.5</v>
      </c>
      <c r="U17" s="63">
        <f>SUM(U8:U16)</f>
        <v>8</v>
      </c>
      <c r="V17" s="63">
        <f t="shared" ref="V17:AA17" si="4">SUM(V8:V16)</f>
        <v>7.5</v>
      </c>
      <c r="W17" s="63">
        <f t="shared" si="4"/>
        <v>7.5</v>
      </c>
      <c r="X17" s="63">
        <f t="shared" si="4"/>
        <v>0</v>
      </c>
      <c r="Y17" s="63">
        <f t="shared" si="4"/>
        <v>0</v>
      </c>
      <c r="Z17" s="63">
        <f t="shared" si="4"/>
        <v>7.5</v>
      </c>
      <c r="AA17" s="63">
        <f t="shared" si="4"/>
        <v>0</v>
      </c>
      <c r="AB17" s="63">
        <f>SUM(AB8:AB16)</f>
        <v>0</v>
      </c>
      <c r="AC17" s="63">
        <f t="shared" ref="AC17:AH17" si="5">SUM(AC8:AC16)</f>
        <v>0</v>
      </c>
      <c r="AD17" s="63">
        <f t="shared" si="5"/>
        <v>0</v>
      </c>
      <c r="AE17" s="63">
        <f t="shared" si="5"/>
        <v>0</v>
      </c>
      <c r="AF17" s="63">
        <f t="shared" si="5"/>
        <v>0</v>
      </c>
      <c r="AG17" s="63">
        <f t="shared" si="5"/>
        <v>0</v>
      </c>
      <c r="AH17" s="63">
        <f t="shared" si="5"/>
        <v>0</v>
      </c>
      <c r="AI17" s="63">
        <f>SUM(AI8:AI16)</f>
        <v>125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>
        <f>7.5</f>
        <v>7.5</v>
      </c>
      <c r="AC18" s="65">
        <f>7.5</f>
        <v>7.5</v>
      </c>
      <c r="AD18" s="65"/>
      <c r="AE18" s="65"/>
      <c r="AF18" s="65"/>
      <c r="AG18" s="65"/>
      <c r="AH18" s="65"/>
      <c r="AI18" s="61">
        <f t="shared" ref="AI18:AI26" si="6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 t="s">
        <v>60</v>
      </c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>
        <f>4</f>
        <v>4</v>
      </c>
      <c r="AB26" s="65"/>
      <c r="AC26" s="65"/>
      <c r="AD26" s="65">
        <f>7.5</f>
        <v>7.5</v>
      </c>
      <c r="AE26" s="65"/>
      <c r="AF26" s="65"/>
      <c r="AG26" s="65">
        <f>7.5</f>
        <v>7.5</v>
      </c>
      <c r="AH26" s="65">
        <f>7.5</f>
        <v>7.5</v>
      </c>
      <c r="AI26" s="61">
        <f t="shared" si="6"/>
        <v>26.5</v>
      </c>
      <c r="AJ26" s="49" t="s">
        <v>59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7">SUM(D17:D26)</f>
        <v>0</v>
      </c>
      <c r="E27" s="63">
        <f t="shared" si="7"/>
        <v>7.5</v>
      </c>
      <c r="F27" s="63">
        <f t="shared" si="7"/>
        <v>7.5</v>
      </c>
      <c r="G27" s="63">
        <f t="shared" si="7"/>
        <v>8</v>
      </c>
      <c r="H27" s="63">
        <f t="shared" si="7"/>
        <v>8</v>
      </c>
      <c r="I27" s="63">
        <f t="shared" si="7"/>
        <v>7.5</v>
      </c>
      <c r="J27" s="63">
        <f t="shared" si="7"/>
        <v>0</v>
      </c>
      <c r="K27" s="63">
        <f t="shared" si="7"/>
        <v>0</v>
      </c>
      <c r="L27" s="63">
        <f t="shared" si="7"/>
        <v>8</v>
      </c>
      <c r="M27" s="63">
        <f t="shared" si="7"/>
        <v>8</v>
      </c>
      <c r="N27" s="63">
        <f t="shared" si="7"/>
        <v>8</v>
      </c>
      <c r="O27" s="63">
        <f t="shared" si="7"/>
        <v>8.5</v>
      </c>
      <c r="P27" s="63">
        <f t="shared" si="7"/>
        <v>7.5</v>
      </c>
      <c r="Q27" s="63">
        <f t="shared" si="7"/>
        <v>0</v>
      </c>
      <c r="R27" s="63">
        <f t="shared" si="7"/>
        <v>0</v>
      </c>
      <c r="S27" s="63">
        <f t="shared" si="7"/>
        <v>7.5</v>
      </c>
      <c r="T27" s="63">
        <f t="shared" si="7"/>
        <v>8.5</v>
      </c>
      <c r="U27" s="63">
        <f t="shared" si="7"/>
        <v>8</v>
      </c>
      <c r="V27" s="63">
        <f t="shared" si="7"/>
        <v>7.5</v>
      </c>
      <c r="W27" s="63">
        <f t="shared" si="7"/>
        <v>7.5</v>
      </c>
      <c r="X27" s="63">
        <f t="shared" si="7"/>
        <v>0</v>
      </c>
      <c r="Y27" s="63">
        <f t="shared" si="7"/>
        <v>0</v>
      </c>
      <c r="Z27" s="63">
        <f t="shared" si="7"/>
        <v>7.5</v>
      </c>
      <c r="AA27" s="63">
        <f t="shared" si="7"/>
        <v>4</v>
      </c>
      <c r="AB27" s="63">
        <f t="shared" si="7"/>
        <v>7.5</v>
      </c>
      <c r="AC27" s="63">
        <f t="shared" si="7"/>
        <v>7.5</v>
      </c>
      <c r="AD27" s="63">
        <f t="shared" si="7"/>
        <v>7.5</v>
      </c>
      <c r="AE27" s="63">
        <f t="shared" si="7"/>
        <v>0</v>
      </c>
      <c r="AF27" s="63">
        <f t="shared" ref="AF27:AH27" si="8">SUM(AF17:AF26)</f>
        <v>0</v>
      </c>
      <c r="AG27" s="63">
        <f t="shared" si="8"/>
        <v>7.5</v>
      </c>
      <c r="AH27" s="63">
        <f t="shared" si="8"/>
        <v>7.5</v>
      </c>
      <c r="AI27" s="64">
        <f t="shared" ref="AI27" si="9">SUM(AI17:AI26)</f>
        <v>166.5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79"/>
      <c r="B28" s="16"/>
      <c r="C28" s="16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1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57</v>
      </c>
      <c r="B29" s="14"/>
      <c r="C29" s="1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61">
        <f t="shared" ref="AI29" si="10">SUM(D29:AH29)</f>
        <v>0</v>
      </c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2" thickBot="1" x14ac:dyDescent="0.25">
      <c r="A32" s="18" t="s">
        <v>41</v>
      </c>
      <c r="B32" s="17" t="s">
        <v>42</v>
      </c>
      <c r="C32" s="17"/>
      <c r="D32" s="66"/>
      <c r="E32" s="66"/>
      <c r="F32" s="66" t="s">
        <v>43</v>
      </c>
      <c r="G32" s="66"/>
      <c r="H32" s="66" t="s">
        <v>26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22</f>
        <v>22</v>
      </c>
      <c r="AI32" s="67">
        <f>AH32*7.5</f>
        <v>165</v>
      </c>
      <c r="AJ32" s="31"/>
      <c r="AZ32" s="56"/>
    </row>
    <row r="33" spans="1:52" s="30" customFormat="1" ht="11.25" x14ac:dyDescent="0.2">
      <c r="A33" s="18" t="s">
        <v>24</v>
      </c>
      <c r="B33" s="17" t="s">
        <v>25</v>
      </c>
      <c r="C33" s="17"/>
      <c r="D33" s="66"/>
      <c r="E33" s="66"/>
      <c r="F33" s="66" t="s">
        <v>30</v>
      </c>
      <c r="G33" s="66"/>
      <c r="H33" s="66" t="s">
        <v>44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1.25" x14ac:dyDescent="0.2">
      <c r="A34" s="18" t="s">
        <v>45</v>
      </c>
      <c r="B34" s="17" t="s">
        <v>46</v>
      </c>
      <c r="C34" s="17"/>
      <c r="D34" s="66"/>
      <c r="E34" s="66"/>
      <c r="F34" s="66" t="s">
        <v>32</v>
      </c>
      <c r="G34" s="66"/>
      <c r="H34" s="66" t="s">
        <v>47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34</v>
      </c>
      <c r="AH34" s="66"/>
      <c r="AI34" s="66">
        <f>AI27-AI32</f>
        <v>1.5</v>
      </c>
      <c r="AJ34" s="75" t="s">
        <v>33</v>
      </c>
      <c r="AZ34" s="56"/>
    </row>
    <row r="35" spans="1:52" s="30" customFormat="1" ht="11.25" x14ac:dyDescent="0.2">
      <c r="A35" s="17" t="s">
        <v>23</v>
      </c>
      <c r="B35" s="17" t="s">
        <v>48</v>
      </c>
      <c r="C35" s="31"/>
      <c r="D35" s="68"/>
      <c r="E35" s="68"/>
      <c r="F35" s="68" t="s">
        <v>31</v>
      </c>
      <c r="G35" s="68"/>
      <c r="H35" s="68" t="s">
        <v>49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1.25" x14ac:dyDescent="0.2">
      <c r="A36" s="31" t="s">
        <v>27</v>
      </c>
      <c r="B36" s="31" t="s">
        <v>50</v>
      </c>
      <c r="C36" s="31"/>
      <c r="D36" s="68"/>
      <c r="E36" s="68"/>
      <c r="F36" s="68" t="s">
        <v>51</v>
      </c>
      <c r="G36" s="68"/>
      <c r="H36" s="68" t="s">
        <v>28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35</v>
      </c>
      <c r="AH36" s="68"/>
      <c r="AI36" s="69">
        <f>363.5</f>
        <v>363.5</v>
      </c>
      <c r="AJ36" s="31"/>
    </row>
    <row r="37" spans="1:52" s="30" customFormat="1" ht="11.25" x14ac:dyDescent="0.2">
      <c r="A37" s="31"/>
      <c r="B37" s="31"/>
      <c r="C37" s="3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5" thickBot="1" x14ac:dyDescent="0.25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36</v>
      </c>
      <c r="AH38" s="68"/>
      <c r="AI38" s="70">
        <f>AI36+AI34</f>
        <v>365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2025-01-03T21:32:51Z</cp:lastPrinted>
  <dcterms:created xsi:type="dcterms:W3CDTF">1998-07-03T22:57:08Z</dcterms:created>
  <dcterms:modified xsi:type="dcterms:W3CDTF">2025-01-03T23:25:42Z</dcterms:modified>
</cp:coreProperties>
</file>