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12-24\"/>
    </mc:Choice>
  </mc:AlternateContent>
  <xr:revisionPtr revIDLastSave="0" documentId="13_ncr:1_{D60474DD-989B-4282-AA97-1A428629C81A}" xr6:coauthVersionLast="47" xr6:coauthVersionMax="47" xr10:uidLastSave="{00000000-0000-0000-0000-000000000000}"/>
  <bookViews>
    <workbookView xWindow="-34440" yWindow="2100" windowWidth="33240" windowHeight="1670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I48" i="1" l="1"/>
  <c r="AG44" i="1"/>
  <c r="AH38" i="1"/>
  <c r="AG38" i="1"/>
  <c r="AD38" i="1"/>
  <c r="AA38" i="1"/>
  <c r="AB28" i="1"/>
  <c r="AC28" i="1"/>
  <c r="AH27" i="1"/>
  <c r="AH39" i="1" s="1"/>
  <c r="AG27" i="1"/>
  <c r="AG39" i="1" s="1"/>
  <c r="AF27" i="1"/>
  <c r="AF39" i="1" s="1"/>
  <c r="X39" i="1"/>
  <c r="W39" i="1"/>
  <c r="AE27" i="1"/>
  <c r="AE39" i="1" s="1"/>
  <c r="AD27" i="1"/>
  <c r="AC27" i="1"/>
  <c r="AC39" i="1" s="1"/>
  <c r="AB27" i="1"/>
  <c r="AA27" i="1"/>
  <c r="Z27" i="1"/>
  <c r="Z39" i="1" s="1"/>
  <c r="Y27" i="1"/>
  <c r="Y39" i="1" s="1"/>
  <c r="X27" i="1"/>
  <c r="W27" i="1"/>
  <c r="V27" i="1"/>
  <c r="V39" i="1" s="1"/>
  <c r="U27" i="1"/>
  <c r="U39" i="1" s="1"/>
  <c r="T27" i="1"/>
  <c r="T39" i="1" s="1"/>
  <c r="S27" i="1"/>
  <c r="S39" i="1" s="1"/>
  <c r="R27" i="1"/>
  <c r="R39" i="1" s="1"/>
  <c r="Q27" i="1"/>
  <c r="Q39" i="1" s="1"/>
  <c r="P27" i="1"/>
  <c r="P39" i="1" s="1"/>
  <c r="O27" i="1"/>
  <c r="O39" i="1" s="1"/>
  <c r="N27" i="1"/>
  <c r="N39" i="1" s="1"/>
  <c r="M27" i="1"/>
  <c r="M39" i="1" s="1"/>
  <c r="L27" i="1"/>
  <c r="L39" i="1" s="1"/>
  <c r="K27" i="1"/>
  <c r="K39" i="1" s="1"/>
  <c r="J27" i="1"/>
  <c r="J39" i="1" s="1"/>
  <c r="I27" i="1"/>
  <c r="I39" i="1" s="1"/>
  <c r="H27" i="1"/>
  <c r="H39" i="1" s="1"/>
  <c r="G27" i="1"/>
  <c r="G39" i="1" s="1"/>
  <c r="F27" i="1"/>
  <c r="F39" i="1" s="1"/>
  <c r="E27" i="1"/>
  <c r="E39" i="1" s="1"/>
  <c r="D27" i="1"/>
  <c r="D39" i="1" s="1"/>
  <c r="AI19" i="1"/>
  <c r="AI18" i="1"/>
  <c r="AI24" i="1"/>
  <c r="AI25" i="1"/>
  <c r="AI15" i="1"/>
  <c r="AI16" i="1"/>
  <c r="AI21" i="1"/>
  <c r="AI41" i="1"/>
  <c r="AI23" i="1"/>
  <c r="AI26" i="1"/>
  <c r="AI31" i="1"/>
  <c r="AD39" i="1" l="1"/>
  <c r="AA39" i="1"/>
  <c r="AB39" i="1"/>
  <c r="AI20" i="1"/>
  <c r="AI17" i="1"/>
  <c r="AI14" i="1"/>
  <c r="AI13" i="1"/>
  <c r="AI12" i="1"/>
  <c r="AI11" i="1"/>
  <c r="AI10" i="1"/>
  <c r="AI9" i="1"/>
  <c r="AI35" i="1" l="1"/>
  <c r="AI38" i="1" l="1"/>
  <c r="AI28" i="1"/>
  <c r="AI37" i="1"/>
  <c r="AI29" i="1"/>
  <c r="AI44" i="1"/>
  <c r="AI30" i="1"/>
  <c r="AI8" i="1"/>
  <c r="AI32" i="1"/>
  <c r="AI34" i="1"/>
  <c r="AI22" i="1"/>
  <c r="AI36" i="1"/>
  <c r="AI27" i="1" l="1"/>
  <c r="AI39" i="1" s="1"/>
  <c r="AK19" i="1" l="1"/>
  <c r="AK18" i="1"/>
  <c r="AK15" i="1"/>
  <c r="AK23" i="1"/>
  <c r="AK25" i="1"/>
  <c r="AK24" i="1"/>
  <c r="AK16" i="1"/>
  <c r="AK31" i="1"/>
  <c r="AK21" i="1"/>
  <c r="AK11" i="1"/>
  <c r="AK12" i="1"/>
  <c r="AK27" i="1"/>
  <c r="AK9" i="1"/>
  <c r="AI46" i="1"/>
  <c r="AI50" i="1" s="1"/>
  <c r="AK33" i="1"/>
  <c r="AK20" i="1"/>
  <c r="AK17" i="1"/>
  <c r="AK14" i="1"/>
  <c r="AK34" i="1"/>
  <c r="AK38" i="1"/>
  <c r="AK35" i="1"/>
  <c r="AK32" i="1"/>
  <c r="AK26" i="1"/>
  <c r="AK13" i="1"/>
  <c r="AK37" i="1"/>
  <c r="AK30" i="1"/>
  <c r="AK36" i="1"/>
  <c r="AK10" i="1"/>
  <c r="AK28" i="1"/>
  <c r="AK22" i="1"/>
  <c r="AK29" i="1"/>
  <c r="AK39" i="1" l="1"/>
</calcChain>
</file>

<file path=xl/sharedStrings.xml><?xml version="1.0" encoding="utf-8"?>
<sst xmlns="http://schemas.openxmlformats.org/spreadsheetml/2006/main" count="309" uniqueCount="85">
  <si>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</si>
  <si>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</si>
  <si>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</si>
  <si>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</si>
  <si>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</si>
  <si>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</si>
  <si>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</si>
  <si>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</si>
  <si>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</si>
  <si>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</si>
  <si>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</si>
  <si>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</si>
  <si>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</si>
  <si>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</si>
  <si>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</si>
  <si>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</si>
  <si>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</si>
  <si>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</si>
  <si>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</si>
  <si>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</si>
  <si>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</si>
  <si>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</si>
  <si>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</si>
  <si>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</si>
  <si>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</si>
  <si>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</si>
  <si>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</si>
  <si>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</si>
  <si>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</si>
  <si>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CODE</t>
  </si>
  <si>
    <t>SPEC</t>
  </si>
  <si>
    <t>EXTR</t>
  </si>
  <si>
    <t>TEND</t>
  </si>
  <si>
    <t>Specify for each project above</t>
  </si>
  <si>
    <t>Allan Seppanen</t>
  </si>
  <si>
    <t>Flextime (Timeoff) this month</t>
  </si>
  <si>
    <t>Flextime (Timeoff) beginning of month</t>
  </si>
  <si>
    <t>Flextime (Timeoff) end of month</t>
  </si>
  <si>
    <t>PROFESSIONAL DEV - UNPAID</t>
  </si>
  <si>
    <t>Revit, Lumion etc.</t>
  </si>
  <si>
    <t>1901</t>
  </si>
  <si>
    <t>Maplewood Gardens</t>
  </si>
  <si>
    <t>2013</t>
  </si>
  <si>
    <t>Harrison</t>
  </si>
  <si>
    <t>1712</t>
  </si>
  <si>
    <t>Computer Admin</t>
  </si>
  <si>
    <t>OTHER - Please specify</t>
  </si>
  <si>
    <t>OTHER - REVIT</t>
  </si>
  <si>
    <t>OTHER - Computer Admin</t>
  </si>
  <si>
    <t>WD</t>
  </si>
  <si>
    <t>Hawksley</t>
  </si>
  <si>
    <t>RZ</t>
  </si>
  <si>
    <t>Rezoning</t>
  </si>
  <si>
    <t>CA</t>
  </si>
  <si>
    <t>PD - Site Visit</t>
  </si>
  <si>
    <t>2303</t>
  </si>
  <si>
    <t>Mosaic 200th St, Langley</t>
  </si>
  <si>
    <t>FEA</t>
  </si>
  <si>
    <t>Feasibility Studies</t>
  </si>
  <si>
    <t>Specifications</t>
  </si>
  <si>
    <t>Tendering</t>
  </si>
  <si>
    <t>Development permit drawings</t>
  </si>
  <si>
    <t>Extra Services beyond contract - SEE EXTRA SERVICES FORM</t>
  </si>
  <si>
    <t>Building permit drawings</t>
  </si>
  <si>
    <t>2402</t>
  </si>
  <si>
    <t>UBCO Master Plan</t>
  </si>
  <si>
    <t>Amenity Studio</t>
  </si>
  <si>
    <t>Amenity Split</t>
  </si>
  <si>
    <t>2403</t>
  </si>
  <si>
    <t>Guelph &amp; 10th</t>
  </si>
  <si>
    <t>PH Extra</t>
  </si>
  <si>
    <t>WORKING FROM HOME</t>
  </si>
  <si>
    <t>DP 2b</t>
  </si>
  <si>
    <t>Parking</t>
  </si>
  <si>
    <t>DP 2c</t>
  </si>
  <si>
    <t>Prior To</t>
  </si>
  <si>
    <t>DD and Unit plans</t>
  </si>
  <si>
    <t>BP 3a</t>
  </si>
  <si>
    <t>Live/Work</t>
  </si>
  <si>
    <t>1502</t>
  </si>
  <si>
    <t>Beedie Pres Centre</t>
  </si>
  <si>
    <t>Flr to Flr Height</t>
  </si>
  <si>
    <t>signage</t>
  </si>
  <si>
    <t>December 2024</t>
  </si>
  <si>
    <t>Xmas break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</si>
</sst>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  <font>
      <sz val="8"/>
      <color theme="6" tint="0.39997558519241921"/>
      <name val="Arial"/>
      <family val="2"/>
    </font>
  </fonts>
  <fills count="9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42"/>
        <bgColor indexed="24"/>
      </patternFill>
    </fill>
    <fill>
      <patternFill patternType="solid">
        <fgColor theme="0" tint="-0.14999847407452621"/>
        <bgColor indexed="24"/>
      </patternFill>
    </fill>
  </fills>
  <borders count="3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10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6" xfId="0" applyNumberFormat="1" applyFont="1" applyFill="1" applyBorder="1"/>
    <xf numFmtId="164" fontId="2" fillId="4" borderId="27" xfId="0" applyNumberFormat="1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8" xfId="0" applyNumberFormat="1" applyFont="1" applyFill="1" applyBorder="1"/>
    <xf numFmtId="1" fontId="2" fillId="4" borderId="29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0" xfId="0" applyFont="1" applyFill="1" applyBorder="1"/>
    <xf numFmtId="0" fontId="2" fillId="5" borderId="0" xfId="0" applyFont="1" applyFill="1" applyAlignment="1">
      <alignment horizontal="left"/>
    </xf>
    <xf numFmtId="49" fontId="2" fillId="3" borderId="16" xfId="0" quotePrefix="1" applyNumberFormat="1" applyFont="1" applyFill="1" applyBorder="1" applyAlignment="1" applyProtection="1">
      <alignment horizontal="left"/>
      <protection locked="0"/>
    </xf>
    <xf numFmtId="49" fontId="2" fillId="4" borderId="16" xfId="0" quotePrefix="1" applyNumberFormat="1" applyFont="1" applyFill="1" applyBorder="1" applyAlignment="1" applyProtection="1">
      <alignment horizontal="left"/>
      <protection locked="0"/>
    </xf>
    <xf numFmtId="164" fontId="2" fillId="4" borderId="26" xfId="0" applyNumberFormat="1" applyFont="1" applyFill="1" applyBorder="1"/>
    <xf numFmtId="165" fontId="2" fillId="5" borderId="0" xfId="0" applyNumberFormat="1" applyFont="1" applyFill="1" applyProtection="1">
      <protection locked="0"/>
    </xf>
    <xf numFmtId="165" fontId="2" fillId="2" borderId="0" xfId="0" applyNumberFormat="1" applyFont="1" applyProtection="1">
      <protection locked="0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0" fillId="7" borderId="7" xfId="0" applyFill="1" applyBorder="1"/>
    <xf numFmtId="0" fontId="0" fillId="7" borderId="9" xfId="0" applyFill="1" applyBorder="1"/>
    <xf numFmtId="164" fontId="5" fillId="7" borderId="26" xfId="0" applyNumberFormat="1" applyFont="1" applyFill="1" applyBorder="1" applyProtection="1">
      <protection locked="0"/>
    </xf>
    <xf numFmtId="164" fontId="2" fillId="7" borderId="6" xfId="0" applyNumberFormat="1" applyFont="1" applyFill="1" applyBorder="1" applyProtection="1">
      <protection locked="0"/>
    </xf>
    <xf numFmtId="0" fontId="2" fillId="7" borderId="22" xfId="0" applyFont="1" applyFill="1" applyBorder="1" applyProtection="1">
      <protection locked="0"/>
    </xf>
    <xf numFmtId="0" fontId="7" fillId="7" borderId="22" xfId="0" applyFont="1" applyFill="1" applyBorder="1" applyProtection="1">
      <protection locked="0"/>
    </xf>
    <xf numFmtId="0" fontId="0" fillId="7" borderId="8" xfId="0" applyFill="1" applyBorder="1"/>
    <xf numFmtId="0" fontId="0" fillId="7" borderId="1" xfId="0" applyFill="1" applyBorder="1"/>
    <xf numFmtId="49" fontId="2" fillId="4" borderId="31" xfId="0" applyNumberFormat="1" applyFont="1" applyFill="1" applyBorder="1" applyAlignment="1" applyProtection="1">
      <alignment horizontal="left"/>
      <protection locked="0"/>
    </xf>
    <xf numFmtId="0" fontId="0" fillId="4" borderId="10" xfId="0" applyFill="1" applyBorder="1"/>
    <xf numFmtId="164" fontId="5" fillId="4" borderId="0" xfId="0" applyNumberFormat="1" applyFont="1" applyFill="1"/>
    <xf numFmtId="164" fontId="5" fillId="8" borderId="26" xfId="0" applyNumberFormat="1" applyFont="1" applyFill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Fill="1" applyProtection="1">
      <protection locked="0"/>
    </xf>
    <xf numFmtId="49" fontId="2" fillId="0" borderId="0" xfId="0" applyNumberFormat="1" applyFont="1" applyFill="1" applyProtection="1">
      <protection locked="0"/>
    </xf>
    <xf numFmtId="0" fontId="0" fillId="0" borderId="0" xfId="0" applyFill="1" applyProtection="1">
      <protection locked="0"/>
    </xf>
    <xf numFmtId="0" fontId="0" fillId="0" borderId="9" xfId="0" applyFill="1" applyBorder="1" applyProtection="1">
      <protection locked="0"/>
    </xf>
    <xf numFmtId="0" fontId="5" fillId="4" borderId="32" xfId="0" applyFont="1" applyFill="1" applyBorder="1" applyProtection="1">
      <protection locked="0"/>
    </xf>
    <xf numFmtId="49" fontId="2" fillId="3" borderId="2" xfId="0" quotePrefix="1" applyNumberFormat="1" applyFont="1" applyFill="1" applyBorder="1" applyAlignment="1" applyProtection="1">
      <alignment horizontal="left"/>
      <protection locked="0"/>
    </xf>
    <xf numFmtId="0" fontId="2" fillId="3" borderId="3" xfId="0" applyFont="1" applyFill="1" applyBorder="1" applyProtection="1">
      <protection locked="0"/>
    </xf>
    <xf numFmtId="0" fontId="5" fillId="3" borderId="30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95"/>
  <sheetViews>
    <sheetView tabSelected="1" topLeftCell="A4" zoomScaleNormal="100" zoomScaleSheetLayoutView="100" workbookViewId="0">
      <selection activeCell="U35" sqref="U35"/>
    </sheetView>
  </sheetViews>
  <sheetFormatPr defaultColWidth="7.54296875" defaultRowHeight="12.5" x14ac:dyDescent="0.25"/>
  <cols>
    <col min="1" max="1" width="5.08984375" customWidth="1"/>
    <col min="2" max="2" width="21.6328125" customWidth="1"/>
    <col min="3" max="3" width="4.6328125" style="19" bestFit="1" customWidth="1"/>
    <col min="4" max="34" width="3.453125" style="1" customWidth="1"/>
    <col min="35" max="35" width="5.54296875" style="20" customWidth="1"/>
    <col min="36" max="36" width="44.6328125" style="1" customWidth="1"/>
    <col min="37" max="37" width="7.54296875" style="77" customWidth="1"/>
    <col min="38" max="190" width="7.54296875" style="21" customWidth="1"/>
    <col min="191" max="16384" width="7.5429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76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3"/>
      <c r="BA1" s="53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76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3"/>
      <c r="BA2" s="53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3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50" t="s">
        <v>34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83</v>
      </c>
      <c r="AK3" s="76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3"/>
      <c r="BA3" s="53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76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3"/>
      <c r="BA4" s="53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3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76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3"/>
      <c r="BA5" s="53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1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76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3"/>
      <c r="BA6" s="53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2">
      <c r="A7" s="39"/>
      <c r="B7" s="40"/>
      <c r="C7" s="41" t="s">
        <v>29</v>
      </c>
      <c r="D7" s="42" t="s">
        <v>18</v>
      </c>
      <c r="E7" s="43" t="s">
        <v>19</v>
      </c>
      <c r="F7" s="43" t="s">
        <v>15</v>
      </c>
      <c r="G7" s="43" t="s">
        <v>16</v>
      </c>
      <c r="H7" s="43" t="s">
        <v>15</v>
      </c>
      <c r="I7" s="42" t="s">
        <v>17</v>
      </c>
      <c r="J7" s="42" t="s">
        <v>18</v>
      </c>
      <c r="K7" s="42" t="s">
        <v>18</v>
      </c>
      <c r="L7" s="43" t="s">
        <v>19</v>
      </c>
      <c r="M7" s="43" t="s">
        <v>15</v>
      </c>
      <c r="N7" s="43" t="s">
        <v>16</v>
      </c>
      <c r="O7" s="43" t="s">
        <v>15</v>
      </c>
      <c r="P7" s="42" t="s">
        <v>17</v>
      </c>
      <c r="Q7" s="42" t="s">
        <v>18</v>
      </c>
      <c r="R7" s="42" t="s">
        <v>18</v>
      </c>
      <c r="S7" s="43" t="s">
        <v>19</v>
      </c>
      <c r="T7" s="43" t="s">
        <v>15</v>
      </c>
      <c r="U7" s="43" t="s">
        <v>16</v>
      </c>
      <c r="V7" s="43" t="s">
        <v>15</v>
      </c>
      <c r="W7" s="42" t="s">
        <v>17</v>
      </c>
      <c r="X7" s="42" t="s">
        <v>18</v>
      </c>
      <c r="Y7" s="42" t="s">
        <v>18</v>
      </c>
      <c r="Z7" s="43" t="s">
        <v>19</v>
      </c>
      <c r="AA7" s="43" t="s">
        <v>15</v>
      </c>
      <c r="AB7" s="43" t="s">
        <v>16</v>
      </c>
      <c r="AC7" s="43" t="s">
        <v>15</v>
      </c>
      <c r="AD7" s="42" t="s">
        <v>17</v>
      </c>
      <c r="AE7" s="42" t="s">
        <v>18</v>
      </c>
      <c r="AF7" s="42" t="s">
        <v>18</v>
      </c>
      <c r="AG7" s="43" t="s">
        <v>19</v>
      </c>
      <c r="AH7" s="43" t="s">
        <v>15</v>
      </c>
      <c r="AI7" s="44"/>
      <c r="AJ7" s="44"/>
      <c r="AK7" s="76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3"/>
      <c r="BA7" s="53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74"/>
      <c r="B8" s="45"/>
      <c r="C8" s="46"/>
      <c r="D8" s="57" t="s">
        <v>20</v>
      </c>
      <c r="E8" s="57"/>
      <c r="F8" s="57"/>
      <c r="G8" s="57"/>
      <c r="H8" s="57"/>
      <c r="I8" s="57"/>
      <c r="J8" s="57" t="s">
        <v>20</v>
      </c>
      <c r="K8" s="57" t="s">
        <v>20</v>
      </c>
      <c r="L8" s="57"/>
      <c r="M8" s="57"/>
      <c r="N8" s="57"/>
      <c r="O8" s="57"/>
      <c r="P8" s="57"/>
      <c r="Q8" s="57" t="s">
        <v>20</v>
      </c>
      <c r="R8" s="57" t="s">
        <v>20</v>
      </c>
      <c r="S8" s="57"/>
      <c r="T8" s="57"/>
      <c r="U8" s="57"/>
      <c r="V8" s="57"/>
      <c r="W8" s="57"/>
      <c r="X8" s="57" t="s">
        <v>20</v>
      </c>
      <c r="Y8" s="57" t="s">
        <v>20</v>
      </c>
      <c r="Z8" s="57"/>
      <c r="AA8" s="57"/>
      <c r="AB8" s="57"/>
      <c r="AC8" s="57"/>
      <c r="AD8" s="57"/>
      <c r="AE8" s="57" t="s">
        <v>20</v>
      </c>
      <c r="AF8" s="57" t="s">
        <v>20</v>
      </c>
      <c r="AG8" s="57"/>
      <c r="AH8" s="57"/>
      <c r="AI8" s="58">
        <f t="shared" ref="AI8:AI12" si="0">SUM(D8:AH8)</f>
        <v>0</v>
      </c>
      <c r="AJ8" s="47"/>
      <c r="AK8" s="76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3"/>
      <c r="BA8" s="53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73" t="s">
        <v>44</v>
      </c>
      <c r="B9" s="40" t="s">
        <v>50</v>
      </c>
      <c r="C9" s="41" t="s">
        <v>31</v>
      </c>
      <c r="D9" s="57" t="s">
        <v>20</v>
      </c>
      <c r="E9" s="59"/>
      <c r="F9" s="59"/>
      <c r="G9" s="59"/>
      <c r="H9" s="59"/>
      <c r="I9" s="59"/>
      <c r="J9" s="57" t="s">
        <v>20</v>
      </c>
      <c r="K9" s="57" t="s">
        <v>20</v>
      </c>
      <c r="L9" s="59"/>
      <c r="M9" s="59"/>
      <c r="N9" s="59"/>
      <c r="O9" s="59"/>
      <c r="P9" s="59"/>
      <c r="Q9" s="57" t="s">
        <v>20</v>
      </c>
      <c r="R9" s="57" t="s">
        <v>20</v>
      </c>
      <c r="S9" s="59"/>
      <c r="T9" s="59"/>
      <c r="U9" s="59"/>
      <c r="V9" s="59"/>
      <c r="W9" s="59"/>
      <c r="X9" s="57" t="s">
        <v>20</v>
      </c>
      <c r="Y9" s="57" t="s">
        <v>20</v>
      </c>
      <c r="Z9" s="59"/>
      <c r="AA9" s="59"/>
      <c r="AB9" s="59"/>
      <c r="AC9" s="59"/>
      <c r="AD9" s="59"/>
      <c r="AE9" s="57" t="s">
        <v>20</v>
      </c>
      <c r="AF9" s="57" t="s">
        <v>20</v>
      </c>
      <c r="AG9" s="59"/>
      <c r="AH9" s="59"/>
      <c r="AI9" s="58">
        <f t="shared" si="0"/>
        <v>0</v>
      </c>
      <c r="AJ9" s="44" t="s">
        <v>70</v>
      </c>
      <c r="AK9" s="76">
        <f t="shared" ref="AK9:AK22" si="1">AI9/AI$39</f>
        <v>0</v>
      </c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3"/>
      <c r="BA9" s="53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5">
      <c r="A10" s="74" t="s">
        <v>44</v>
      </c>
      <c r="B10" s="45" t="s">
        <v>50</v>
      </c>
      <c r="C10" s="46" t="s">
        <v>31</v>
      </c>
      <c r="D10" s="57" t="s">
        <v>20</v>
      </c>
      <c r="E10" s="57"/>
      <c r="F10" s="57"/>
      <c r="G10" s="57"/>
      <c r="H10" s="57"/>
      <c r="I10" s="57"/>
      <c r="J10" s="57" t="s">
        <v>20</v>
      </c>
      <c r="K10" s="57" t="s">
        <v>20</v>
      </c>
      <c r="L10" s="57"/>
      <c r="M10" s="57"/>
      <c r="N10" s="57"/>
      <c r="O10" s="57"/>
      <c r="P10" s="57"/>
      <c r="Q10" s="57" t="s">
        <v>20</v>
      </c>
      <c r="R10" s="57" t="s">
        <v>20</v>
      </c>
      <c r="S10" s="57"/>
      <c r="T10" s="57"/>
      <c r="U10" s="57"/>
      <c r="V10" s="57"/>
      <c r="W10" s="57"/>
      <c r="X10" s="57" t="s">
        <v>20</v>
      </c>
      <c r="Y10" s="57" t="s">
        <v>20</v>
      </c>
      <c r="Z10" s="57"/>
      <c r="AA10" s="57"/>
      <c r="AB10" s="57"/>
      <c r="AC10" s="57"/>
      <c r="AD10" s="57"/>
      <c r="AE10" s="57" t="s">
        <v>20</v>
      </c>
      <c r="AF10" s="57" t="s">
        <v>20</v>
      </c>
      <c r="AG10" s="57"/>
      <c r="AH10" s="57"/>
      <c r="AI10" s="58">
        <f t="shared" si="0"/>
        <v>0</v>
      </c>
      <c r="AJ10" s="47" t="s">
        <v>66</v>
      </c>
      <c r="AK10" s="76">
        <f t="shared" si="1"/>
        <v>0</v>
      </c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3"/>
      <c r="BA10" s="53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73" t="s">
        <v>44</v>
      </c>
      <c r="B11" s="40" t="s">
        <v>50</v>
      </c>
      <c r="C11" s="41" t="s">
        <v>31</v>
      </c>
      <c r="D11" s="57" t="s">
        <v>20</v>
      </c>
      <c r="E11" s="59"/>
      <c r="F11" s="59"/>
      <c r="G11" s="59"/>
      <c r="H11" s="59"/>
      <c r="I11" s="59">
        <v>1.5</v>
      </c>
      <c r="J11" s="57" t="s">
        <v>20</v>
      </c>
      <c r="K11" s="57" t="s">
        <v>20</v>
      </c>
      <c r="L11" s="59"/>
      <c r="M11" s="59"/>
      <c r="N11" s="59"/>
      <c r="O11" s="59"/>
      <c r="P11" s="59"/>
      <c r="Q11" s="57" t="s">
        <v>20</v>
      </c>
      <c r="R11" s="57" t="s">
        <v>20</v>
      </c>
      <c r="S11" s="59"/>
      <c r="T11" s="59"/>
      <c r="U11" s="59"/>
      <c r="V11" s="59"/>
      <c r="W11" s="59"/>
      <c r="X11" s="57" t="s">
        <v>20</v>
      </c>
      <c r="Y11" s="57" t="s">
        <v>20</v>
      </c>
      <c r="Z11" s="59"/>
      <c r="AA11" s="59"/>
      <c r="AB11" s="59"/>
      <c r="AC11" s="59"/>
      <c r="AD11" s="59"/>
      <c r="AE11" s="57" t="s">
        <v>20</v>
      </c>
      <c r="AF11" s="57" t="s">
        <v>20</v>
      </c>
      <c r="AG11" s="59"/>
      <c r="AH11" s="59"/>
      <c r="AI11" s="58">
        <f t="shared" si="0"/>
        <v>1.5</v>
      </c>
      <c r="AJ11" s="44" t="s">
        <v>67</v>
      </c>
      <c r="AK11" s="76">
        <f t="shared" si="1"/>
        <v>8.9552238805970154E-3</v>
      </c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3"/>
      <c r="BA11" s="53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5">
      <c r="A12" s="87" t="s">
        <v>44</v>
      </c>
      <c r="B12" s="55" t="s">
        <v>50</v>
      </c>
      <c r="C12" s="46" t="s">
        <v>53</v>
      </c>
      <c r="D12" s="57" t="s">
        <v>20</v>
      </c>
      <c r="E12" s="57"/>
      <c r="F12" s="57"/>
      <c r="G12" s="57"/>
      <c r="H12" s="57"/>
      <c r="I12" s="57"/>
      <c r="J12" s="57" t="s">
        <v>20</v>
      </c>
      <c r="K12" s="57" t="s">
        <v>20</v>
      </c>
      <c r="L12" s="57"/>
      <c r="M12" s="57"/>
      <c r="N12" s="57"/>
      <c r="O12" s="57"/>
      <c r="P12" s="57"/>
      <c r="Q12" s="57" t="s">
        <v>20</v>
      </c>
      <c r="R12" s="57" t="s">
        <v>20</v>
      </c>
      <c r="S12" s="57"/>
      <c r="T12" s="57"/>
      <c r="U12" s="57"/>
      <c r="V12" s="57"/>
      <c r="W12" s="57"/>
      <c r="X12" s="57" t="s">
        <v>20</v>
      </c>
      <c r="Y12" s="57" t="s">
        <v>20</v>
      </c>
      <c r="Z12" s="57"/>
      <c r="AA12" s="57"/>
      <c r="AB12" s="57"/>
      <c r="AC12" s="57"/>
      <c r="AD12" s="57"/>
      <c r="AE12" s="57" t="s">
        <v>20</v>
      </c>
      <c r="AF12" s="57" t="s">
        <v>20</v>
      </c>
      <c r="AG12" s="57"/>
      <c r="AH12" s="57"/>
      <c r="AI12" s="58">
        <f t="shared" si="0"/>
        <v>0</v>
      </c>
      <c r="AJ12" s="47"/>
      <c r="AK12" s="76">
        <f t="shared" si="1"/>
        <v>0</v>
      </c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3"/>
      <c r="BA12" s="53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73" t="s">
        <v>79</v>
      </c>
      <c r="B13" s="40" t="s">
        <v>80</v>
      </c>
      <c r="C13" s="41"/>
      <c r="D13" s="57" t="s">
        <v>20</v>
      </c>
      <c r="E13" s="59"/>
      <c r="F13" s="59"/>
      <c r="G13" s="59"/>
      <c r="H13" s="59"/>
      <c r="I13" s="59"/>
      <c r="J13" s="57" t="s">
        <v>20</v>
      </c>
      <c r="K13" s="57" t="s">
        <v>20</v>
      </c>
      <c r="L13" s="59"/>
      <c r="M13" s="59"/>
      <c r="N13" s="59"/>
      <c r="O13" s="59"/>
      <c r="P13" s="59"/>
      <c r="Q13" s="57" t="s">
        <v>20</v>
      </c>
      <c r="R13" s="57" t="s">
        <v>20</v>
      </c>
      <c r="S13" s="59"/>
      <c r="T13" s="59"/>
      <c r="U13" s="59"/>
      <c r="V13" s="59"/>
      <c r="W13" s="59"/>
      <c r="X13" s="57" t="s">
        <v>20</v>
      </c>
      <c r="Y13" s="57" t="s">
        <v>20</v>
      </c>
      <c r="Z13" s="59"/>
      <c r="AA13" s="59"/>
      <c r="AB13" s="59"/>
      <c r="AC13" s="59"/>
      <c r="AD13" s="59"/>
      <c r="AE13" s="57" t="s">
        <v>20</v>
      </c>
      <c r="AF13" s="57" t="s">
        <v>20</v>
      </c>
      <c r="AG13" s="59"/>
      <c r="AH13" s="59"/>
      <c r="AI13" s="58">
        <f t="shared" ref="AI13:AI20" si="2">SUM(D13:AH13)</f>
        <v>0</v>
      </c>
      <c r="AJ13" s="44"/>
      <c r="AK13" s="76">
        <f t="shared" si="1"/>
        <v>0</v>
      </c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3"/>
      <c r="BA13" s="53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74" t="s">
        <v>40</v>
      </c>
      <c r="B14" s="45" t="s">
        <v>41</v>
      </c>
      <c r="C14" s="46" t="s">
        <v>72</v>
      </c>
      <c r="D14" s="57" t="s">
        <v>20</v>
      </c>
      <c r="E14" s="57"/>
      <c r="F14" s="57">
        <v>5.5</v>
      </c>
      <c r="G14" s="57">
        <v>6</v>
      </c>
      <c r="H14" s="57">
        <v>5.5</v>
      </c>
      <c r="I14" s="57">
        <v>4</v>
      </c>
      <c r="J14" s="57" t="s">
        <v>20</v>
      </c>
      <c r="K14" s="57">
        <v>2.5</v>
      </c>
      <c r="L14" s="57">
        <v>10.5</v>
      </c>
      <c r="M14" s="57">
        <v>7</v>
      </c>
      <c r="N14" s="57">
        <v>5.5</v>
      </c>
      <c r="O14" s="57">
        <v>8.5</v>
      </c>
      <c r="P14" s="57">
        <v>3.5</v>
      </c>
      <c r="Q14" s="57" t="s">
        <v>20</v>
      </c>
      <c r="R14" s="57">
        <v>4</v>
      </c>
      <c r="S14" s="57">
        <v>5</v>
      </c>
      <c r="T14" s="57">
        <v>5.5</v>
      </c>
      <c r="U14" s="57">
        <v>5.5</v>
      </c>
      <c r="V14" s="57"/>
      <c r="W14" s="57"/>
      <c r="X14" s="57" t="s">
        <v>20</v>
      </c>
      <c r="Y14" s="57" t="s">
        <v>20</v>
      </c>
      <c r="Z14" s="57"/>
      <c r="AA14" s="57"/>
      <c r="AB14" s="57"/>
      <c r="AC14" s="57"/>
      <c r="AD14" s="57"/>
      <c r="AE14" s="57" t="s">
        <v>20</v>
      </c>
      <c r="AF14" s="57" t="s">
        <v>20</v>
      </c>
      <c r="AG14" s="57"/>
      <c r="AH14" s="57"/>
      <c r="AI14" s="58">
        <f t="shared" si="2"/>
        <v>78.5</v>
      </c>
      <c r="AJ14" s="47" t="s">
        <v>75</v>
      </c>
      <c r="AK14" s="76">
        <f t="shared" si="1"/>
        <v>0.46865671641791046</v>
      </c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3"/>
      <c r="BA14" s="53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s="24" customFormat="1" ht="12" customHeight="1" x14ac:dyDescent="0.25">
      <c r="A15" s="73" t="s">
        <v>40</v>
      </c>
      <c r="B15" s="40" t="s">
        <v>41</v>
      </c>
      <c r="C15" s="41" t="s">
        <v>74</v>
      </c>
      <c r="D15" s="57" t="s">
        <v>20</v>
      </c>
      <c r="E15" s="59">
        <v>5.5</v>
      </c>
      <c r="F15" s="59"/>
      <c r="G15" s="59"/>
      <c r="H15" s="59"/>
      <c r="I15" s="59">
        <v>1</v>
      </c>
      <c r="J15" s="57" t="s">
        <v>20</v>
      </c>
      <c r="K15" s="57" t="s">
        <v>20</v>
      </c>
      <c r="L15" s="59"/>
      <c r="M15" s="59"/>
      <c r="N15" s="59"/>
      <c r="O15" s="59"/>
      <c r="P15" s="59"/>
      <c r="Q15" s="57" t="s">
        <v>20</v>
      </c>
      <c r="R15" s="57" t="s">
        <v>20</v>
      </c>
      <c r="S15" s="59"/>
      <c r="T15" s="59"/>
      <c r="U15" s="59"/>
      <c r="V15" s="59"/>
      <c r="W15" s="59"/>
      <c r="X15" s="57" t="s">
        <v>20</v>
      </c>
      <c r="Y15" s="57" t="s">
        <v>20</v>
      </c>
      <c r="Z15" s="59"/>
      <c r="AA15" s="59"/>
      <c r="AB15" s="59"/>
      <c r="AC15" s="59"/>
      <c r="AD15" s="59"/>
      <c r="AE15" s="57" t="s">
        <v>20</v>
      </c>
      <c r="AF15" s="57" t="s">
        <v>20</v>
      </c>
      <c r="AG15" s="59"/>
      <c r="AH15" s="59"/>
      <c r="AI15" s="58">
        <f t="shared" ref="AI15" si="3">SUM(D15:AH15)</f>
        <v>6.5</v>
      </c>
      <c r="AJ15" s="44" t="s">
        <v>76</v>
      </c>
      <c r="AK15" s="76">
        <f t="shared" si="1"/>
        <v>3.880597014925373E-2</v>
      </c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3"/>
      <c r="BA15" s="53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74" t="s">
        <v>40</v>
      </c>
      <c r="B16" s="45" t="s">
        <v>41</v>
      </c>
      <c r="C16" s="46" t="s">
        <v>77</v>
      </c>
      <c r="D16" s="57" t="s">
        <v>20</v>
      </c>
      <c r="E16" s="57"/>
      <c r="F16" s="57"/>
      <c r="G16" s="57"/>
      <c r="H16" s="57"/>
      <c r="I16" s="57"/>
      <c r="J16" s="57" t="s">
        <v>20</v>
      </c>
      <c r="K16" s="57" t="s">
        <v>20</v>
      </c>
      <c r="L16" s="57"/>
      <c r="M16" s="57"/>
      <c r="N16" s="57"/>
      <c r="O16" s="57"/>
      <c r="P16" s="57"/>
      <c r="Q16" s="57" t="s">
        <v>20</v>
      </c>
      <c r="R16" s="57" t="s">
        <v>20</v>
      </c>
      <c r="S16" s="57"/>
      <c r="T16" s="57"/>
      <c r="U16" s="57"/>
      <c r="V16" s="57">
        <v>1</v>
      </c>
      <c r="W16" s="57"/>
      <c r="X16" s="57" t="s">
        <v>20</v>
      </c>
      <c r="Y16" s="57" t="s">
        <v>20</v>
      </c>
      <c r="Z16" s="57"/>
      <c r="AA16" s="57"/>
      <c r="AB16" s="57"/>
      <c r="AC16" s="57"/>
      <c r="AD16" s="57"/>
      <c r="AE16" s="57" t="s">
        <v>20</v>
      </c>
      <c r="AF16" s="57" t="s">
        <v>20</v>
      </c>
      <c r="AG16" s="57"/>
      <c r="AH16" s="57"/>
      <c r="AI16" s="58">
        <f t="shared" si="2"/>
        <v>1</v>
      </c>
      <c r="AJ16" s="47"/>
      <c r="AK16" s="76">
        <f t="shared" si="1"/>
        <v>5.9701492537313433E-3</v>
      </c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3"/>
      <c r="BA16" s="53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5" customFormat="1" ht="12" customHeight="1" x14ac:dyDescent="0.2">
      <c r="A17" s="73" t="s">
        <v>40</v>
      </c>
      <c r="B17" s="40" t="s">
        <v>41</v>
      </c>
      <c r="C17" s="41" t="s">
        <v>31</v>
      </c>
      <c r="D17" s="57" t="s">
        <v>20</v>
      </c>
      <c r="E17" s="59"/>
      <c r="F17" s="59"/>
      <c r="G17" s="59"/>
      <c r="H17" s="59"/>
      <c r="I17" s="59"/>
      <c r="J17" s="57" t="s">
        <v>20</v>
      </c>
      <c r="K17" s="57" t="s">
        <v>20</v>
      </c>
      <c r="L17" s="59"/>
      <c r="M17" s="59"/>
      <c r="N17" s="59"/>
      <c r="O17" s="59"/>
      <c r="P17" s="59"/>
      <c r="Q17" s="57" t="s">
        <v>20</v>
      </c>
      <c r="R17" s="57" t="s">
        <v>20</v>
      </c>
      <c r="S17" s="59"/>
      <c r="T17" s="59"/>
      <c r="U17" s="59"/>
      <c r="V17" s="59"/>
      <c r="W17" s="59"/>
      <c r="X17" s="57" t="s">
        <v>20</v>
      </c>
      <c r="Y17" s="57" t="s">
        <v>20</v>
      </c>
      <c r="Z17" s="59"/>
      <c r="AA17" s="59"/>
      <c r="AB17" s="59"/>
      <c r="AC17" s="59"/>
      <c r="AD17" s="59"/>
      <c r="AE17" s="57" t="s">
        <v>20</v>
      </c>
      <c r="AF17" s="57" t="s">
        <v>20</v>
      </c>
      <c r="AG17" s="59"/>
      <c r="AH17" s="59"/>
      <c r="AI17" s="58">
        <f t="shared" si="2"/>
        <v>0</v>
      </c>
      <c r="AJ17" s="44" t="s">
        <v>78</v>
      </c>
      <c r="AK17" s="76">
        <f t="shared" si="1"/>
        <v>0</v>
      </c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3"/>
      <c r="BA17" s="53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5" customFormat="1" ht="12" customHeight="1" x14ac:dyDescent="0.2">
      <c r="A18" s="74" t="s">
        <v>40</v>
      </c>
      <c r="B18" s="45" t="s">
        <v>41</v>
      </c>
      <c r="C18" s="46" t="s">
        <v>31</v>
      </c>
      <c r="D18" s="57" t="s">
        <v>20</v>
      </c>
      <c r="E18" s="57"/>
      <c r="F18" s="57"/>
      <c r="G18" s="57"/>
      <c r="H18" s="57"/>
      <c r="I18" s="57"/>
      <c r="J18" s="57" t="s">
        <v>20</v>
      </c>
      <c r="K18" s="57" t="s">
        <v>20</v>
      </c>
      <c r="L18" s="57"/>
      <c r="M18" s="57"/>
      <c r="N18" s="57"/>
      <c r="O18" s="57"/>
      <c r="P18" s="57"/>
      <c r="Q18" s="57" t="s">
        <v>20</v>
      </c>
      <c r="R18" s="57" t="s">
        <v>20</v>
      </c>
      <c r="S18" s="57"/>
      <c r="T18" s="57"/>
      <c r="U18" s="57"/>
      <c r="V18" s="57"/>
      <c r="W18" s="57"/>
      <c r="X18" s="57" t="s">
        <v>20</v>
      </c>
      <c r="Y18" s="57" t="s">
        <v>20</v>
      </c>
      <c r="Z18" s="57"/>
      <c r="AA18" s="57"/>
      <c r="AB18" s="57"/>
      <c r="AC18" s="57"/>
      <c r="AD18" s="57"/>
      <c r="AE18" s="57" t="s">
        <v>20</v>
      </c>
      <c r="AF18" s="57" t="s">
        <v>20</v>
      </c>
      <c r="AG18" s="57"/>
      <c r="AH18" s="57"/>
      <c r="AI18" s="58">
        <f t="shared" si="2"/>
        <v>0</v>
      </c>
      <c r="AJ18" s="47" t="s">
        <v>81</v>
      </c>
      <c r="AK18" s="76">
        <f t="shared" si="1"/>
        <v>0</v>
      </c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3"/>
      <c r="BA18" s="53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21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21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21"/>
      <c r="EF18" s="21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/>
      <c r="EZ18" s="21"/>
      <c r="FA18" s="21"/>
      <c r="FB18" s="21"/>
      <c r="FC18" s="21"/>
      <c r="FD18" s="21"/>
      <c r="FE18" s="21"/>
      <c r="FF18" s="21"/>
      <c r="FG18" s="21"/>
      <c r="FH18" s="21"/>
      <c r="FI18" s="21"/>
      <c r="FJ18" s="21"/>
      <c r="FK18" s="21"/>
      <c r="FL18" s="21"/>
      <c r="FM18" s="21"/>
      <c r="FN18" s="21"/>
      <c r="FO18" s="21"/>
      <c r="FP18" s="21"/>
      <c r="FQ18" s="21"/>
      <c r="FR18" s="21"/>
      <c r="FS18" s="21"/>
      <c r="FT18" s="21"/>
      <c r="FU18" s="21"/>
      <c r="FV18" s="21"/>
      <c r="FW18" s="21"/>
      <c r="FX18" s="21"/>
      <c r="FY18" s="21"/>
      <c r="FZ18" s="21"/>
      <c r="GA18" s="21"/>
      <c r="GB18" s="21"/>
      <c r="GC18" s="21"/>
      <c r="GD18" s="21"/>
      <c r="GE18" s="21"/>
      <c r="GF18" s="21"/>
      <c r="GG18" s="21"/>
      <c r="GH18" s="21"/>
    </row>
    <row r="19" spans="1:190" s="25" customFormat="1" ht="12" customHeight="1" x14ac:dyDescent="0.2">
      <c r="A19" s="73" t="s">
        <v>42</v>
      </c>
      <c r="B19" s="40" t="s">
        <v>43</v>
      </c>
      <c r="C19" s="41" t="s">
        <v>31</v>
      </c>
      <c r="D19" s="57" t="s">
        <v>20</v>
      </c>
      <c r="E19" s="59"/>
      <c r="F19" s="59"/>
      <c r="G19" s="59"/>
      <c r="H19" s="59"/>
      <c r="I19" s="59"/>
      <c r="J19" s="57" t="s">
        <v>20</v>
      </c>
      <c r="K19" s="57" t="s">
        <v>20</v>
      </c>
      <c r="L19" s="59"/>
      <c r="M19" s="59"/>
      <c r="N19" s="59"/>
      <c r="O19" s="59"/>
      <c r="P19" s="59"/>
      <c r="Q19" s="57" t="s">
        <v>20</v>
      </c>
      <c r="R19" s="57" t="s">
        <v>20</v>
      </c>
      <c r="S19" s="59"/>
      <c r="T19" s="59"/>
      <c r="U19" s="59"/>
      <c r="V19" s="59"/>
      <c r="W19" s="59"/>
      <c r="X19" s="57" t="s">
        <v>20</v>
      </c>
      <c r="Y19" s="57" t="s">
        <v>20</v>
      </c>
      <c r="Z19" s="59"/>
      <c r="AA19" s="59"/>
      <c r="AB19" s="59"/>
      <c r="AC19" s="59"/>
      <c r="AD19" s="59"/>
      <c r="AE19" s="57" t="s">
        <v>20</v>
      </c>
      <c r="AF19" s="57" t="s">
        <v>20</v>
      </c>
      <c r="AG19" s="59"/>
      <c r="AH19" s="59"/>
      <c r="AI19" s="58">
        <f t="shared" si="2"/>
        <v>0</v>
      </c>
      <c r="AJ19" s="44" t="s">
        <v>82</v>
      </c>
      <c r="AK19" s="76">
        <f t="shared" si="1"/>
        <v>0</v>
      </c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3"/>
      <c r="BA19" s="53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74" t="s">
        <v>42</v>
      </c>
      <c r="B20" s="45" t="s">
        <v>43</v>
      </c>
      <c r="C20" s="46" t="s">
        <v>31</v>
      </c>
      <c r="D20" s="57" t="s">
        <v>20</v>
      </c>
      <c r="E20" s="57"/>
      <c r="F20" s="57"/>
      <c r="G20" s="57"/>
      <c r="H20" s="57"/>
      <c r="I20" s="57"/>
      <c r="J20" s="57" t="s">
        <v>20</v>
      </c>
      <c r="K20" s="57" t="s">
        <v>20</v>
      </c>
      <c r="L20" s="57"/>
      <c r="M20" s="57"/>
      <c r="N20" s="57"/>
      <c r="O20" s="57"/>
      <c r="P20" s="57"/>
      <c r="Q20" s="57" t="s">
        <v>20</v>
      </c>
      <c r="R20" s="57" t="s">
        <v>20</v>
      </c>
      <c r="S20" s="57"/>
      <c r="T20" s="57"/>
      <c r="U20" s="57"/>
      <c r="V20" s="57"/>
      <c r="W20" s="57"/>
      <c r="X20" s="57" t="s">
        <v>20</v>
      </c>
      <c r="Y20" s="57" t="s">
        <v>20</v>
      </c>
      <c r="Z20" s="57"/>
      <c r="AA20" s="57"/>
      <c r="AB20" s="57"/>
      <c r="AC20" s="57"/>
      <c r="AD20" s="57"/>
      <c r="AE20" s="57" t="s">
        <v>20</v>
      </c>
      <c r="AF20" s="57" t="s">
        <v>20</v>
      </c>
      <c r="AG20" s="57"/>
      <c r="AH20" s="57"/>
      <c r="AI20" s="58">
        <f t="shared" si="2"/>
        <v>0</v>
      </c>
      <c r="AJ20" s="47" t="s">
        <v>73</v>
      </c>
      <c r="AK20" s="76">
        <f t="shared" si="1"/>
        <v>0</v>
      </c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3"/>
      <c r="BA20" s="53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73" t="s">
        <v>42</v>
      </c>
      <c r="B21" s="40" t="s">
        <v>43</v>
      </c>
      <c r="C21" s="41" t="s">
        <v>49</v>
      </c>
      <c r="D21" s="57" t="s">
        <v>20</v>
      </c>
      <c r="E21" s="59"/>
      <c r="F21" s="59"/>
      <c r="G21" s="59"/>
      <c r="H21" s="59"/>
      <c r="I21" s="59"/>
      <c r="J21" s="57" t="s">
        <v>20</v>
      </c>
      <c r="K21" s="57" t="s">
        <v>20</v>
      </c>
      <c r="L21" s="59"/>
      <c r="M21" s="59"/>
      <c r="N21" s="59"/>
      <c r="O21" s="59"/>
      <c r="P21" s="59"/>
      <c r="Q21" s="57" t="s">
        <v>20</v>
      </c>
      <c r="R21" s="57" t="s">
        <v>20</v>
      </c>
      <c r="S21" s="59"/>
      <c r="T21" s="59"/>
      <c r="U21" s="59"/>
      <c r="V21" s="59"/>
      <c r="W21" s="59"/>
      <c r="X21" s="57" t="s">
        <v>20</v>
      </c>
      <c r="Y21" s="57" t="s">
        <v>20</v>
      </c>
      <c r="Z21" s="59"/>
      <c r="AA21" s="59"/>
      <c r="AB21" s="59"/>
      <c r="AC21" s="59"/>
      <c r="AD21" s="59"/>
      <c r="AE21" s="57" t="s">
        <v>20</v>
      </c>
      <c r="AF21" s="57" t="s">
        <v>20</v>
      </c>
      <c r="AG21" s="59"/>
      <c r="AH21" s="59"/>
      <c r="AI21" s="58">
        <f t="shared" ref="AI21" si="4">SUM(D21:AH21)</f>
        <v>0</v>
      </c>
      <c r="AJ21" s="44"/>
      <c r="AK21" s="76">
        <f t="shared" si="1"/>
        <v>0</v>
      </c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3"/>
      <c r="BA21" s="53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5" customFormat="1" ht="12" customHeight="1" x14ac:dyDescent="0.2">
      <c r="A22" s="74" t="s">
        <v>55</v>
      </c>
      <c r="B22" s="45" t="s">
        <v>56</v>
      </c>
      <c r="C22" s="46" t="s">
        <v>24</v>
      </c>
      <c r="D22" s="57" t="s">
        <v>20</v>
      </c>
      <c r="E22" s="57"/>
      <c r="F22" s="57"/>
      <c r="G22" s="57"/>
      <c r="H22" s="57"/>
      <c r="I22" s="57"/>
      <c r="J22" s="57" t="s">
        <v>20</v>
      </c>
      <c r="K22" s="57" t="s">
        <v>20</v>
      </c>
      <c r="L22" s="57"/>
      <c r="M22" s="57"/>
      <c r="N22" s="57"/>
      <c r="O22" s="57"/>
      <c r="P22" s="57"/>
      <c r="Q22" s="57" t="s">
        <v>20</v>
      </c>
      <c r="R22" s="57" t="s">
        <v>20</v>
      </c>
      <c r="S22" s="57"/>
      <c r="T22" s="57"/>
      <c r="U22" s="57"/>
      <c r="V22" s="57"/>
      <c r="W22" s="57"/>
      <c r="X22" s="57" t="s">
        <v>20</v>
      </c>
      <c r="Y22" s="57" t="s">
        <v>20</v>
      </c>
      <c r="Z22" s="57"/>
      <c r="AA22" s="57"/>
      <c r="AB22" s="57"/>
      <c r="AC22" s="57"/>
      <c r="AD22" s="57"/>
      <c r="AE22" s="57" t="s">
        <v>20</v>
      </c>
      <c r="AF22" s="57" t="s">
        <v>20</v>
      </c>
      <c r="AG22" s="57"/>
      <c r="AH22" s="57"/>
      <c r="AI22" s="58">
        <f t="shared" ref="AI22" si="5">SUM(D22:AH22)</f>
        <v>0</v>
      </c>
      <c r="AJ22" s="47"/>
      <c r="AK22" s="76">
        <f t="shared" si="1"/>
        <v>0</v>
      </c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3"/>
      <c r="BA22" s="53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6" customFormat="1" ht="12" customHeight="1" x14ac:dyDescent="0.25">
      <c r="A23" s="73" t="s">
        <v>64</v>
      </c>
      <c r="B23" s="40" t="s">
        <v>65</v>
      </c>
      <c r="C23" s="41"/>
      <c r="D23" s="57" t="s">
        <v>20</v>
      </c>
      <c r="E23" s="59"/>
      <c r="F23" s="59"/>
      <c r="G23" s="59"/>
      <c r="H23" s="59"/>
      <c r="I23" s="59"/>
      <c r="J23" s="57" t="s">
        <v>20</v>
      </c>
      <c r="K23" s="57" t="s">
        <v>20</v>
      </c>
      <c r="L23" s="59"/>
      <c r="M23" s="59"/>
      <c r="N23" s="59"/>
      <c r="O23" s="59"/>
      <c r="P23" s="59"/>
      <c r="Q23" s="57" t="s">
        <v>20</v>
      </c>
      <c r="R23" s="57" t="s">
        <v>20</v>
      </c>
      <c r="S23" s="59"/>
      <c r="T23" s="59"/>
      <c r="U23" s="59"/>
      <c r="V23" s="59"/>
      <c r="W23" s="59"/>
      <c r="X23" s="57" t="s">
        <v>20</v>
      </c>
      <c r="Y23" s="57" t="s">
        <v>20</v>
      </c>
      <c r="Z23" s="59"/>
      <c r="AA23" s="59"/>
      <c r="AB23" s="59"/>
      <c r="AC23" s="59"/>
      <c r="AD23" s="59"/>
      <c r="AE23" s="57" t="s">
        <v>20</v>
      </c>
      <c r="AF23" s="57" t="s">
        <v>20</v>
      </c>
      <c r="AG23" s="59"/>
      <c r="AH23" s="59"/>
      <c r="AI23" s="58">
        <f>SUM(D23:AH23)</f>
        <v>0</v>
      </c>
      <c r="AJ23" s="44"/>
      <c r="AK23" s="76">
        <f t="shared" ref="AK23:AK25" si="6">AI23/AI$39</f>
        <v>0</v>
      </c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3"/>
      <c r="BA23" s="53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95" customFormat="1" ht="12" customHeight="1" x14ac:dyDescent="0.25">
      <c r="A24" s="87" t="s">
        <v>68</v>
      </c>
      <c r="B24" s="55" t="s">
        <v>69</v>
      </c>
      <c r="C24" s="96" t="s">
        <v>24</v>
      </c>
      <c r="D24" s="57" t="s">
        <v>20</v>
      </c>
      <c r="E24" s="57"/>
      <c r="F24" s="57"/>
      <c r="G24" s="57"/>
      <c r="H24" s="57"/>
      <c r="I24" s="57"/>
      <c r="J24" s="57" t="s">
        <v>20</v>
      </c>
      <c r="K24" s="57" t="s">
        <v>20</v>
      </c>
      <c r="L24" s="57"/>
      <c r="M24" s="57"/>
      <c r="N24" s="57"/>
      <c r="O24" s="57"/>
      <c r="P24" s="57"/>
      <c r="Q24" s="57" t="s">
        <v>20</v>
      </c>
      <c r="R24" s="57" t="s">
        <v>20</v>
      </c>
      <c r="S24" s="57"/>
      <c r="T24" s="57"/>
      <c r="U24" s="57"/>
      <c r="V24" s="57"/>
      <c r="W24" s="57"/>
      <c r="X24" s="57" t="s">
        <v>20</v>
      </c>
      <c r="Y24" s="57" t="s">
        <v>20</v>
      </c>
      <c r="Z24" s="57"/>
      <c r="AA24" s="57"/>
      <c r="AB24" s="57"/>
      <c r="AC24" s="57"/>
      <c r="AD24" s="57"/>
      <c r="AE24" s="57" t="s">
        <v>20</v>
      </c>
      <c r="AF24" s="57" t="s">
        <v>20</v>
      </c>
      <c r="AG24" s="57"/>
      <c r="AH24" s="57"/>
      <c r="AI24" s="58">
        <f t="shared" ref="AI24:AI25" si="7">SUM(D24:AH24)</f>
        <v>0</v>
      </c>
      <c r="AJ24" s="91"/>
      <c r="AK24" s="76">
        <f t="shared" si="6"/>
        <v>0</v>
      </c>
      <c r="AL24" s="92"/>
      <c r="AM24" s="30"/>
      <c r="AN24" s="92"/>
      <c r="AO24" s="92"/>
      <c r="AP24" s="92"/>
      <c r="AQ24" s="92"/>
      <c r="AR24" s="92"/>
      <c r="AS24" s="92"/>
      <c r="AT24" s="92"/>
      <c r="AU24" s="92"/>
      <c r="AV24" s="92"/>
      <c r="AW24" s="92"/>
      <c r="AX24" s="92"/>
      <c r="AY24" s="92"/>
      <c r="AZ24" s="93"/>
      <c r="BA24" s="93"/>
      <c r="BB24" s="92"/>
      <c r="BC24" s="92"/>
      <c r="BD24" s="92"/>
      <c r="BE24" s="92"/>
      <c r="BF24" s="92"/>
      <c r="BG24" s="92"/>
      <c r="BH24" s="92"/>
      <c r="BI24" s="92"/>
      <c r="BJ24" s="92"/>
      <c r="BK24" s="92"/>
      <c r="BL24" s="92"/>
      <c r="BM24" s="92"/>
      <c r="BN24" s="92"/>
      <c r="BO24" s="92"/>
      <c r="BP24" s="92"/>
      <c r="BQ24" s="92"/>
      <c r="BR24" s="94"/>
      <c r="BS24" s="94"/>
      <c r="BT24" s="94"/>
      <c r="BU24" s="94"/>
      <c r="BV24" s="94"/>
      <c r="BW24" s="94"/>
      <c r="BX24" s="94"/>
      <c r="BY24" s="94"/>
      <c r="BZ24" s="94"/>
      <c r="CA24" s="94"/>
      <c r="CB24" s="94"/>
      <c r="CC24" s="94"/>
      <c r="CD24" s="94"/>
      <c r="CE24" s="94"/>
      <c r="CF24" s="94"/>
      <c r="CG24" s="94"/>
      <c r="CH24" s="94"/>
      <c r="CI24" s="94"/>
      <c r="CJ24" s="94"/>
      <c r="CK24" s="94"/>
      <c r="CL24" s="94"/>
      <c r="CM24" s="94"/>
      <c r="CN24" s="94"/>
      <c r="CO24" s="94"/>
      <c r="CP24" s="94"/>
      <c r="CQ24" s="94"/>
      <c r="CR24" s="94"/>
      <c r="CS24" s="94"/>
      <c r="CT24" s="94"/>
      <c r="CU24" s="94"/>
      <c r="CV24" s="94"/>
      <c r="CW24" s="94"/>
      <c r="CX24" s="94"/>
      <c r="CY24" s="94"/>
      <c r="CZ24" s="94"/>
      <c r="DA24" s="94"/>
      <c r="DB24" s="94"/>
      <c r="DC24" s="94"/>
      <c r="DD24" s="94"/>
      <c r="DE24" s="94"/>
      <c r="DF24" s="94"/>
      <c r="DG24" s="94"/>
      <c r="DH24" s="94"/>
      <c r="DI24" s="94"/>
      <c r="DJ24" s="94"/>
      <c r="DK24" s="94"/>
      <c r="DL24" s="94"/>
      <c r="DM24" s="94"/>
      <c r="DN24" s="94"/>
      <c r="DO24" s="94"/>
      <c r="DP24" s="94"/>
      <c r="DQ24" s="94"/>
      <c r="DR24" s="94"/>
      <c r="DS24" s="94"/>
      <c r="DT24" s="94"/>
      <c r="DU24" s="94"/>
      <c r="DV24" s="94"/>
      <c r="DW24" s="94"/>
      <c r="DX24" s="94"/>
      <c r="DY24" s="94"/>
      <c r="DZ24" s="94"/>
      <c r="EA24" s="94"/>
      <c r="EB24" s="94"/>
      <c r="EC24" s="94"/>
      <c r="ED24" s="94"/>
      <c r="EE24" s="94"/>
      <c r="EF24" s="94"/>
      <c r="EG24" s="94"/>
      <c r="EH24" s="94"/>
      <c r="EI24" s="94"/>
      <c r="EJ24" s="94"/>
      <c r="EK24" s="94"/>
      <c r="EL24" s="94"/>
      <c r="EM24" s="94"/>
      <c r="EN24" s="94"/>
      <c r="EO24" s="94"/>
      <c r="EP24" s="94"/>
      <c r="EQ24" s="94"/>
      <c r="ER24" s="94"/>
      <c r="ES24" s="94"/>
      <c r="ET24" s="94"/>
      <c r="EU24" s="94"/>
      <c r="EV24" s="94"/>
      <c r="EW24" s="94"/>
      <c r="EX24" s="94"/>
      <c r="EY24" s="94"/>
      <c r="EZ24" s="94"/>
      <c r="FA24" s="94"/>
      <c r="FB24" s="94"/>
      <c r="FC24" s="94"/>
      <c r="FD24" s="94"/>
      <c r="FE24" s="94"/>
      <c r="FF24" s="94"/>
      <c r="FG24" s="94"/>
      <c r="FH24" s="94"/>
      <c r="FI24" s="94"/>
      <c r="FJ24" s="94"/>
      <c r="FK24" s="94"/>
      <c r="FL24" s="94"/>
      <c r="FM24" s="94"/>
      <c r="FN24" s="94"/>
      <c r="FO24" s="94"/>
      <c r="FP24" s="94"/>
      <c r="FQ24" s="94"/>
      <c r="FR24" s="94"/>
      <c r="FS24" s="94"/>
      <c r="FT24" s="94"/>
      <c r="FU24" s="94"/>
      <c r="FV24" s="94"/>
      <c r="FW24" s="94"/>
      <c r="FX24" s="94"/>
      <c r="FY24" s="94"/>
      <c r="FZ24" s="94"/>
      <c r="GA24" s="94"/>
      <c r="GB24" s="94"/>
      <c r="GC24" s="94"/>
      <c r="GD24" s="94"/>
      <c r="GE24" s="94"/>
      <c r="GF24" s="94"/>
      <c r="GG24" s="94"/>
      <c r="GH24" s="94"/>
    </row>
    <row r="25" spans="1:190" s="26" customFormat="1" ht="12" customHeight="1" x14ac:dyDescent="0.25">
      <c r="A25" s="97"/>
      <c r="B25" s="98"/>
      <c r="C25" s="99"/>
      <c r="D25" s="57" t="s">
        <v>20</v>
      </c>
      <c r="E25" s="59"/>
      <c r="F25" s="59"/>
      <c r="G25" s="59"/>
      <c r="H25" s="59"/>
      <c r="I25" s="59"/>
      <c r="J25" s="57" t="s">
        <v>20</v>
      </c>
      <c r="K25" s="57" t="s">
        <v>20</v>
      </c>
      <c r="L25" s="59"/>
      <c r="M25" s="59"/>
      <c r="N25" s="59"/>
      <c r="O25" s="59"/>
      <c r="P25" s="59"/>
      <c r="Q25" s="57" t="s">
        <v>20</v>
      </c>
      <c r="R25" s="57" t="s">
        <v>20</v>
      </c>
      <c r="S25" s="59"/>
      <c r="T25" s="59"/>
      <c r="U25" s="59"/>
      <c r="V25" s="59"/>
      <c r="W25" s="59"/>
      <c r="X25" s="57" t="s">
        <v>20</v>
      </c>
      <c r="Y25" s="57" t="s">
        <v>20</v>
      </c>
      <c r="Z25" s="59"/>
      <c r="AA25" s="59"/>
      <c r="AB25" s="59"/>
      <c r="AC25" s="59"/>
      <c r="AD25" s="59"/>
      <c r="AE25" s="57" t="s">
        <v>20</v>
      </c>
      <c r="AF25" s="57" t="s">
        <v>20</v>
      </c>
      <c r="AG25" s="59"/>
      <c r="AH25" s="59"/>
      <c r="AI25" s="58">
        <f t="shared" si="7"/>
        <v>0</v>
      </c>
      <c r="AJ25" s="44"/>
      <c r="AK25" s="76">
        <f t="shared" si="6"/>
        <v>0</v>
      </c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3"/>
      <c r="BA25" s="53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ht="12" customHeight="1" x14ac:dyDescent="0.2">
      <c r="A26" s="52"/>
      <c r="B26" s="55"/>
      <c r="C26" s="48"/>
      <c r="D26" s="57" t="s">
        <v>20</v>
      </c>
      <c r="E26" s="57"/>
      <c r="F26" s="57"/>
      <c r="G26" s="57"/>
      <c r="H26" s="57"/>
      <c r="I26" s="57"/>
      <c r="J26" s="57" t="s">
        <v>20</v>
      </c>
      <c r="K26" s="57" t="s">
        <v>20</v>
      </c>
      <c r="L26" s="57"/>
      <c r="M26" s="57"/>
      <c r="N26" s="57"/>
      <c r="O26" s="57"/>
      <c r="P26" s="57"/>
      <c r="Q26" s="57" t="s">
        <v>20</v>
      </c>
      <c r="R26" s="57" t="s">
        <v>20</v>
      </c>
      <c r="S26" s="57"/>
      <c r="T26" s="57"/>
      <c r="U26" s="57"/>
      <c r="V26" s="57"/>
      <c r="W26" s="57"/>
      <c r="X26" s="57" t="s">
        <v>20</v>
      </c>
      <c r="Y26" s="57" t="s">
        <v>20</v>
      </c>
      <c r="Z26" s="57"/>
      <c r="AA26" s="57"/>
      <c r="AB26" s="57"/>
      <c r="AC26" s="57"/>
      <c r="AD26" s="57"/>
      <c r="AE26" s="57" t="s">
        <v>20</v>
      </c>
      <c r="AF26" s="57" t="s">
        <v>20</v>
      </c>
      <c r="AG26" s="57"/>
      <c r="AH26" s="57"/>
      <c r="AI26" s="58">
        <f>SUM(D26:AH26)</f>
        <v>0</v>
      </c>
      <c r="AJ26" s="47"/>
      <c r="AK26" s="76">
        <f t="shared" ref="AK26:AK38" si="8">AI26/AI$39</f>
        <v>0</v>
      </c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3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s="22" customFormat="1" x14ac:dyDescent="0.25">
      <c r="A27" s="11"/>
      <c r="B27" s="56" t="s">
        <v>6</v>
      </c>
      <c r="C27" s="54"/>
      <c r="D27" s="60">
        <f t="shared" ref="D27:AE27" si="9">SUM(D8:D26)</f>
        <v>0</v>
      </c>
      <c r="E27" s="60">
        <f t="shared" si="9"/>
        <v>5.5</v>
      </c>
      <c r="F27" s="60">
        <f t="shared" si="9"/>
        <v>5.5</v>
      </c>
      <c r="G27" s="60">
        <f t="shared" si="9"/>
        <v>6</v>
      </c>
      <c r="H27" s="60">
        <f t="shared" si="9"/>
        <v>5.5</v>
      </c>
      <c r="I27" s="60">
        <f t="shared" si="9"/>
        <v>6.5</v>
      </c>
      <c r="J27" s="60">
        <f t="shared" si="9"/>
        <v>0</v>
      </c>
      <c r="K27" s="60">
        <f t="shared" si="9"/>
        <v>2.5</v>
      </c>
      <c r="L27" s="60">
        <f t="shared" si="9"/>
        <v>10.5</v>
      </c>
      <c r="M27" s="60">
        <f t="shared" si="9"/>
        <v>7</v>
      </c>
      <c r="N27" s="60">
        <f t="shared" si="9"/>
        <v>5.5</v>
      </c>
      <c r="O27" s="60">
        <f t="shared" si="9"/>
        <v>8.5</v>
      </c>
      <c r="P27" s="60">
        <f t="shared" si="9"/>
        <v>3.5</v>
      </c>
      <c r="Q27" s="60">
        <f t="shared" si="9"/>
        <v>0</v>
      </c>
      <c r="R27" s="60">
        <f t="shared" si="9"/>
        <v>4</v>
      </c>
      <c r="S27" s="60">
        <f t="shared" si="9"/>
        <v>5</v>
      </c>
      <c r="T27" s="60">
        <f t="shared" si="9"/>
        <v>5.5</v>
      </c>
      <c r="U27" s="60">
        <f t="shared" si="9"/>
        <v>5.5</v>
      </c>
      <c r="V27" s="60">
        <f t="shared" si="9"/>
        <v>1</v>
      </c>
      <c r="W27" s="60">
        <f t="shared" si="9"/>
        <v>0</v>
      </c>
      <c r="X27" s="60">
        <f t="shared" si="9"/>
        <v>0</v>
      </c>
      <c r="Y27" s="60">
        <f t="shared" si="9"/>
        <v>0</v>
      </c>
      <c r="Z27" s="60">
        <f t="shared" si="9"/>
        <v>0</v>
      </c>
      <c r="AA27" s="60">
        <f t="shared" si="9"/>
        <v>0</v>
      </c>
      <c r="AB27" s="60">
        <f t="shared" si="9"/>
        <v>0</v>
      </c>
      <c r="AC27" s="60">
        <f t="shared" si="9"/>
        <v>0</v>
      </c>
      <c r="AD27" s="60">
        <f t="shared" si="9"/>
        <v>0</v>
      </c>
      <c r="AE27" s="60">
        <f t="shared" si="9"/>
        <v>0</v>
      </c>
      <c r="AF27" s="60">
        <f t="shared" ref="AF27:AH27" si="10">SUM(AF8:AF26)</f>
        <v>0</v>
      </c>
      <c r="AG27" s="60">
        <f t="shared" si="10"/>
        <v>0</v>
      </c>
      <c r="AH27" s="60">
        <f t="shared" si="10"/>
        <v>0</v>
      </c>
      <c r="AI27" s="61">
        <f t="shared" ref="AI27" si="11">SUM(AI8:AI26)</f>
        <v>87.5</v>
      </c>
      <c r="AJ27" s="49"/>
      <c r="AK27" s="76">
        <f t="shared" si="8"/>
        <v>0.52238805970149249</v>
      </c>
      <c r="AL27" s="76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3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21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21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21"/>
      <c r="EF27" s="21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/>
      <c r="EZ27" s="21"/>
      <c r="FA27" s="21"/>
      <c r="FB27" s="21"/>
      <c r="FC27" s="21"/>
      <c r="FD27" s="21"/>
      <c r="FE27" s="21"/>
      <c r="FF27" s="21"/>
      <c r="FG27" s="21"/>
      <c r="FH27" s="21"/>
      <c r="FI27" s="21"/>
      <c r="FJ27" s="21"/>
      <c r="FK27" s="21"/>
      <c r="FL27" s="21"/>
      <c r="FM27" s="21"/>
      <c r="FN27" s="21"/>
      <c r="FO27" s="21"/>
      <c r="FP27" s="21"/>
      <c r="FQ27" s="21"/>
      <c r="FR27" s="21"/>
      <c r="FS27" s="21"/>
      <c r="FT27" s="21"/>
      <c r="FU27" s="21"/>
      <c r="FV27" s="21"/>
      <c r="FW27" s="21"/>
      <c r="FX27" s="21"/>
      <c r="FY27" s="21"/>
      <c r="FZ27" s="21"/>
      <c r="GA27" s="21"/>
      <c r="GB27" s="21"/>
      <c r="GC27" s="21"/>
      <c r="GD27" s="21"/>
      <c r="GE27" s="21"/>
      <c r="GF27" s="21"/>
      <c r="GG27" s="21"/>
      <c r="GH27" s="21"/>
    </row>
    <row r="28" spans="1:190" s="26" customFormat="1" x14ac:dyDescent="0.25">
      <c r="A28" s="12" t="s">
        <v>7</v>
      </c>
      <c r="B28" s="13"/>
      <c r="C28" s="13"/>
      <c r="D28" s="62"/>
      <c r="E28" s="62"/>
      <c r="F28" s="62"/>
      <c r="G28" s="62"/>
      <c r="H28" s="62"/>
      <c r="I28" s="62"/>
      <c r="J28" s="62"/>
      <c r="K28" s="62"/>
      <c r="L28" s="62"/>
      <c r="M28" s="62"/>
      <c r="N28" s="62"/>
      <c r="O28" s="62"/>
      <c r="P28" s="62"/>
      <c r="Q28" s="62"/>
      <c r="R28" s="62"/>
      <c r="S28" s="62"/>
      <c r="T28" s="62"/>
      <c r="U28" s="62"/>
      <c r="V28" s="62"/>
      <c r="W28" s="62"/>
      <c r="X28" s="62"/>
      <c r="Y28" s="62"/>
      <c r="Z28" s="62"/>
      <c r="AA28" s="62"/>
      <c r="AB28" s="62">
        <f>7.5</f>
        <v>7.5</v>
      </c>
      <c r="AC28" s="62">
        <f>7.5</f>
        <v>7.5</v>
      </c>
      <c r="AD28" s="62"/>
      <c r="AE28" s="62"/>
      <c r="AF28" s="62"/>
      <c r="AG28" s="62"/>
      <c r="AH28" s="62"/>
      <c r="AI28" s="58">
        <f t="shared" ref="AI28:AI38" si="12">SUM(D28:AH28)</f>
        <v>15</v>
      </c>
      <c r="AJ28" s="49"/>
      <c r="AK28" s="76">
        <f t="shared" si="8"/>
        <v>8.9552238805970144E-2</v>
      </c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3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  <c r="BR28" s="24"/>
      <c r="BS28" s="24"/>
      <c r="BT28" s="24"/>
      <c r="BU28" s="24"/>
      <c r="BV28" s="24"/>
      <c r="BW28" s="24"/>
      <c r="BX28" s="24"/>
      <c r="BY28" s="24"/>
      <c r="BZ28" s="24"/>
      <c r="CA28" s="24"/>
      <c r="CB28" s="24"/>
      <c r="CC28" s="24"/>
      <c r="CD28" s="24"/>
      <c r="CE28" s="24"/>
      <c r="CF28" s="24"/>
      <c r="CG28" s="24"/>
      <c r="CH28" s="24"/>
      <c r="CI28" s="24"/>
      <c r="CJ28" s="24"/>
      <c r="CK28" s="24"/>
      <c r="CL28" s="24"/>
      <c r="CM28" s="24"/>
      <c r="CN28" s="24"/>
      <c r="CO28" s="24"/>
      <c r="CP28" s="24"/>
      <c r="CQ28" s="24"/>
      <c r="CR28" s="24"/>
      <c r="CS28" s="24"/>
      <c r="CT28" s="24"/>
      <c r="CU28" s="24"/>
      <c r="CV28" s="24"/>
      <c r="CW28" s="24"/>
      <c r="CX28" s="24"/>
      <c r="CY28" s="24"/>
      <c r="CZ28" s="24"/>
      <c r="DA28" s="24"/>
      <c r="DB28" s="24"/>
      <c r="DC28" s="24"/>
      <c r="DD28" s="24"/>
      <c r="DE28" s="24"/>
      <c r="DF28" s="24"/>
      <c r="DG28" s="24"/>
      <c r="DH28" s="24"/>
      <c r="DI28" s="24"/>
      <c r="DJ28" s="24"/>
      <c r="DK28" s="24"/>
      <c r="DL28" s="24"/>
      <c r="DM28" s="24"/>
      <c r="DN28" s="24"/>
      <c r="DO28" s="24"/>
      <c r="DP28" s="24"/>
      <c r="DQ28" s="24"/>
      <c r="DR28" s="24"/>
      <c r="DS28" s="24"/>
      <c r="DT28" s="24"/>
      <c r="DU28" s="24"/>
      <c r="DV28" s="24"/>
      <c r="DW28" s="24"/>
      <c r="DX28" s="24"/>
      <c r="DY28" s="24"/>
      <c r="DZ28" s="24"/>
      <c r="EA28" s="24"/>
      <c r="EB28" s="24"/>
      <c r="EC28" s="24"/>
      <c r="ED28" s="24"/>
      <c r="EE28" s="24"/>
      <c r="EF28" s="24"/>
      <c r="EG28" s="24"/>
      <c r="EH28" s="24"/>
      <c r="EI28" s="24"/>
      <c r="EJ28" s="24"/>
      <c r="EK28" s="24"/>
      <c r="EL28" s="24"/>
      <c r="EM28" s="24"/>
      <c r="EN28" s="24"/>
      <c r="EO28" s="24"/>
      <c r="EP28" s="24"/>
      <c r="EQ28" s="24"/>
      <c r="ER28" s="24"/>
      <c r="ES28" s="24"/>
      <c r="ET28" s="24"/>
      <c r="EU28" s="24"/>
      <c r="EV28" s="24"/>
      <c r="EW28" s="24"/>
      <c r="EX28" s="24"/>
      <c r="EY28" s="24"/>
      <c r="EZ28" s="24"/>
      <c r="FA28" s="24"/>
      <c r="FB28" s="24"/>
      <c r="FC28" s="24"/>
      <c r="FD28" s="24"/>
      <c r="FE28" s="24"/>
      <c r="FF28" s="24"/>
      <c r="FG28" s="24"/>
      <c r="FH28" s="24"/>
      <c r="FI28" s="24"/>
      <c r="FJ28" s="24"/>
      <c r="FK28" s="24"/>
      <c r="FL28" s="24"/>
      <c r="FM28" s="24"/>
      <c r="FN28" s="24"/>
      <c r="FO28" s="24"/>
      <c r="FP28" s="24"/>
      <c r="FQ28" s="24"/>
      <c r="FR28" s="24"/>
      <c r="FS28" s="24"/>
      <c r="FT28" s="24"/>
      <c r="FU28" s="24"/>
      <c r="FV28" s="24"/>
      <c r="FW28" s="24"/>
      <c r="FX28" s="24"/>
      <c r="FY28" s="24"/>
      <c r="FZ28" s="24"/>
      <c r="GA28" s="24"/>
      <c r="GB28" s="24"/>
      <c r="GC28" s="24"/>
      <c r="GD28" s="24"/>
      <c r="GE28" s="24"/>
      <c r="GF28" s="24"/>
      <c r="GG28" s="24"/>
      <c r="GH28" s="24"/>
    </row>
    <row r="29" spans="1:190" s="26" customFormat="1" x14ac:dyDescent="0.25">
      <c r="A29" s="85" t="s">
        <v>14</v>
      </c>
      <c r="B29" s="86"/>
      <c r="C29" s="86"/>
      <c r="D29" s="81"/>
      <c r="E29" s="81">
        <v>2</v>
      </c>
      <c r="F29" s="81"/>
      <c r="G29" s="81">
        <v>2</v>
      </c>
      <c r="H29" s="81"/>
      <c r="I29" s="81">
        <v>2.5</v>
      </c>
      <c r="J29" s="81"/>
      <c r="K29" s="81"/>
      <c r="L29" s="81">
        <v>1</v>
      </c>
      <c r="M29" s="81">
        <v>1</v>
      </c>
      <c r="N29" s="81">
        <v>1</v>
      </c>
      <c r="O29" s="81">
        <v>2</v>
      </c>
      <c r="P29" s="81">
        <v>3</v>
      </c>
      <c r="Q29" s="81"/>
      <c r="R29" s="81"/>
      <c r="S29" s="81"/>
      <c r="T29" s="81"/>
      <c r="U29" s="81"/>
      <c r="V29" s="81">
        <v>2</v>
      </c>
      <c r="W29" s="81"/>
      <c r="X29" s="81"/>
      <c r="Y29" s="81"/>
      <c r="Z29" s="81"/>
      <c r="AA29" s="81"/>
      <c r="AB29" s="81"/>
      <c r="AC29" s="81"/>
      <c r="AD29" s="81"/>
      <c r="AE29" s="81"/>
      <c r="AF29" s="81"/>
      <c r="AG29" s="81"/>
      <c r="AH29" s="81"/>
      <c r="AI29" s="82">
        <f t="shared" si="12"/>
        <v>16.5</v>
      </c>
      <c r="AJ29" s="84"/>
      <c r="AK29" s="76">
        <f t="shared" si="8"/>
        <v>9.8507462686567168E-2</v>
      </c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3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  <c r="BR29" s="24"/>
      <c r="BS29" s="24"/>
      <c r="BT29" s="24"/>
      <c r="BU29" s="24"/>
      <c r="BV29" s="24"/>
      <c r="BW29" s="24"/>
      <c r="BX29" s="24"/>
      <c r="BY29" s="24"/>
      <c r="BZ29" s="24"/>
      <c r="CA29" s="24"/>
      <c r="CB29" s="24"/>
      <c r="CC29" s="24"/>
      <c r="CD29" s="24"/>
      <c r="CE29" s="24"/>
      <c r="CF29" s="24"/>
      <c r="CG29" s="24"/>
      <c r="CH29" s="24"/>
      <c r="CI29" s="24"/>
      <c r="CJ29" s="24"/>
      <c r="CK29" s="24"/>
      <c r="CL29" s="24"/>
      <c r="CM29" s="24"/>
      <c r="CN29" s="24"/>
      <c r="CO29" s="24"/>
      <c r="CP29" s="24"/>
      <c r="CQ29" s="24"/>
      <c r="CR29" s="24"/>
      <c r="CS29" s="24"/>
      <c r="CT29" s="24"/>
      <c r="CU29" s="24"/>
      <c r="CV29" s="24"/>
      <c r="CW29" s="24"/>
      <c r="CX29" s="24"/>
      <c r="CY29" s="24"/>
      <c r="CZ29" s="24"/>
      <c r="DA29" s="24"/>
      <c r="DB29" s="24"/>
      <c r="DC29" s="24"/>
      <c r="DD29" s="24"/>
      <c r="DE29" s="24"/>
      <c r="DF29" s="24"/>
      <c r="DG29" s="24"/>
      <c r="DH29" s="24"/>
      <c r="DI29" s="24"/>
      <c r="DJ29" s="24"/>
      <c r="DK29" s="24"/>
      <c r="DL29" s="24"/>
      <c r="DM29" s="24"/>
      <c r="DN29" s="24"/>
      <c r="DO29" s="24"/>
      <c r="DP29" s="24"/>
      <c r="DQ29" s="24"/>
      <c r="DR29" s="24"/>
      <c r="DS29" s="24"/>
      <c r="DT29" s="24"/>
      <c r="DU29" s="24"/>
      <c r="DV29" s="24"/>
      <c r="DW29" s="24"/>
      <c r="DX29" s="24"/>
      <c r="DY29" s="24"/>
      <c r="DZ29" s="24"/>
      <c r="EA29" s="24"/>
      <c r="EB29" s="24"/>
      <c r="EC29" s="24"/>
      <c r="ED29" s="24"/>
      <c r="EE29" s="24"/>
      <c r="EF29" s="24"/>
      <c r="EG29" s="24"/>
      <c r="EH29" s="24"/>
      <c r="EI29" s="24"/>
      <c r="EJ29" s="24"/>
      <c r="EK29" s="24"/>
      <c r="EL29" s="24"/>
      <c r="EM29" s="24"/>
      <c r="EN29" s="24"/>
      <c r="EO29" s="24"/>
      <c r="EP29" s="24"/>
      <c r="EQ29" s="24"/>
      <c r="ER29" s="24"/>
      <c r="ES29" s="24"/>
      <c r="ET29" s="24"/>
      <c r="EU29" s="24"/>
      <c r="EV29" s="24"/>
      <c r="EW29" s="24"/>
      <c r="EX29" s="24"/>
      <c r="EY29" s="24"/>
      <c r="EZ29" s="24"/>
      <c r="FA29" s="24"/>
      <c r="FB29" s="24"/>
      <c r="FC29" s="24"/>
      <c r="FD29" s="24"/>
      <c r="FE29" s="24"/>
      <c r="FF29" s="24"/>
      <c r="FG29" s="24"/>
      <c r="FH29" s="24"/>
      <c r="FI29" s="24"/>
      <c r="FJ29" s="24"/>
      <c r="FK29" s="24"/>
      <c r="FL29" s="24"/>
      <c r="FM29" s="24"/>
      <c r="FN29" s="24"/>
      <c r="FO29" s="24"/>
      <c r="FP29" s="24"/>
      <c r="FQ29" s="24"/>
      <c r="FR29" s="24"/>
      <c r="FS29" s="24"/>
      <c r="FT29" s="24"/>
      <c r="FU29" s="24"/>
      <c r="FV29" s="24"/>
      <c r="FW29" s="24"/>
      <c r="FX29" s="24"/>
      <c r="FY29" s="24"/>
      <c r="FZ29" s="24"/>
      <c r="GA29" s="24"/>
      <c r="GB29" s="24"/>
      <c r="GC29" s="24"/>
      <c r="GD29" s="24"/>
      <c r="GE29" s="24"/>
      <c r="GF29" s="24"/>
      <c r="GG29" s="24"/>
      <c r="GH29" s="24"/>
    </row>
    <row r="30" spans="1:190" s="22" customFormat="1" x14ac:dyDescent="0.25">
      <c r="A30" s="12" t="s">
        <v>8</v>
      </c>
      <c r="B30" s="13"/>
      <c r="C30" s="13"/>
      <c r="D30" s="62"/>
      <c r="E30" s="62">
        <v>1.5</v>
      </c>
      <c r="F30" s="62"/>
      <c r="G30" s="62"/>
      <c r="H30" s="62">
        <v>1</v>
      </c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58">
        <f t="shared" si="12"/>
        <v>2.5</v>
      </c>
      <c r="AJ30" s="49"/>
      <c r="AK30" s="76">
        <f t="shared" si="8"/>
        <v>1.4925373134328358E-2</v>
      </c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3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1"/>
      <c r="DG30" s="21"/>
      <c r="DH30" s="21"/>
      <c r="DI30" s="21"/>
      <c r="DJ30" s="21"/>
      <c r="DK30" s="21"/>
      <c r="DL30" s="21"/>
      <c r="DM30" s="21"/>
      <c r="DN30" s="21"/>
      <c r="DO30" s="21"/>
      <c r="DP30" s="21"/>
      <c r="DQ30" s="21"/>
      <c r="DR30" s="21"/>
      <c r="DS30" s="21"/>
      <c r="DT30" s="21"/>
      <c r="DU30" s="21"/>
      <c r="DV30" s="21"/>
      <c r="DW30" s="21"/>
      <c r="DX30" s="21"/>
      <c r="DY30" s="21"/>
      <c r="DZ30" s="21"/>
      <c r="EA30" s="21"/>
      <c r="EB30" s="21"/>
      <c r="EC30" s="21"/>
      <c r="ED30" s="21"/>
      <c r="EE30" s="21"/>
      <c r="EF30" s="21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/>
      <c r="EZ30" s="21"/>
      <c r="FA30" s="21"/>
      <c r="FB30" s="21"/>
      <c r="FC30" s="21"/>
      <c r="FD30" s="21"/>
      <c r="FE30" s="21"/>
      <c r="FF30" s="21"/>
      <c r="FG30" s="21"/>
      <c r="FH30" s="21"/>
      <c r="FI30" s="21"/>
      <c r="FJ30" s="21"/>
      <c r="FK30" s="21"/>
      <c r="FL30" s="21"/>
      <c r="FM30" s="21"/>
      <c r="FN30" s="21"/>
      <c r="FO30" s="21"/>
      <c r="FP30" s="21"/>
      <c r="FQ30" s="21"/>
      <c r="FR30" s="21"/>
      <c r="FS30" s="21"/>
      <c r="FT30" s="21"/>
      <c r="FU30" s="21"/>
      <c r="FV30" s="21"/>
      <c r="FW30" s="21"/>
      <c r="FX30" s="21"/>
      <c r="FY30" s="21"/>
      <c r="FZ30" s="21"/>
      <c r="GA30" s="21"/>
      <c r="GB30" s="21"/>
      <c r="GC30" s="21"/>
      <c r="GD30" s="21"/>
      <c r="GE30" s="21"/>
      <c r="GF30" s="21"/>
      <c r="GG30" s="21"/>
      <c r="GH30" s="21"/>
    </row>
    <row r="31" spans="1:190" x14ac:dyDescent="0.25">
      <c r="A31" s="12" t="s">
        <v>54</v>
      </c>
      <c r="B31" s="13"/>
      <c r="C31" s="13"/>
      <c r="D31" s="62"/>
      <c r="E31" s="62"/>
      <c r="F31" s="62"/>
      <c r="G31" s="62"/>
      <c r="H31" s="62"/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X31" s="62"/>
      <c r="Y31" s="62"/>
      <c r="Z31" s="62"/>
      <c r="AA31" s="62"/>
      <c r="AB31" s="62"/>
      <c r="AC31" s="62"/>
      <c r="AD31" s="62"/>
      <c r="AE31" s="62"/>
      <c r="AF31" s="62"/>
      <c r="AG31" s="62"/>
      <c r="AH31" s="62"/>
      <c r="AI31" s="58">
        <f t="shared" si="12"/>
        <v>0</v>
      </c>
      <c r="AJ31" s="49"/>
      <c r="AK31" s="76">
        <f t="shared" si="8"/>
        <v>0</v>
      </c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3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12" t="s">
        <v>22</v>
      </c>
      <c r="B32" s="13"/>
      <c r="C32" s="13"/>
      <c r="D32" s="62"/>
      <c r="E32" s="62"/>
      <c r="F32" s="62"/>
      <c r="G32" s="62"/>
      <c r="H32" s="62"/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58">
        <f t="shared" si="12"/>
        <v>0</v>
      </c>
      <c r="AJ32" s="49"/>
      <c r="AK32" s="76">
        <f t="shared" si="8"/>
        <v>0</v>
      </c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3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38</v>
      </c>
      <c r="B33" s="14"/>
      <c r="C33" s="14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58"/>
      <c r="AJ33" s="49"/>
      <c r="AK33" s="76">
        <f t="shared" si="8"/>
        <v>0</v>
      </c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3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x14ac:dyDescent="0.25">
      <c r="A34" s="11" t="s">
        <v>12</v>
      </c>
      <c r="B34" s="14"/>
      <c r="C34" s="14"/>
      <c r="D34" s="62"/>
      <c r="E34" s="62"/>
      <c r="F34" s="62"/>
      <c r="G34" s="62"/>
      <c r="H34" s="62"/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58">
        <f t="shared" si="12"/>
        <v>0</v>
      </c>
      <c r="AJ34" s="49"/>
      <c r="AK34" s="76">
        <f t="shared" si="8"/>
        <v>0</v>
      </c>
      <c r="AL34" s="30"/>
      <c r="AM34" s="30"/>
      <c r="AN34" s="30"/>
      <c r="AO34" s="30"/>
      <c r="AP34" s="30"/>
      <c r="AQ34" s="30"/>
      <c r="AR34" s="30"/>
      <c r="AS34" s="30"/>
      <c r="AT34" s="30"/>
      <c r="AU34" s="30"/>
      <c r="AV34" s="30"/>
      <c r="AW34" s="30"/>
      <c r="AX34" s="30"/>
      <c r="AY34" s="30"/>
      <c r="AZ34" s="53"/>
      <c r="BA34" s="30"/>
      <c r="BB34" s="30"/>
      <c r="BC34" s="30"/>
      <c r="BD34" s="30"/>
      <c r="BE34" s="30"/>
      <c r="BF34" s="30"/>
      <c r="BG34" s="30"/>
      <c r="BH34" s="30"/>
      <c r="BI34" s="30"/>
      <c r="BJ34" s="30"/>
      <c r="BK34" s="30"/>
      <c r="BL34" s="30"/>
      <c r="BM34" s="30"/>
      <c r="BN34" s="30"/>
      <c r="BO34" s="30"/>
      <c r="BP34" s="30"/>
      <c r="BQ34" s="30"/>
    </row>
    <row r="35" spans="1:69" x14ac:dyDescent="0.25">
      <c r="A35" s="11" t="s">
        <v>13</v>
      </c>
      <c r="B35" s="14"/>
      <c r="C35" s="14"/>
      <c r="D35" s="62"/>
      <c r="E35" s="62"/>
      <c r="F35" s="62"/>
      <c r="G35" s="62"/>
      <c r="H35" s="62"/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V35" s="62"/>
      <c r="W35" s="62">
        <v>7.5</v>
      </c>
      <c r="X35" s="62"/>
      <c r="Y35" s="62"/>
      <c r="Z35" s="62">
        <v>7.5</v>
      </c>
      <c r="AA35" s="62"/>
      <c r="AB35" s="62"/>
      <c r="AC35" s="62"/>
      <c r="AD35" s="62"/>
      <c r="AE35" s="62"/>
      <c r="AF35" s="62"/>
      <c r="AG35" s="62"/>
      <c r="AH35" s="62"/>
      <c r="AI35" s="58">
        <f>SUM(D35:AH35)</f>
        <v>15</v>
      </c>
      <c r="AJ35" s="49"/>
      <c r="AK35" s="76">
        <f t="shared" si="8"/>
        <v>8.9552238805970144E-2</v>
      </c>
      <c r="AL35" s="30"/>
      <c r="AM35" s="30"/>
      <c r="AN35" s="30"/>
      <c r="AO35" s="30"/>
      <c r="AP35" s="30"/>
      <c r="AQ35" s="30"/>
      <c r="AR35" s="30"/>
      <c r="AS35" s="30"/>
      <c r="AT35" s="30"/>
      <c r="AU35" s="30"/>
      <c r="AV35" s="30"/>
      <c r="AW35" s="30"/>
      <c r="AX35" s="30"/>
      <c r="AY35" s="30"/>
      <c r="AZ35" s="53"/>
      <c r="BA35" s="30"/>
      <c r="BB35" s="30"/>
      <c r="BC35" s="30"/>
      <c r="BD35" s="30"/>
      <c r="BE35" s="30"/>
      <c r="BF35" s="30"/>
      <c r="BG35" s="30"/>
      <c r="BH35" s="30"/>
      <c r="BI35" s="30"/>
      <c r="BJ35" s="30"/>
      <c r="BK35" s="30"/>
      <c r="BL35" s="30"/>
      <c r="BM35" s="30"/>
      <c r="BN35" s="30"/>
      <c r="BO35" s="30"/>
      <c r="BP35" s="30"/>
      <c r="BQ35" s="30"/>
    </row>
    <row r="36" spans="1:69" x14ac:dyDescent="0.25">
      <c r="A36" s="79" t="s">
        <v>48</v>
      </c>
      <c r="B36" s="80"/>
      <c r="C36" s="80"/>
      <c r="D36" s="81"/>
      <c r="E36" s="81"/>
      <c r="F36" s="81"/>
      <c r="G36" s="81"/>
      <c r="H36" s="81">
        <v>1</v>
      </c>
      <c r="I36" s="81"/>
      <c r="J36" s="81"/>
      <c r="K36" s="81"/>
      <c r="L36" s="81"/>
      <c r="M36" s="81"/>
      <c r="N36" s="81"/>
      <c r="O36" s="81"/>
      <c r="P36" s="81">
        <v>1</v>
      </c>
      <c r="Q36" s="81"/>
      <c r="R36" s="81"/>
      <c r="S36" s="81">
        <v>1</v>
      </c>
      <c r="T36" s="81">
        <v>0.5</v>
      </c>
      <c r="U36" s="81"/>
      <c r="V36" s="81"/>
      <c r="W36" s="81">
        <v>1</v>
      </c>
      <c r="X36" s="81"/>
      <c r="Y36" s="81"/>
      <c r="Z36" s="81"/>
      <c r="AA36" s="81"/>
      <c r="AB36" s="81"/>
      <c r="AC36" s="81"/>
      <c r="AD36" s="81"/>
      <c r="AE36" s="81"/>
      <c r="AF36" s="81"/>
      <c r="AG36" s="81"/>
      <c r="AH36" s="81"/>
      <c r="AI36" s="82">
        <f t="shared" si="12"/>
        <v>4.5</v>
      </c>
      <c r="AJ36" s="83" t="s">
        <v>45</v>
      </c>
      <c r="AK36" s="76">
        <f t="shared" si="8"/>
        <v>2.6865671641791045E-2</v>
      </c>
      <c r="AL36" s="30"/>
      <c r="AM36" s="30"/>
      <c r="AN36" s="30"/>
      <c r="AO36" s="30"/>
      <c r="AP36" s="30"/>
      <c r="AQ36" s="30"/>
      <c r="AR36" s="30"/>
      <c r="AS36" s="30"/>
      <c r="AT36" s="30"/>
      <c r="AU36" s="30"/>
      <c r="AV36" s="30"/>
      <c r="AW36" s="30"/>
      <c r="AX36" s="30"/>
      <c r="AY36" s="30"/>
      <c r="AZ36" s="53"/>
      <c r="BA36" s="30"/>
      <c r="BB36" s="30"/>
      <c r="BC36" s="30"/>
      <c r="BD36" s="30"/>
      <c r="BE36" s="30"/>
      <c r="BF36" s="30"/>
      <c r="BG36" s="30"/>
      <c r="BH36" s="30"/>
      <c r="BI36" s="30"/>
      <c r="BJ36" s="30"/>
      <c r="BK36" s="30"/>
      <c r="BL36" s="30"/>
      <c r="BM36" s="30"/>
      <c r="BN36" s="30"/>
      <c r="BO36" s="30"/>
      <c r="BP36" s="30"/>
      <c r="BQ36" s="30"/>
    </row>
    <row r="37" spans="1:69" x14ac:dyDescent="0.25">
      <c r="A37" s="11" t="s">
        <v>47</v>
      </c>
      <c r="B37" s="14"/>
      <c r="C37" s="14"/>
      <c r="D37" s="62"/>
      <c r="E37" s="62"/>
      <c r="F37" s="62"/>
      <c r="G37" s="62"/>
      <c r="H37" s="62"/>
      <c r="I37" s="62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58">
        <f t="shared" si="12"/>
        <v>0</v>
      </c>
      <c r="AJ37" s="49" t="s">
        <v>39</v>
      </c>
      <c r="AK37" s="76">
        <f t="shared" si="8"/>
        <v>0</v>
      </c>
      <c r="AL37" s="30"/>
      <c r="AM37" s="30"/>
      <c r="AN37" s="30"/>
      <c r="AO37" s="30"/>
      <c r="AP37" s="30"/>
      <c r="AQ37" s="30"/>
      <c r="AR37" s="30"/>
      <c r="AS37" s="30"/>
      <c r="AT37" s="30"/>
      <c r="AU37" s="30"/>
      <c r="AV37" s="30"/>
      <c r="AW37" s="30"/>
      <c r="AX37" s="30"/>
      <c r="AY37" s="30"/>
      <c r="AZ37" s="53"/>
      <c r="BA37" s="30"/>
      <c r="BB37" s="30"/>
      <c r="BC37" s="30"/>
      <c r="BD37" s="30"/>
      <c r="BE37" s="30"/>
      <c r="BF37" s="30"/>
      <c r="BG37" s="30"/>
      <c r="BH37" s="30"/>
      <c r="BI37" s="30"/>
      <c r="BJ37" s="30"/>
      <c r="BK37" s="30"/>
      <c r="BL37" s="30"/>
      <c r="BM37" s="30"/>
      <c r="BN37" s="30"/>
      <c r="BO37" s="30"/>
      <c r="BP37" s="30"/>
      <c r="BQ37" s="30"/>
    </row>
    <row r="38" spans="1:69" x14ac:dyDescent="0.25">
      <c r="A38" s="11" t="s">
        <v>46</v>
      </c>
      <c r="B38" s="14"/>
      <c r="C38" s="14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>
        <f>4</f>
        <v>4</v>
      </c>
      <c r="AB38" s="62"/>
      <c r="AC38" s="62"/>
      <c r="AD38" s="62">
        <f>7.5</f>
        <v>7.5</v>
      </c>
      <c r="AE38" s="62"/>
      <c r="AF38" s="62"/>
      <c r="AG38" s="62">
        <f>7.5</f>
        <v>7.5</v>
      </c>
      <c r="AH38" s="62">
        <f>7.5</f>
        <v>7.5</v>
      </c>
      <c r="AI38" s="58">
        <f t="shared" si="12"/>
        <v>26.5</v>
      </c>
      <c r="AJ38" s="49" t="s">
        <v>84</v>
      </c>
      <c r="AK38" s="76">
        <f t="shared" si="8"/>
        <v>0.15820895522388059</v>
      </c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53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</row>
    <row r="39" spans="1:69" x14ac:dyDescent="0.25">
      <c r="A39" s="11" t="s">
        <v>9</v>
      </c>
      <c r="B39" s="14"/>
      <c r="C39" s="14"/>
      <c r="D39" s="60">
        <f t="shared" ref="D39:AE39" si="13">SUM(D27:D38)</f>
        <v>0</v>
      </c>
      <c r="E39" s="60">
        <f t="shared" si="13"/>
        <v>9</v>
      </c>
      <c r="F39" s="60">
        <f t="shared" si="13"/>
        <v>5.5</v>
      </c>
      <c r="G39" s="60">
        <f t="shared" si="13"/>
        <v>8</v>
      </c>
      <c r="H39" s="60">
        <f t="shared" si="13"/>
        <v>7.5</v>
      </c>
      <c r="I39" s="60">
        <f t="shared" si="13"/>
        <v>9</v>
      </c>
      <c r="J39" s="60">
        <f t="shared" si="13"/>
        <v>0</v>
      </c>
      <c r="K39" s="60">
        <f t="shared" si="13"/>
        <v>2.5</v>
      </c>
      <c r="L39" s="60">
        <f t="shared" si="13"/>
        <v>11.5</v>
      </c>
      <c r="M39" s="60">
        <f t="shared" si="13"/>
        <v>8</v>
      </c>
      <c r="N39" s="60">
        <f t="shared" si="13"/>
        <v>6.5</v>
      </c>
      <c r="O39" s="60">
        <f t="shared" si="13"/>
        <v>10.5</v>
      </c>
      <c r="P39" s="60">
        <f t="shared" si="13"/>
        <v>7.5</v>
      </c>
      <c r="Q39" s="60">
        <f t="shared" si="13"/>
        <v>0</v>
      </c>
      <c r="R39" s="60">
        <f t="shared" si="13"/>
        <v>4</v>
      </c>
      <c r="S39" s="60">
        <f t="shared" si="13"/>
        <v>6</v>
      </c>
      <c r="T39" s="60">
        <f t="shared" si="13"/>
        <v>6</v>
      </c>
      <c r="U39" s="60">
        <f t="shared" si="13"/>
        <v>5.5</v>
      </c>
      <c r="V39" s="60">
        <f t="shared" si="13"/>
        <v>3</v>
      </c>
      <c r="W39" s="60">
        <f t="shared" si="13"/>
        <v>8.5</v>
      </c>
      <c r="X39" s="60">
        <f t="shared" si="13"/>
        <v>0</v>
      </c>
      <c r="Y39" s="60">
        <f t="shared" si="13"/>
        <v>0</v>
      </c>
      <c r="Z39" s="60">
        <f t="shared" si="13"/>
        <v>7.5</v>
      </c>
      <c r="AA39" s="60">
        <f t="shared" si="13"/>
        <v>4</v>
      </c>
      <c r="AB39" s="60">
        <f t="shared" si="13"/>
        <v>7.5</v>
      </c>
      <c r="AC39" s="60">
        <f t="shared" si="13"/>
        <v>7.5</v>
      </c>
      <c r="AD39" s="60">
        <f t="shared" si="13"/>
        <v>7.5</v>
      </c>
      <c r="AE39" s="60">
        <f t="shared" si="13"/>
        <v>0</v>
      </c>
      <c r="AF39" s="60">
        <f t="shared" ref="AF39:AH39" si="14">SUM(AF27:AF38)</f>
        <v>0</v>
      </c>
      <c r="AG39" s="60">
        <f t="shared" si="14"/>
        <v>7.5</v>
      </c>
      <c r="AH39" s="60">
        <f t="shared" si="14"/>
        <v>7.5</v>
      </c>
      <c r="AI39" s="75">
        <f>SUM(AI27:AI38)</f>
        <v>167.5</v>
      </c>
      <c r="AJ39" s="28"/>
      <c r="AK39" s="76">
        <f>SUM(AK28:AK38)+SUM(AK9:AK26)</f>
        <v>0.99999999999999989</v>
      </c>
      <c r="AL39" s="30"/>
      <c r="AM39" s="30"/>
      <c r="AN39" s="30"/>
      <c r="AO39" s="30"/>
      <c r="AP39" s="30"/>
      <c r="AQ39" s="30"/>
      <c r="AR39" s="30"/>
      <c r="AS39" s="30"/>
      <c r="AT39" s="30"/>
      <c r="AU39" s="30"/>
      <c r="AV39" s="30"/>
      <c r="AW39" s="30"/>
      <c r="AX39" s="30"/>
      <c r="AY39" s="30"/>
      <c r="AZ39" s="53"/>
      <c r="BA39" s="30"/>
      <c r="BB39" s="30"/>
      <c r="BC39" s="30"/>
      <c r="BD39" s="30"/>
      <c r="BE39" s="30"/>
      <c r="BF39" s="30"/>
      <c r="BG39" s="30"/>
      <c r="BH39" s="30"/>
      <c r="BI39" s="30"/>
      <c r="BJ39" s="30"/>
      <c r="BK39" s="30"/>
      <c r="BL39" s="30"/>
      <c r="BM39" s="30"/>
      <c r="BN39" s="30"/>
      <c r="BO39" s="30"/>
      <c r="BP39" s="30"/>
      <c r="BQ39" s="30"/>
    </row>
    <row r="40" spans="1:69" x14ac:dyDescent="0.25">
      <c r="A40" s="88"/>
      <c r="B40" s="16"/>
      <c r="C40" s="16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  <c r="U40" s="89"/>
      <c r="V40" s="89"/>
      <c r="W40" s="89"/>
      <c r="X40" s="89"/>
      <c r="Y40" s="89"/>
      <c r="Z40" s="89"/>
      <c r="AA40" s="89"/>
      <c r="AB40" s="89"/>
      <c r="AC40" s="89"/>
      <c r="AD40" s="89"/>
      <c r="AE40" s="89"/>
      <c r="AF40" s="89"/>
      <c r="AG40" s="89"/>
      <c r="AH40" s="89"/>
      <c r="AI40" s="63"/>
      <c r="AJ40" s="17"/>
      <c r="AK40" s="76"/>
      <c r="AL40" s="30"/>
      <c r="AM40" s="30"/>
      <c r="AN40" s="30"/>
      <c r="AO40" s="30"/>
      <c r="AP40" s="30"/>
      <c r="AQ40" s="30"/>
      <c r="AR40" s="30"/>
      <c r="AS40" s="30"/>
      <c r="AT40" s="30"/>
      <c r="AU40" s="30"/>
      <c r="AV40" s="30"/>
      <c r="AW40" s="30"/>
      <c r="AX40" s="30"/>
      <c r="AY40" s="30"/>
      <c r="AZ40" s="53"/>
      <c r="BA40" s="30"/>
      <c r="BB40" s="30"/>
      <c r="BC40" s="30"/>
      <c r="BD40" s="30"/>
      <c r="BE40" s="30"/>
      <c r="BF40" s="30"/>
      <c r="BG40" s="30"/>
      <c r="BH40" s="30"/>
      <c r="BI40" s="30"/>
      <c r="BJ40" s="30"/>
      <c r="BK40" s="30"/>
      <c r="BL40" s="30"/>
      <c r="BM40" s="30"/>
      <c r="BN40" s="30"/>
      <c r="BO40" s="30"/>
      <c r="BP40" s="30"/>
      <c r="BQ40" s="30"/>
    </row>
    <row r="41" spans="1:69" x14ac:dyDescent="0.25">
      <c r="A41" s="11" t="s">
        <v>71</v>
      </c>
      <c r="B41" s="14"/>
      <c r="C41" s="14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  <c r="AF41" s="90"/>
      <c r="AG41" s="90"/>
      <c r="AH41" s="90"/>
      <c r="AI41" s="58">
        <f>SUM(D41:AH41)</f>
        <v>0</v>
      </c>
      <c r="AJ41" s="17"/>
      <c r="AK41" s="76"/>
      <c r="AL41" s="30"/>
      <c r="AM41" s="30"/>
      <c r="AN41" s="30"/>
      <c r="AO41" s="30"/>
      <c r="AP41" s="30"/>
      <c r="AQ41" s="30"/>
      <c r="AR41" s="30"/>
      <c r="AS41" s="30"/>
      <c r="AT41" s="30"/>
      <c r="AU41" s="30"/>
      <c r="AV41" s="30"/>
      <c r="AW41" s="30"/>
      <c r="AX41" s="30"/>
      <c r="AY41" s="30"/>
      <c r="AZ41" s="53"/>
      <c r="BA41" s="30"/>
      <c r="BB41" s="30"/>
      <c r="BC41" s="30"/>
      <c r="BD41" s="30"/>
      <c r="BE41" s="30"/>
      <c r="BF41" s="30"/>
      <c r="BG41" s="30"/>
      <c r="BH41" s="30"/>
      <c r="BI41" s="30"/>
      <c r="BJ41" s="30"/>
      <c r="BK41" s="30"/>
      <c r="BL41" s="30"/>
      <c r="BM41" s="30"/>
      <c r="BN41" s="30"/>
      <c r="BO41" s="30"/>
      <c r="BP41" s="30"/>
      <c r="BQ41" s="30"/>
    </row>
    <row r="42" spans="1:69" x14ac:dyDescent="0.25">
      <c r="A42" s="88"/>
      <c r="B42" s="16"/>
      <c r="C42" s="16"/>
      <c r="D42" s="89"/>
      <c r="E42" s="89"/>
      <c r="F42" s="8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  <c r="U42" s="89"/>
      <c r="V42" s="89"/>
      <c r="W42" s="89"/>
      <c r="X42" s="89"/>
      <c r="Y42" s="89"/>
      <c r="Z42" s="89"/>
      <c r="AA42" s="89"/>
      <c r="AB42" s="89"/>
      <c r="AC42" s="89"/>
      <c r="AD42" s="89"/>
      <c r="AE42" s="89"/>
      <c r="AF42" s="89"/>
      <c r="AG42" s="89"/>
      <c r="AH42" s="89"/>
      <c r="AI42" s="63"/>
      <c r="AJ42" s="17"/>
      <c r="AK42" s="76"/>
      <c r="AL42" s="30"/>
      <c r="AM42" s="30"/>
      <c r="AN42" s="30"/>
      <c r="AO42" s="30"/>
      <c r="AP42" s="30"/>
      <c r="AQ42" s="30"/>
      <c r="AR42" s="30"/>
      <c r="AS42" s="30"/>
      <c r="AT42" s="30"/>
      <c r="AU42" s="30"/>
      <c r="AV42" s="30"/>
      <c r="AW42" s="30"/>
      <c r="AX42" s="30"/>
      <c r="AY42" s="30"/>
      <c r="AZ42" s="53"/>
      <c r="BA42" s="30"/>
      <c r="BB42" s="30"/>
      <c r="BC42" s="30"/>
      <c r="BD42" s="30"/>
      <c r="BE42" s="30"/>
      <c r="BF42" s="30"/>
      <c r="BG42" s="30"/>
      <c r="BH42" s="30"/>
      <c r="BI42" s="30"/>
      <c r="BJ42" s="30"/>
      <c r="BK42" s="30"/>
      <c r="BL42" s="30"/>
      <c r="BM42" s="30"/>
      <c r="BN42" s="30"/>
      <c r="BO42" s="30"/>
      <c r="BP42" s="30"/>
      <c r="BQ42" s="30"/>
    </row>
    <row r="43" spans="1:69" s="30" customFormat="1" ht="13" thickBot="1" x14ac:dyDescent="0.3">
      <c r="A43" s="15" t="s">
        <v>10</v>
      </c>
      <c r="B43" s="16"/>
      <c r="C43" s="17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  <c r="R43" s="63"/>
      <c r="S43" s="63"/>
      <c r="T43" s="63"/>
      <c r="U43" s="63"/>
      <c r="V43" s="63"/>
      <c r="W43" s="63"/>
      <c r="X43" s="63"/>
      <c r="Y43" s="63"/>
      <c r="Z43" s="63"/>
      <c r="AA43" s="63"/>
      <c r="AB43" s="63"/>
      <c r="AC43" s="63"/>
      <c r="AD43" s="63"/>
      <c r="AE43" s="63"/>
      <c r="AF43" s="63"/>
      <c r="AG43" s="63"/>
      <c r="AH43" s="63"/>
      <c r="AI43" s="63"/>
      <c r="AJ43" s="31"/>
      <c r="AK43" s="76"/>
      <c r="AZ43" s="53"/>
    </row>
    <row r="44" spans="1:69" s="30" customFormat="1" ht="10.5" thickBot="1" x14ac:dyDescent="0.25">
      <c r="A44" s="18" t="s">
        <v>57</v>
      </c>
      <c r="B44" s="17" t="s">
        <v>58</v>
      </c>
      <c r="C44" s="17"/>
      <c r="D44" s="63"/>
      <c r="E44" s="63"/>
      <c r="F44" s="63" t="s">
        <v>49</v>
      </c>
      <c r="G44" s="63"/>
      <c r="H44" s="63" t="s">
        <v>26</v>
      </c>
      <c r="I44" s="63"/>
      <c r="J44" s="63"/>
      <c r="K44" s="63"/>
      <c r="L44" s="63"/>
      <c r="M44" s="63"/>
      <c r="N44" s="63"/>
      <c r="O44" s="63"/>
      <c r="P44" s="63"/>
      <c r="Q44" s="63"/>
      <c r="R44" s="63"/>
      <c r="S44" s="63"/>
      <c r="T44" s="63"/>
      <c r="U44" s="63"/>
      <c r="V44" s="63"/>
      <c r="W44" s="63"/>
      <c r="Y44" s="63"/>
      <c r="Z44" s="63"/>
      <c r="AA44" s="63"/>
      <c r="AB44" s="63"/>
      <c r="AC44" s="63"/>
      <c r="AD44" s="63"/>
      <c r="AE44" s="63"/>
      <c r="AF44" s="69" t="s">
        <v>11</v>
      </c>
      <c r="AG44" s="68">
        <f>22</f>
        <v>22</v>
      </c>
      <c r="AH44" s="63"/>
      <c r="AI44" s="64">
        <f>7.5*AG44</f>
        <v>165</v>
      </c>
      <c r="AJ44" s="31"/>
      <c r="AK44" s="76"/>
      <c r="AZ44" s="53"/>
    </row>
    <row r="45" spans="1:69" s="30" customFormat="1" ht="10" x14ac:dyDescent="0.2">
      <c r="A45" s="18" t="s">
        <v>24</v>
      </c>
      <c r="B45" s="17" t="s">
        <v>25</v>
      </c>
      <c r="C45" s="17"/>
      <c r="D45" s="63"/>
      <c r="E45" s="63"/>
      <c r="F45" s="63" t="s">
        <v>30</v>
      </c>
      <c r="G45" s="63"/>
      <c r="H45" s="63" t="s">
        <v>59</v>
      </c>
      <c r="I45" s="63"/>
      <c r="J45" s="63"/>
      <c r="K45" s="63"/>
      <c r="L45" s="63"/>
      <c r="M45" s="63"/>
      <c r="N45" s="63"/>
      <c r="O45" s="63"/>
      <c r="P45" s="63"/>
      <c r="Q45" s="63"/>
      <c r="R45" s="63"/>
      <c r="S45" s="63"/>
      <c r="T45" s="63"/>
      <c r="U45" s="63"/>
      <c r="V45" s="63"/>
      <c r="W45" s="63"/>
      <c r="Y45" s="63"/>
      <c r="Z45" s="63"/>
      <c r="AA45" s="63"/>
      <c r="AB45" s="63"/>
      <c r="AC45" s="63"/>
      <c r="AD45" s="63"/>
      <c r="AE45" s="63"/>
      <c r="AF45" s="63"/>
      <c r="AG45" s="63"/>
      <c r="AH45" s="63"/>
      <c r="AI45" s="63"/>
      <c r="AJ45" s="31"/>
      <c r="AK45" s="76"/>
      <c r="AZ45" s="53"/>
    </row>
    <row r="46" spans="1:69" s="30" customFormat="1" ht="10" x14ac:dyDescent="0.2">
      <c r="A46" s="18" t="s">
        <v>51</v>
      </c>
      <c r="B46" s="17" t="s">
        <v>52</v>
      </c>
      <c r="C46" s="17"/>
      <c r="D46" s="63"/>
      <c r="E46" s="63"/>
      <c r="F46" s="63" t="s">
        <v>32</v>
      </c>
      <c r="G46" s="63"/>
      <c r="H46" s="63" t="s">
        <v>60</v>
      </c>
      <c r="I46" s="63"/>
      <c r="J46" s="63"/>
      <c r="K46" s="63"/>
      <c r="L46" s="63"/>
      <c r="M46" s="63"/>
      <c r="N46" s="63"/>
      <c r="O46" s="63"/>
      <c r="P46" s="63"/>
      <c r="Q46" s="63"/>
      <c r="R46" s="63"/>
      <c r="S46" s="63"/>
      <c r="T46" s="63"/>
      <c r="U46" s="63"/>
      <c r="V46" s="63"/>
      <c r="W46" s="63"/>
      <c r="Y46" s="63"/>
      <c r="Z46" s="63"/>
      <c r="AA46" s="63"/>
      <c r="AB46" s="63"/>
      <c r="AC46" s="63"/>
      <c r="AD46" s="63"/>
      <c r="AE46" s="63"/>
      <c r="AF46" s="69" t="s">
        <v>35</v>
      </c>
      <c r="AG46" s="63"/>
      <c r="AH46" s="63"/>
      <c r="AI46" s="63">
        <f>AI39-AI44</f>
        <v>2.5</v>
      </c>
      <c r="AJ46" s="72" t="s">
        <v>33</v>
      </c>
      <c r="AK46" s="76"/>
      <c r="AZ46" s="53"/>
    </row>
    <row r="47" spans="1:69" s="30" customFormat="1" ht="10" x14ac:dyDescent="0.2">
      <c r="A47" s="18" t="s">
        <v>23</v>
      </c>
      <c r="B47" s="17" t="s">
        <v>61</v>
      </c>
      <c r="C47" s="31"/>
      <c r="D47" s="65"/>
      <c r="E47" s="65"/>
      <c r="F47" s="65" t="s">
        <v>31</v>
      </c>
      <c r="G47" s="65"/>
      <c r="H47" s="65" t="s">
        <v>62</v>
      </c>
      <c r="I47" s="65"/>
      <c r="J47" s="65"/>
      <c r="K47" s="65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Y47" s="63"/>
      <c r="Z47" s="63"/>
      <c r="AA47" s="63"/>
      <c r="AB47" s="63"/>
      <c r="AC47" s="63"/>
      <c r="AD47" s="63"/>
      <c r="AE47" s="63"/>
      <c r="AF47" s="63"/>
      <c r="AG47" s="63"/>
      <c r="AH47" s="63"/>
      <c r="AI47" s="63"/>
      <c r="AJ47" s="31"/>
      <c r="AK47" s="76"/>
    </row>
    <row r="48" spans="1:69" s="30" customFormat="1" ht="10" x14ac:dyDescent="0.2">
      <c r="A48" s="17" t="s">
        <v>27</v>
      </c>
      <c r="B48" s="17" t="s">
        <v>63</v>
      </c>
      <c r="C48" s="31"/>
      <c r="D48" s="65"/>
      <c r="E48" s="65"/>
      <c r="F48" s="65" t="s">
        <v>53</v>
      </c>
      <c r="G48" s="65"/>
      <c r="H48" s="65" t="s">
        <v>28</v>
      </c>
      <c r="I48" s="65"/>
      <c r="J48" s="65"/>
      <c r="K48" s="65"/>
      <c r="L48" s="65"/>
      <c r="M48" s="65"/>
      <c r="N48" s="65"/>
      <c r="O48" s="65"/>
      <c r="P48" s="65"/>
      <c r="Q48" s="65"/>
      <c r="R48" s="65"/>
      <c r="S48" s="65"/>
      <c r="T48" s="65"/>
      <c r="U48" s="65"/>
      <c r="V48" s="65"/>
      <c r="W48" s="65"/>
      <c r="Y48" s="65"/>
      <c r="Z48" s="65"/>
      <c r="AA48" s="65"/>
      <c r="AB48" s="65"/>
      <c r="AC48" s="65"/>
      <c r="AD48" s="65"/>
      <c r="AE48" s="65"/>
      <c r="AF48" s="70" t="s">
        <v>36</v>
      </c>
      <c r="AG48" s="65"/>
      <c r="AH48" s="65"/>
      <c r="AI48" s="66">
        <f>236</f>
        <v>236</v>
      </c>
      <c r="AJ48" s="31"/>
      <c r="AK48" s="76"/>
    </row>
    <row r="49" spans="1:37" s="30" customFormat="1" ht="10" x14ac:dyDescent="0.2">
      <c r="A49" s="31"/>
      <c r="B49" s="31"/>
      <c r="C49" s="31"/>
      <c r="D49" s="65"/>
      <c r="E49" s="65"/>
      <c r="F49" s="65"/>
      <c r="G49" s="65"/>
      <c r="H49" s="65"/>
      <c r="I49" s="65"/>
      <c r="J49" s="65"/>
      <c r="K49" s="65"/>
      <c r="L49" s="65"/>
      <c r="M49" s="65"/>
      <c r="N49" s="65"/>
      <c r="O49" s="65"/>
      <c r="P49" s="65"/>
      <c r="Q49" s="65"/>
      <c r="R49" s="65"/>
      <c r="S49" s="65"/>
      <c r="T49" s="65"/>
      <c r="U49" s="65"/>
      <c r="V49" s="65"/>
      <c r="W49" s="65"/>
      <c r="Y49" s="65"/>
      <c r="Z49" s="65"/>
      <c r="AA49" s="65"/>
      <c r="AB49" s="65"/>
      <c r="AC49" s="65"/>
      <c r="AD49" s="65"/>
      <c r="AE49" s="65"/>
      <c r="AF49" s="65"/>
      <c r="AG49" s="65"/>
      <c r="AH49" s="65"/>
      <c r="AI49" s="65"/>
      <c r="AJ49" s="31"/>
      <c r="AK49" s="76"/>
    </row>
    <row r="50" spans="1:37" s="30" customFormat="1" ht="13" thickBot="1" x14ac:dyDescent="0.3">
      <c r="A50" s="31"/>
      <c r="B50" s="31"/>
      <c r="C50" s="29"/>
      <c r="D50" s="65"/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65"/>
      <c r="P50" s="65"/>
      <c r="Q50" s="65"/>
      <c r="R50" s="65"/>
      <c r="S50" s="65"/>
      <c r="T50" s="65"/>
      <c r="U50" s="65"/>
      <c r="V50" s="65"/>
      <c r="W50" s="65"/>
      <c r="Y50" s="65"/>
      <c r="Z50" s="65"/>
      <c r="AA50" s="65"/>
      <c r="AB50" s="65"/>
      <c r="AC50" s="65"/>
      <c r="AD50" s="65"/>
      <c r="AE50" s="65"/>
      <c r="AF50" s="70" t="s">
        <v>37</v>
      </c>
      <c r="AG50" s="65"/>
      <c r="AH50" s="65"/>
      <c r="AI50" s="67">
        <f>AI48+AI46</f>
        <v>238.5</v>
      </c>
      <c r="AJ50" s="31"/>
      <c r="AK50" s="76"/>
    </row>
    <row r="51" spans="1:37" s="30" customFormat="1" ht="13" thickTop="1" x14ac:dyDescent="0.25">
      <c r="A51" s="29"/>
      <c r="B51" s="29"/>
      <c r="C51" s="29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AD51" s="31"/>
      <c r="AE51" s="31"/>
      <c r="AF51" s="31"/>
      <c r="AG51" s="31"/>
      <c r="AH51" s="31"/>
      <c r="AI51" s="31"/>
      <c r="AJ51" s="31"/>
      <c r="AK51" s="76"/>
    </row>
    <row r="52" spans="1:37" s="30" customFormat="1" x14ac:dyDescent="0.25">
      <c r="A52" s="29"/>
      <c r="B52" s="29"/>
      <c r="C52" s="29"/>
      <c r="D52" s="65"/>
      <c r="E52" s="65"/>
      <c r="F52" s="65"/>
      <c r="G52" s="65"/>
      <c r="H52" s="65"/>
      <c r="I52" s="65"/>
      <c r="J52" s="65"/>
      <c r="K52" s="65"/>
      <c r="L52" s="65"/>
      <c r="M52" s="65"/>
      <c r="N52" s="65"/>
      <c r="O52" s="65"/>
      <c r="P52" s="65"/>
      <c r="Q52" s="65"/>
      <c r="R52" s="65"/>
      <c r="S52" s="65"/>
      <c r="T52" s="65"/>
      <c r="U52" s="65"/>
      <c r="V52" s="65"/>
      <c r="W52" s="65"/>
      <c r="X52" s="65"/>
      <c r="Y52" s="65"/>
      <c r="Z52" s="65"/>
      <c r="AA52" s="65"/>
      <c r="AB52" s="65"/>
      <c r="AC52" s="65"/>
      <c r="AD52" s="65"/>
      <c r="AE52" s="65"/>
      <c r="AF52" s="65"/>
      <c r="AG52" s="65"/>
      <c r="AH52" s="65"/>
      <c r="AI52" s="65"/>
      <c r="AJ52" s="31"/>
      <c r="AK52" s="76"/>
    </row>
    <row r="53" spans="1:37" s="30" customFormat="1" x14ac:dyDescent="0.25">
      <c r="A53" s="29"/>
      <c r="B53" s="29"/>
      <c r="C53" s="29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AD53" s="31"/>
      <c r="AE53" s="31"/>
      <c r="AF53" s="31"/>
      <c r="AG53" s="31"/>
      <c r="AH53" s="31"/>
      <c r="AI53" s="31"/>
      <c r="AJ53" s="31"/>
      <c r="AK53" s="76"/>
    </row>
    <row r="54" spans="1:37" s="30" customFormat="1" x14ac:dyDescent="0.25">
      <c r="A54" s="29"/>
      <c r="B54" s="29"/>
      <c r="C54" s="29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AD54" s="31"/>
      <c r="AE54" s="31"/>
      <c r="AF54" s="31"/>
      <c r="AG54" s="31"/>
      <c r="AH54" s="31"/>
      <c r="AI54" s="31"/>
      <c r="AJ54" s="31"/>
      <c r="AK54" s="76"/>
    </row>
    <row r="55" spans="1:37" x14ac:dyDescent="0.25">
      <c r="C55"/>
      <c r="AI55" s="1"/>
    </row>
    <row r="56" spans="1:37" x14ac:dyDescent="0.25">
      <c r="C56"/>
      <c r="AI56" s="1"/>
    </row>
    <row r="57" spans="1:37" x14ac:dyDescent="0.25">
      <c r="C57"/>
      <c r="AI57" s="1"/>
    </row>
    <row r="58" spans="1:37" x14ac:dyDescent="0.25">
      <c r="C58"/>
      <c r="AI58" s="1"/>
    </row>
    <row r="59" spans="1:37" x14ac:dyDescent="0.25">
      <c r="C59"/>
      <c r="AI59" s="1"/>
    </row>
    <row r="60" spans="1:37" x14ac:dyDescent="0.25">
      <c r="C60"/>
      <c r="AI60" s="1"/>
    </row>
    <row r="61" spans="1:37" x14ac:dyDescent="0.25">
      <c r="C61"/>
      <c r="AI61" s="1"/>
    </row>
    <row r="62" spans="1:37" x14ac:dyDescent="0.25">
      <c r="C62"/>
      <c r="AI62" s="1"/>
    </row>
    <row r="63" spans="1:37" x14ac:dyDescent="0.25">
      <c r="C63"/>
      <c r="AI63" s="1"/>
    </row>
    <row r="64" spans="1:37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  <row r="87" spans="3:35" x14ac:dyDescent="0.25">
      <c r="C87"/>
      <c r="AI87" s="1"/>
    </row>
    <row r="88" spans="3:35" x14ac:dyDescent="0.25">
      <c r="C88"/>
      <c r="AI88" s="1"/>
    </row>
    <row r="89" spans="3:35" x14ac:dyDescent="0.25">
      <c r="C89"/>
      <c r="AI89" s="1"/>
    </row>
    <row r="90" spans="3:35" x14ac:dyDescent="0.25">
      <c r="C90"/>
      <c r="AI90" s="1"/>
    </row>
    <row r="91" spans="3:35" x14ac:dyDescent="0.25">
      <c r="C91"/>
      <c r="AI91" s="1"/>
    </row>
    <row r="92" spans="3:35" x14ac:dyDescent="0.25">
      <c r="C92"/>
      <c r="AI92" s="1"/>
    </row>
    <row r="93" spans="3:35" x14ac:dyDescent="0.25">
      <c r="C93"/>
      <c r="AI93" s="1"/>
    </row>
    <row r="94" spans="3:35" x14ac:dyDescent="0.25">
      <c r="C94"/>
      <c r="AI94" s="1"/>
    </row>
    <row r="95" spans="3:35" x14ac:dyDescent="0.25">
      <c r="C95"/>
      <c r="AI95" s="1"/>
    </row>
  </sheetData>
  <dataConsolidate/>
  <phoneticPr fontId="0" type="noConversion"/>
  <printOptions horizontalCentered="1" verticalCentered="1" gridLines="1" gridLinesSet="0"/>
  <pageMargins left="0.7" right="0.7" top="0.75" bottom="0.75" header="0.3" footer="0.3"/>
  <pageSetup paperSize="5" scale="82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Allan Seppanen</cp:lastModifiedBy>
  <cp:lastPrinted>2024-11-04T22:55:42Z</cp:lastPrinted>
  <dcterms:created xsi:type="dcterms:W3CDTF">1998-07-03T22:57:08Z</dcterms:created>
  <dcterms:modified xsi:type="dcterms:W3CDTF">2025-01-09T02:08:05Z</dcterms:modified>
</cp:coreProperties>
</file>