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B7D3FADE-525F-4ACD-A0A4-13EA1558209C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F20" i="1"/>
  <c r="AH19" i="1"/>
  <c r="AH29" i="1" s="1"/>
  <c r="AG19" i="1"/>
  <c r="AG29" i="1" s="1"/>
  <c r="AF19" i="1"/>
  <c r="AF29" i="1" s="1"/>
  <c r="Z29" i="1"/>
  <c r="T29" i="1"/>
  <c r="L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H31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<sst xmlns="http://schemas.openxmlformats.org/spreadsheetml/2006/main" count="208" uniqueCount="66">
  <si>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</si>
  <si>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</si>
  <si>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</si>
  <si>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</si>
  <si>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</si>
  <si>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</si>
  <si>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</si>
  <si>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</si>
  <si>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</si>
  <si>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</si>
  <si>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</si>
  <si>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</si>
  <si>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</si>
  <si>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</si>
  <si>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</si>
  <si>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</si>
  <si>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</si>
  <si>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</si>
  <si>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</si>
  <si>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</si>
  <si>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</si>
  <si>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</si>
  <si>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</si>
  <si>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</si>
  <si>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</si>
  <si>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</si>
  <si>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</si>
  <si>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</si>
  <si>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ADM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</si>
  <si>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</si>
  <si>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</si>
  <si>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</si>
  <si>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</si>
  <si>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</si>
  <si>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</si>
  <si>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</si>
  <si>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</si>
  <si>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</si>
  <si>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</si>
  <si>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</si>
  <si>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</si>
  <si>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</si>
  <si>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</si>
  <si>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WD</t>
  </si>
  <si>
    <t>IFC</t>
  </si>
  <si>
    <t>CA</t>
  </si>
  <si>
    <t>2017</t>
  </si>
  <si>
    <t>Emery Phase 3</t>
  </si>
  <si>
    <t>1702</t>
  </si>
  <si>
    <t>Emery Phase 2</t>
  </si>
  <si>
    <t>1904</t>
  </si>
  <si>
    <t>Qualex Reagan</t>
  </si>
  <si>
    <t>2303</t>
  </si>
  <si>
    <t>Mosaic 200th St Langley</t>
  </si>
  <si>
    <t>Extra - Botanica windows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</si>
  <si>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</si>
  <si>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</si>
  <si>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</si>
  <si>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</si>
  <si>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</si>
  <si>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</si>
  <si>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</si>
  <si>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</si>
  <si>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</si>
  <si>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March 2024</t>
  </si>
  <si>
    <t>extra - Vinyl window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</si>
</sst>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K11" sqref="K11"/>
    </sheetView>
  </sheetViews>
  <sheetFormatPr defaultColWidth="7.54296875" defaultRowHeight="12.5" x14ac:dyDescent="0.25"/>
  <cols>
    <col min="1" max="1" width="8.453125" style="73" customWidth="1"/>
    <col min="2" max="2" width="22.4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40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30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1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41</v>
      </c>
      <c r="B8" s="34" t="s">
        <v>42</v>
      </c>
      <c r="C8" s="35" t="s">
        <v>43</v>
      </c>
      <c r="D8" s="36">
        <v>7.5</v>
      </c>
      <c r="E8" s="36" t="s">
        <v>20</v>
      </c>
      <c r="F8" s="36" t="s">
        <v>20</v>
      </c>
      <c r="G8" s="36">
        <v>6.5</v>
      </c>
      <c r="H8" s="36"/>
      <c r="I8" s="36">
        <v>5.5</v>
      </c>
      <c r="J8" s="36">
        <v>4</v>
      </c>
      <c r="K8" s="36">
        <v>6.5</v>
      </c>
      <c r="L8" s="36" t="s">
        <v>20</v>
      </c>
      <c r="M8" s="36" t="s">
        <v>20</v>
      </c>
      <c r="N8" s="36">
        <v>7.5</v>
      </c>
      <c r="O8" s="36">
        <v>7.5</v>
      </c>
      <c r="P8" s="36">
        <v>7.5</v>
      </c>
      <c r="Q8" s="36">
        <v>7.5</v>
      </c>
      <c r="R8" s="36">
        <v>7.5</v>
      </c>
      <c r="S8" s="36" t="s">
        <v>20</v>
      </c>
      <c r="T8" s="36" t="s">
        <v>20</v>
      </c>
      <c r="U8" s="36">
        <v>7.5</v>
      </c>
      <c r="V8" s="36">
        <v>8.5</v>
      </c>
      <c r="W8" s="36">
        <v>7.5</v>
      </c>
      <c r="X8" s="36">
        <v>7.5</v>
      </c>
      <c r="Y8" s="36">
        <v>8</v>
      </c>
      <c r="Z8" s="36" t="s">
        <v>20</v>
      </c>
      <c r="AA8" s="36" t="s">
        <v>20</v>
      </c>
      <c r="AB8" s="36">
        <v>9</v>
      </c>
      <c r="AC8" s="36">
        <v>7.5</v>
      </c>
      <c r="AD8" s="36">
        <v>7.5</v>
      </c>
      <c r="AE8" s="36">
        <v>7.5</v>
      </c>
      <c r="AF8" s="36"/>
      <c r="AG8" s="36" t="s">
        <v>20</v>
      </c>
      <c r="AH8" s="36" t="s">
        <v>20</v>
      </c>
      <c r="AI8" s="37">
        <f t="shared" ref="AI8:AI17" si="0">SUM(D8:AH8)</f>
        <v>138</v>
      </c>
      <c r="AJ8" s="38" t="s">
        <v>44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41</v>
      </c>
      <c r="B10" s="34" t="s">
        <v>54</v>
      </c>
      <c r="C10" s="35"/>
      <c r="D10" s="36"/>
      <c r="E10" s="36" t="s">
        <v>20</v>
      </c>
      <c r="F10" s="36" t="s">
        <v>20</v>
      </c>
      <c r="G10" s="36">
        <v>1</v>
      </c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1</v>
      </c>
      <c r="AJ10" s="38" t="s">
        <v>65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48</v>
      </c>
      <c r="B12" s="34" t="s">
        <v>49</v>
      </c>
      <c r="C12" s="35" t="s">
        <v>28</v>
      </c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 t="s">
        <v>50</v>
      </c>
      <c r="B14" s="34" t="s">
        <v>51</v>
      </c>
      <c r="C14" s="35" t="s">
        <v>28</v>
      </c>
      <c r="D14" s="79"/>
      <c r="E14" s="36" t="s">
        <v>20</v>
      </c>
      <c r="F14" s="36" t="s">
        <v>20</v>
      </c>
      <c r="G14" s="36"/>
      <c r="H14" s="36"/>
      <c r="I14" s="36"/>
      <c r="J14" s="36"/>
      <c r="K14" s="79"/>
      <c r="L14" s="36" t="s">
        <v>20</v>
      </c>
      <c r="M14" s="36" t="s">
        <v>20</v>
      </c>
      <c r="N14" s="36"/>
      <c r="O14" s="36"/>
      <c r="P14" s="36"/>
      <c r="Q14" s="36"/>
      <c r="R14" s="79"/>
      <c r="S14" s="36" t="s">
        <v>20</v>
      </c>
      <c r="T14" s="36" t="s">
        <v>20</v>
      </c>
      <c r="U14" s="36"/>
      <c r="V14" s="36"/>
      <c r="W14" s="36"/>
      <c r="X14" s="36"/>
      <c r="Y14" s="79"/>
      <c r="Z14" s="36" t="s">
        <v>20</v>
      </c>
      <c r="AA14" s="36" t="s">
        <v>20</v>
      </c>
      <c r="AB14" s="36"/>
      <c r="AC14" s="36"/>
      <c r="AD14" s="36"/>
      <c r="AE14" s="36"/>
      <c r="AF14" s="79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 t="s">
        <v>46</v>
      </c>
      <c r="B16" s="34" t="s">
        <v>47</v>
      </c>
      <c r="C16" s="35" t="s">
        <v>28</v>
      </c>
      <c r="D16" s="78"/>
      <c r="E16" s="36" t="s">
        <v>20</v>
      </c>
      <c r="F16" s="36" t="s">
        <v>20</v>
      </c>
      <c r="G16" s="36"/>
      <c r="H16" s="36"/>
      <c r="I16" s="36"/>
      <c r="J16" s="36"/>
      <c r="K16" s="78"/>
      <c r="L16" s="36" t="s">
        <v>20</v>
      </c>
      <c r="M16" s="36" t="s">
        <v>20</v>
      </c>
      <c r="N16" s="36"/>
      <c r="O16" s="36"/>
      <c r="P16" s="36"/>
      <c r="Q16" s="36"/>
      <c r="R16" s="78"/>
      <c r="S16" s="36" t="s">
        <v>20</v>
      </c>
      <c r="T16" s="36" t="s">
        <v>20</v>
      </c>
      <c r="U16" s="36"/>
      <c r="V16" s="36"/>
      <c r="W16" s="36"/>
      <c r="X16" s="36"/>
      <c r="Y16" s="78"/>
      <c r="Z16" s="36" t="s">
        <v>20</v>
      </c>
      <c r="AA16" s="36" t="s">
        <v>20</v>
      </c>
      <c r="AB16" s="36"/>
      <c r="AC16" s="36"/>
      <c r="AD16" s="36"/>
      <c r="AE16" s="36"/>
      <c r="AF16" s="78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 t="s">
        <v>52</v>
      </c>
      <c r="B18" s="45" t="s">
        <v>53</v>
      </c>
      <c r="C18" s="46" t="s">
        <v>24</v>
      </c>
      <c r="D18" s="36"/>
      <c r="E18" s="36" t="s">
        <v>20</v>
      </c>
      <c r="F18" s="36" t="s">
        <v>20</v>
      </c>
      <c r="G18" s="36"/>
      <c r="H18" s="36">
        <v>7.5</v>
      </c>
      <c r="I18" s="36">
        <v>2</v>
      </c>
      <c r="J18" s="36">
        <v>3.5</v>
      </c>
      <c r="K18" s="36">
        <v>1</v>
      </c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14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H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>SUM(I8:I18)</f>
        <v>7.5</v>
      </c>
      <c r="J19" s="50">
        <f>SUM(J8:J18)</f>
        <v>7.5</v>
      </c>
      <c r="K19" s="50">
        <f t="shared" ref="K19:O19" si="4">SUM(K8:K18)</f>
        <v>7.5</v>
      </c>
      <c r="L19" s="50">
        <f t="shared" si="4"/>
        <v>0</v>
      </c>
      <c r="M19" s="50">
        <f t="shared" si="4"/>
        <v>0</v>
      </c>
      <c r="N19" s="50">
        <f t="shared" si="4"/>
        <v>7.5</v>
      </c>
      <c r="O19" s="50">
        <f t="shared" si="4"/>
        <v>7.5</v>
      </c>
      <c r="P19" s="50">
        <f>SUM(P8:P18)</f>
        <v>7.5</v>
      </c>
      <c r="Q19" s="50">
        <f>SUM(Q8:Q18)</f>
        <v>7.5</v>
      </c>
      <c r="R19" s="50">
        <f>SUM(R8:R18)</f>
        <v>7.5</v>
      </c>
      <c r="S19" s="50">
        <f t="shared" ref="S19:V19" si="5">SUM(S8:S18)</f>
        <v>0</v>
      </c>
      <c r="T19" s="50">
        <f t="shared" si="5"/>
        <v>0</v>
      </c>
      <c r="U19" s="50">
        <f t="shared" si="5"/>
        <v>7.5</v>
      </c>
      <c r="V19" s="50">
        <f t="shared" si="5"/>
        <v>8.5</v>
      </c>
      <c r="W19" s="50">
        <f>SUM(W8:W18)</f>
        <v>7.5</v>
      </c>
      <c r="X19" s="50">
        <f>SUM(X8:X18)</f>
        <v>7.5</v>
      </c>
      <c r="Y19" s="50">
        <f t="shared" ref="Y19:AC19" si="6">SUM(Y8:Y18)</f>
        <v>8</v>
      </c>
      <c r="Z19" s="50">
        <f t="shared" si="6"/>
        <v>0</v>
      </c>
      <c r="AA19" s="50">
        <f t="shared" si="6"/>
        <v>0</v>
      </c>
      <c r="AB19" s="50">
        <f t="shared" si="6"/>
        <v>9</v>
      </c>
      <c r="AC19" s="50">
        <f t="shared" si="6"/>
        <v>7.5</v>
      </c>
      <c r="AD19" s="50">
        <f>SUM(AD8:AD18)</f>
        <v>7.5</v>
      </c>
      <c r="AE19" s="50">
        <f t="shared" ref="AE19:AH19" si="7">SUM(AE8:AE18)</f>
        <v>7.5</v>
      </c>
      <c r="AF19" s="50">
        <f t="shared" si="7"/>
        <v>0</v>
      </c>
      <c r="AG19" s="50">
        <f t="shared" si="7"/>
        <v>0</v>
      </c>
      <c r="AH19" s="50">
        <f t="shared" si="7"/>
        <v>0</v>
      </c>
      <c r="AI19" s="51">
        <f>SUM(AI8:AI18)</f>
        <v>153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>
        <f>7.5</f>
        <v>7.5</v>
      </c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38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39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39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9">SUM(G19:G28)</f>
        <v>7.5</v>
      </c>
      <c r="H29" s="50">
        <f t="shared" si="9"/>
        <v>7.5</v>
      </c>
      <c r="I29" s="50">
        <f t="shared" si="9"/>
        <v>7.5</v>
      </c>
      <c r="J29" s="50">
        <f t="shared" si="9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10">SUM(N19:N28)</f>
        <v>7.5</v>
      </c>
      <c r="O29" s="50">
        <f t="shared" si="10"/>
        <v>7.5</v>
      </c>
      <c r="P29" s="50">
        <f t="shared" si="10"/>
        <v>7.5</v>
      </c>
      <c r="Q29" s="50">
        <f t="shared" si="10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11">SUM(U19:U28)</f>
        <v>7.5</v>
      </c>
      <c r="V29" s="50">
        <f t="shared" si="11"/>
        <v>8.5</v>
      </c>
      <c r="W29" s="50">
        <f t="shared" si="11"/>
        <v>7.5</v>
      </c>
      <c r="X29" s="50">
        <f t="shared" si="11"/>
        <v>7.5</v>
      </c>
      <c r="Y29" s="50">
        <f>SUM(Y19:Y28)</f>
        <v>8</v>
      </c>
      <c r="Z29" s="50">
        <f>SUM(Z19:Z28)</f>
        <v>0</v>
      </c>
      <c r="AA29" s="50">
        <f>SUM(AA19:AA28)</f>
        <v>0</v>
      </c>
      <c r="AB29" s="50">
        <f t="shared" ref="AB29:AE29" si="12">SUM(AB19:AB28)</f>
        <v>9</v>
      </c>
      <c r="AC29" s="50">
        <f t="shared" si="12"/>
        <v>7.5</v>
      </c>
      <c r="AD29" s="50">
        <f t="shared" si="12"/>
        <v>7.5</v>
      </c>
      <c r="AE29" s="50">
        <f t="shared" si="12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160.5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55</v>
      </c>
      <c r="B31" s="61" t="s">
        <v>56</v>
      </c>
      <c r="C31" s="61"/>
      <c r="D31" s="62"/>
      <c r="E31" s="62"/>
      <c r="F31" s="62" t="s">
        <v>43</v>
      </c>
      <c r="G31" s="62"/>
      <c r="H31" s="62" t="s">
        <v>26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0" x14ac:dyDescent="0.2">
      <c r="A32" s="64" t="s">
        <v>24</v>
      </c>
      <c r="B32" s="61" t="s">
        <v>25</v>
      </c>
      <c r="C32" s="61"/>
      <c r="D32" s="62"/>
      <c r="E32" s="62"/>
      <c r="F32" s="62" t="s">
        <v>31</v>
      </c>
      <c r="G32" s="62"/>
      <c r="H32" s="62" t="s">
        <v>57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58</v>
      </c>
      <c r="B33" s="61" t="s">
        <v>59</v>
      </c>
      <c r="C33" s="61"/>
      <c r="D33" s="62"/>
      <c r="E33" s="62"/>
      <c r="F33" s="62" t="s">
        <v>33</v>
      </c>
      <c r="G33" s="62"/>
      <c r="H33" s="62" t="s">
        <v>60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35</v>
      </c>
      <c r="AH33" s="62"/>
      <c r="AI33" s="62">
        <f>AI29-AI31</f>
        <v>3</v>
      </c>
      <c r="AJ33" s="67" t="s">
        <v>34</v>
      </c>
      <c r="AZ33" s="4"/>
    </row>
    <row r="34" spans="1:52" s="3" customFormat="1" ht="10" x14ac:dyDescent="0.2">
      <c r="A34" s="61" t="s">
        <v>23</v>
      </c>
      <c r="B34" s="61" t="s">
        <v>61</v>
      </c>
      <c r="C34" s="63"/>
      <c r="D34" s="68"/>
      <c r="E34" s="68"/>
      <c r="F34" s="68" t="s">
        <v>32</v>
      </c>
      <c r="G34" s="68"/>
      <c r="H34" s="68" t="s">
        <v>62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27</v>
      </c>
      <c r="B35" s="63" t="s">
        <v>63</v>
      </c>
      <c r="C35" s="63"/>
      <c r="D35" s="68"/>
      <c r="E35" s="68"/>
      <c r="F35" s="68" t="s">
        <v>45</v>
      </c>
      <c r="G35" s="68"/>
      <c r="H35" s="68" t="s">
        <v>29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36</v>
      </c>
      <c r="AH35" s="68"/>
      <c r="AI35" s="70">
        <f>7</f>
        <v>7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37</v>
      </c>
      <c r="AH37" s="68"/>
      <c r="AI37" s="72">
        <f>AI35+AI33</f>
        <v>10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2024-02-05T19:53:32Z</cp:lastPrinted>
  <dcterms:created xsi:type="dcterms:W3CDTF">1998-07-03T22:57:08Z</dcterms:created>
  <dcterms:modified xsi:type="dcterms:W3CDTF">2024-04-03T20:23:57Z</dcterms:modified>
</cp:coreProperties>
</file>