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7F3A0BF3-DF7A-427D-8F38-F39497214315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F22" i="1"/>
  <c r="AH21" i="1"/>
  <c r="AH33" i="1" s="1"/>
  <c r="AG21" i="1"/>
  <c r="AG33" i="1" s="1"/>
  <c r="AF21" i="1"/>
  <c r="O33" i="1"/>
  <c r="AE21" i="1"/>
  <c r="AE33" i="1" s="1"/>
  <c r="AD21" i="1"/>
  <c r="AD33" i="1" s="1"/>
  <c r="AC21" i="1"/>
  <c r="AC33" i="1" s="1"/>
  <c r="AB21" i="1"/>
  <c r="AB33" i="1" s="1"/>
  <c r="AA21" i="1"/>
  <c r="AA33" i="1" s="1"/>
  <c r="Z21" i="1"/>
  <c r="Z33" i="1" s="1"/>
  <c r="Y21" i="1"/>
  <c r="Y33" i="1" s="1"/>
  <c r="X21" i="1"/>
  <c r="X33" i="1" s="1"/>
  <c r="W21" i="1"/>
  <c r="W33" i="1" s="1"/>
  <c r="V21" i="1"/>
  <c r="V33" i="1" s="1"/>
  <c r="U21" i="1"/>
  <c r="U33" i="1" s="1"/>
  <c r="T21" i="1"/>
  <c r="T33" i="1" s="1"/>
  <c r="S21" i="1"/>
  <c r="S33" i="1" s="1"/>
  <c r="R21" i="1"/>
  <c r="R33" i="1" s="1"/>
  <c r="Q21" i="1"/>
  <c r="Q33" i="1" s="1"/>
  <c r="P21" i="1"/>
  <c r="P33" i="1" s="1"/>
  <c r="O21" i="1"/>
  <c r="N21" i="1"/>
  <c r="N33" i="1" s="1"/>
  <c r="M21" i="1"/>
  <c r="M33" i="1" s="1"/>
  <c r="L21" i="1"/>
  <c r="L33" i="1" s="1"/>
  <c r="K21" i="1"/>
  <c r="K33" i="1" s="1"/>
  <c r="J21" i="1"/>
  <c r="J33" i="1" s="1"/>
  <c r="I21" i="1"/>
  <c r="I33" i="1" s="1"/>
  <c r="H21" i="1"/>
  <c r="H33" i="1" s="1"/>
  <c r="G21" i="1"/>
  <c r="G33" i="1" s="1"/>
  <c r="F21" i="1"/>
  <c r="F33" i="1" s="1"/>
  <c r="E21" i="1"/>
  <c r="E33" i="1" s="1"/>
  <c r="D21" i="1"/>
  <c r="D33" i="1" s="1"/>
  <c r="AI25" i="1"/>
  <c r="AG35" i="1"/>
  <c r="AF33" i="1" l="1"/>
  <c r="AI16" i="1"/>
  <c r="AI15" i="1"/>
  <c r="AI14" i="1"/>
  <c r="AI13" i="1"/>
  <c r="AI12" i="1"/>
  <c r="AI11" i="1"/>
  <c r="AI10" i="1"/>
  <c r="AI9" i="1"/>
  <c r="AI29" i="1" l="1"/>
  <c r="AI17" i="1" l="1"/>
  <c r="AI32" i="1" l="1"/>
  <c r="AI22" i="1"/>
  <c r="AI31" i="1"/>
  <c r="AI23" i="1"/>
  <c r="AI19" i="1"/>
  <c r="AI35" i="1"/>
  <c r="AI24" i="1"/>
  <c r="AI8" i="1"/>
  <c r="AI20" i="1"/>
  <c r="AI26" i="1"/>
  <c r="AI28" i="1"/>
  <c r="AI18" i="1"/>
  <c r="AI30" i="1"/>
  <c r="AI21" i="1" l="1"/>
  <c r="AI33" i="1" s="1"/>
  <c r="AK25" i="1" s="1"/>
  <c r="AK11" i="1" l="1"/>
  <c r="AK12" i="1"/>
  <c r="AK21" i="1"/>
  <c r="AK9" i="1"/>
  <c r="AI37" i="1"/>
  <c r="AI41" i="1" s="1"/>
  <c r="AK27" i="1"/>
  <c r="AK17" i="1"/>
  <c r="AK16" i="1"/>
  <c r="AK15" i="1"/>
  <c r="AK14" i="1"/>
  <c r="AK28" i="1"/>
  <c r="AK32" i="1"/>
  <c r="AK29" i="1"/>
  <c r="AK26" i="1"/>
  <c r="AK20" i="1"/>
  <c r="AK13" i="1"/>
  <c r="AK31" i="1"/>
  <c r="AK24" i="1"/>
  <c r="AK30" i="1"/>
  <c r="AK19" i="1"/>
  <c r="AK10" i="1"/>
  <c r="AK22" i="1"/>
  <c r="AK18" i="1"/>
  <c r="AK23" i="1"/>
  <c r="AK33" i="1" l="1"/>
</calcChain>
</file>

<file path=xl/sharedStrings.xml><?xml version="1.0" encoding="utf-8"?>
<sst xmlns="http://schemas.openxmlformats.org/spreadsheetml/2006/main" count="242" uniqueCount="75">
  <si>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</si>
  <si>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</si>
  <si>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</si>
  <si>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</si>
  <si>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</si>
  <si>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</si>
  <si>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</si>
  <si>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</si>
  <si>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</si>
  <si>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</si>
  <si>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</si>
  <si>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</si>
  <si>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</si>
  <si>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</si>
  <si>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</si>
  <si>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</si>
  <si>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</si>
  <si>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</si>
  <si>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</si>
  <si>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</si>
  <si>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</si>
  <si>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</si>
  <si>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</si>
  <si>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</si>
  <si>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</si>
  <si>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</si>
  <si>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</si>
  <si>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</si>
  <si>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</si>
  <si>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</si>
  <si>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</si>
  <si>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</si>
  <si>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</si>
  <si>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</si>
  <si>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</si>
  <si>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</si>
  <si>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</si>
  <si>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</si>
  <si>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</si>
  <si>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</si>
  <si>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</si>
  <si>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</si>
  <si>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</si>
  <si>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</si>
  <si>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</si>
  <si>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</si>
  <si>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</si>
  <si>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</si>
  <si>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</si>
  <si>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</si>
  <si>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Extra</t>
  </si>
  <si>
    <t>EXT</t>
  </si>
  <si>
    <t>Whistler-Lake Placid Road</t>
  </si>
  <si>
    <t>2310</t>
  </si>
  <si>
    <t>Hawksley</t>
  </si>
  <si>
    <t>MG1 Units</t>
  </si>
  <si>
    <t>RZ</t>
  </si>
  <si>
    <t>Rezoning</t>
  </si>
  <si>
    <t>CA</t>
  </si>
  <si>
    <t>PD - Site Visit</t>
  </si>
  <si>
    <t>Hawksley Amenity (Studio)</t>
  </si>
  <si>
    <t>2303</t>
  </si>
  <si>
    <t>Mosaic 200th St, Langley</t>
  </si>
  <si>
    <t>Hawksley Amenity Split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</si>
  <si>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</si>
  <si>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</si>
  <si>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</si>
  <si>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</si>
  <si>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</si>
  <si>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</si>
  <si>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</si>
  <si>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March 2024</t>
  </si>
  <si>
    <t>ca</t>
  </si>
  <si>
    <t>2402</t>
  </si>
  <si>
    <t>UBCO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</si>
</sst>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C33" sqref="C33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71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0</v>
      </c>
      <c r="AJ9" s="44"/>
      <c r="AK9" s="76">
        <f t="shared" ref="AK9:AK32" si="1">AI9/AI$33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60</v>
      </c>
      <c r="C10" s="46" t="s">
        <v>51</v>
      </c>
      <c r="D10" s="57"/>
      <c r="E10" s="57" t="s">
        <v>20</v>
      </c>
      <c r="F10" s="57" t="s">
        <v>20</v>
      </c>
      <c r="G10" s="57"/>
      <c r="H10" s="57"/>
      <c r="I10" s="57"/>
      <c r="J10" s="57">
        <v>1</v>
      </c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si="0"/>
        <v>1</v>
      </c>
      <c r="AJ10" s="47"/>
      <c r="AK10" s="76">
        <f t="shared" si="1"/>
        <v>6.3492063492063492E-3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63</v>
      </c>
      <c r="C11" s="41" t="s">
        <v>51</v>
      </c>
      <c r="D11" s="59"/>
      <c r="E11" s="57" t="s">
        <v>20</v>
      </c>
      <c r="F11" s="57" t="s">
        <v>20</v>
      </c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>
        <v>0.5</v>
      </c>
      <c r="Q11" s="59"/>
      <c r="R11" s="59"/>
      <c r="S11" s="57" t="s">
        <v>20</v>
      </c>
      <c r="T11" s="57" t="s">
        <v>20</v>
      </c>
      <c r="U11" s="59"/>
      <c r="V11" s="59"/>
      <c r="W11" s="59"/>
      <c r="X11" s="59"/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 t="shared" si="0"/>
        <v>0.5</v>
      </c>
      <c r="AJ11" s="44"/>
      <c r="AK11" s="76">
        <f t="shared" si="1"/>
        <v>3.1746031746031746E-3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54</v>
      </c>
      <c r="C12" s="46" t="s">
        <v>72</v>
      </c>
      <c r="D12" s="57">
        <v>1</v>
      </c>
      <c r="E12" s="57" t="s">
        <v>20</v>
      </c>
      <c r="F12" s="57" t="s">
        <v>20</v>
      </c>
      <c r="G12" s="57">
        <v>1</v>
      </c>
      <c r="H12" s="57">
        <v>0.5</v>
      </c>
      <c r="I12" s="57"/>
      <c r="J12" s="57"/>
      <c r="K12" s="57"/>
      <c r="L12" s="57" t="s">
        <v>20</v>
      </c>
      <c r="M12" s="57" t="s">
        <v>20</v>
      </c>
      <c r="N12" s="57"/>
      <c r="O12" s="57"/>
      <c r="P12" s="57">
        <v>1</v>
      </c>
      <c r="Q12" s="57"/>
      <c r="R12" s="57"/>
      <c r="S12" s="57" t="s">
        <v>20</v>
      </c>
      <c r="T12" s="57" t="s">
        <v>20</v>
      </c>
      <c r="U12" s="57"/>
      <c r="V12" s="57"/>
      <c r="W12" s="57"/>
      <c r="X12" s="57">
        <v>2</v>
      </c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 t="shared" si="0"/>
        <v>5.5</v>
      </c>
      <c r="AJ12" s="47"/>
      <c r="AK12" s="76">
        <f t="shared" si="1"/>
        <v>3.4920634920634921E-2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40</v>
      </c>
      <c r="B13" s="40" t="s">
        <v>41</v>
      </c>
      <c r="C13" s="41" t="s">
        <v>24</v>
      </c>
      <c r="D13" s="59">
        <v>3.5</v>
      </c>
      <c r="E13" s="57" t="s">
        <v>20</v>
      </c>
      <c r="F13" s="57" t="s">
        <v>20</v>
      </c>
      <c r="G13" s="59">
        <v>5.5</v>
      </c>
      <c r="H13" s="59">
        <v>4.5</v>
      </c>
      <c r="I13" s="59">
        <v>3</v>
      </c>
      <c r="J13" s="59">
        <v>2.5</v>
      </c>
      <c r="K13" s="59">
        <v>2.5</v>
      </c>
      <c r="L13" s="57" t="s">
        <v>20</v>
      </c>
      <c r="M13" s="57" t="s">
        <v>20</v>
      </c>
      <c r="N13" s="59"/>
      <c r="O13" s="59">
        <v>1.5</v>
      </c>
      <c r="P13" s="59"/>
      <c r="Q13" s="59"/>
      <c r="R13" s="59"/>
      <c r="S13" s="57" t="s">
        <v>20</v>
      </c>
      <c r="T13" s="57" t="s">
        <v>20</v>
      </c>
      <c r="U13" s="59">
        <v>1.5</v>
      </c>
      <c r="V13" s="59">
        <v>3</v>
      </c>
      <c r="W13" s="59">
        <v>1</v>
      </c>
      <c r="X13" s="59">
        <v>2.5</v>
      </c>
      <c r="Y13" s="59">
        <v>2.5</v>
      </c>
      <c r="Z13" s="57" t="s">
        <v>20</v>
      </c>
      <c r="AA13" s="57" t="s">
        <v>20</v>
      </c>
      <c r="AB13" s="59"/>
      <c r="AC13" s="59"/>
      <c r="AD13" s="59"/>
      <c r="AE13" s="59">
        <v>1.5</v>
      </c>
      <c r="AF13" s="59"/>
      <c r="AG13" s="57" t="s">
        <v>20</v>
      </c>
      <c r="AH13" s="57" t="s">
        <v>20</v>
      </c>
      <c r="AI13" s="58">
        <f t="shared" ref="AI13:AI16" si="2">SUM(D13:AH13)</f>
        <v>35</v>
      </c>
      <c r="AJ13" s="44"/>
      <c r="AK13" s="76">
        <f t="shared" si="1"/>
        <v>0.22222222222222221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55</v>
      </c>
      <c r="C14" s="46" t="s">
        <v>24</v>
      </c>
      <c r="D14" s="57"/>
      <c r="E14" s="57" t="s">
        <v>20</v>
      </c>
      <c r="F14" s="57" t="s">
        <v>20</v>
      </c>
      <c r="G14" s="57"/>
      <c r="H14" s="57"/>
      <c r="I14" s="57"/>
      <c r="J14" s="57"/>
      <c r="K14" s="57"/>
      <c r="L14" s="57" t="s">
        <v>20</v>
      </c>
      <c r="M14" s="57" t="s">
        <v>20</v>
      </c>
      <c r="N14" s="57">
        <v>2</v>
      </c>
      <c r="O14" s="57"/>
      <c r="P14" s="57"/>
      <c r="Q14" s="57"/>
      <c r="R14" s="57"/>
      <c r="S14" s="57" t="s">
        <v>20</v>
      </c>
      <c r="T14" s="57" t="s">
        <v>20</v>
      </c>
      <c r="U14" s="57"/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 t="shared" si="2"/>
        <v>2</v>
      </c>
      <c r="AJ14" s="47"/>
      <c r="AK14" s="76">
        <f t="shared" si="1"/>
        <v>1.2698412698412698E-2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42</v>
      </c>
      <c r="B15" s="40" t="s">
        <v>43</v>
      </c>
      <c r="C15" s="41" t="s">
        <v>49</v>
      </c>
      <c r="D15" s="59">
        <v>0.5</v>
      </c>
      <c r="E15" s="57" t="s">
        <v>20</v>
      </c>
      <c r="F15" s="57" t="s">
        <v>20</v>
      </c>
      <c r="G15" s="59"/>
      <c r="H15" s="59"/>
      <c r="I15" s="59"/>
      <c r="J15" s="59"/>
      <c r="K15" s="59"/>
      <c r="L15" s="57" t="s">
        <v>20</v>
      </c>
      <c r="M15" s="57" t="s">
        <v>20</v>
      </c>
      <c r="N15" s="59">
        <v>1.5</v>
      </c>
      <c r="O15" s="59"/>
      <c r="P15" s="59"/>
      <c r="Q15" s="59"/>
      <c r="R15" s="59"/>
      <c r="S15" s="57" t="s">
        <v>20</v>
      </c>
      <c r="T15" s="57" t="s">
        <v>20</v>
      </c>
      <c r="U15" s="59">
        <v>2</v>
      </c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 t="shared" si="2"/>
        <v>4</v>
      </c>
      <c r="AJ15" s="44"/>
      <c r="AK15" s="76">
        <f t="shared" si="1"/>
        <v>2.5396825396825397E-2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42</v>
      </c>
      <c r="B16" s="45" t="s">
        <v>43</v>
      </c>
      <c r="C16" s="46" t="s">
        <v>50</v>
      </c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53</v>
      </c>
      <c r="B17" s="40" t="s">
        <v>52</v>
      </c>
      <c r="C17" s="41" t="s">
        <v>24</v>
      </c>
      <c r="D17" s="59"/>
      <c r="E17" s="57" t="s">
        <v>20</v>
      </c>
      <c r="F17" s="57" t="s">
        <v>20</v>
      </c>
      <c r="G17" s="59"/>
      <c r="H17" s="59"/>
      <c r="I17" s="59"/>
      <c r="J17" s="59"/>
      <c r="K17" s="59"/>
      <c r="L17" s="57" t="s">
        <v>20</v>
      </c>
      <c r="M17" s="57" t="s">
        <v>20</v>
      </c>
      <c r="N17" s="59"/>
      <c r="O17" s="59"/>
      <c r="P17" s="59"/>
      <c r="Q17" s="59"/>
      <c r="R17" s="59"/>
      <c r="S17" s="57" t="s">
        <v>20</v>
      </c>
      <c r="T17" s="57" t="s">
        <v>20</v>
      </c>
      <c r="U17" s="59"/>
      <c r="V17" s="59"/>
      <c r="W17" s="59"/>
      <c r="X17" s="59"/>
      <c r="Y17" s="59"/>
      <c r="Z17" s="57" t="s">
        <v>20</v>
      </c>
      <c r="AA17" s="57" t="s">
        <v>20</v>
      </c>
      <c r="AB17" s="59"/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61</v>
      </c>
      <c r="B18" s="45" t="s">
        <v>62</v>
      </c>
      <c r="C18" s="46" t="s">
        <v>24</v>
      </c>
      <c r="D18" s="57"/>
      <c r="E18" s="57" t="s">
        <v>20</v>
      </c>
      <c r="F18" s="57" t="s">
        <v>20</v>
      </c>
      <c r="G18" s="57"/>
      <c r="H18" s="57">
        <v>1</v>
      </c>
      <c r="I18" s="57"/>
      <c r="J18" s="57"/>
      <c r="K18" s="57"/>
      <c r="L18" s="57" t="s">
        <v>20</v>
      </c>
      <c r="M18" s="57" t="s">
        <v>20</v>
      </c>
      <c r="N18" s="57">
        <v>1</v>
      </c>
      <c r="O18" s="57"/>
      <c r="P18" s="57"/>
      <c r="Q18" s="57"/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 t="shared" ref="AI18:AI20" si="4">SUM(D18:AH18)</f>
        <v>2</v>
      </c>
      <c r="AJ18" s="47"/>
      <c r="AK18" s="76">
        <f t="shared" si="1"/>
        <v>1.2698412698412698E-2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73</v>
      </c>
      <c r="B19" s="40" t="s">
        <v>74</v>
      </c>
      <c r="C19" s="41"/>
      <c r="D19" s="59"/>
      <c r="E19" s="57" t="s">
        <v>20</v>
      </c>
      <c r="F19" s="57" t="s">
        <v>20</v>
      </c>
      <c r="G19" s="59"/>
      <c r="H19" s="59"/>
      <c r="I19" s="59"/>
      <c r="J19" s="59"/>
      <c r="K19" s="59"/>
      <c r="L19" s="57" t="s">
        <v>20</v>
      </c>
      <c r="M19" s="57" t="s">
        <v>20</v>
      </c>
      <c r="N19" s="59"/>
      <c r="O19" s="59"/>
      <c r="P19" s="59">
        <v>1</v>
      </c>
      <c r="Q19" s="59"/>
      <c r="R19" s="59"/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>
        <v>1</v>
      </c>
      <c r="AD19" s="59"/>
      <c r="AE19" s="59"/>
      <c r="AF19" s="59"/>
      <c r="AG19" s="57" t="s">
        <v>20</v>
      </c>
      <c r="AH19" s="57" t="s">
        <v>20</v>
      </c>
      <c r="AI19" s="58">
        <f t="shared" si="4"/>
        <v>2</v>
      </c>
      <c r="AJ19" s="44"/>
      <c r="AK19" s="76">
        <f t="shared" si="1"/>
        <v>1.2698412698412698E-2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5</v>
      </c>
      <c r="E21" s="60">
        <f t="shared" si="5"/>
        <v>0</v>
      </c>
      <c r="F21" s="60">
        <f t="shared" si="5"/>
        <v>0</v>
      </c>
      <c r="G21" s="60">
        <f t="shared" si="5"/>
        <v>6.5</v>
      </c>
      <c r="H21" s="60">
        <f t="shared" si="5"/>
        <v>6</v>
      </c>
      <c r="I21" s="60">
        <f t="shared" si="5"/>
        <v>3</v>
      </c>
      <c r="J21" s="60">
        <f t="shared" si="5"/>
        <v>3.5</v>
      </c>
      <c r="K21" s="60">
        <f t="shared" si="5"/>
        <v>2.5</v>
      </c>
      <c r="L21" s="60">
        <f t="shared" si="5"/>
        <v>0</v>
      </c>
      <c r="M21" s="60">
        <f t="shared" si="5"/>
        <v>0</v>
      </c>
      <c r="N21" s="60">
        <f t="shared" si="5"/>
        <v>4.5</v>
      </c>
      <c r="O21" s="60">
        <f t="shared" si="5"/>
        <v>1.5</v>
      </c>
      <c r="P21" s="60">
        <f t="shared" si="5"/>
        <v>2.5</v>
      </c>
      <c r="Q21" s="60">
        <f t="shared" si="5"/>
        <v>0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3.5</v>
      </c>
      <c r="V21" s="60">
        <f t="shared" si="5"/>
        <v>3</v>
      </c>
      <c r="W21" s="60">
        <f t="shared" si="5"/>
        <v>1</v>
      </c>
      <c r="X21" s="60">
        <f t="shared" si="5"/>
        <v>4.5</v>
      </c>
      <c r="Y21" s="60">
        <f t="shared" si="5"/>
        <v>2.5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1</v>
      </c>
      <c r="AD21" s="60">
        <f t="shared" si="5"/>
        <v>0</v>
      </c>
      <c r="AE21" s="60">
        <f t="shared" si="5"/>
        <v>1.5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52</v>
      </c>
      <c r="AJ21" s="49"/>
      <c r="AK21" s="76">
        <f t="shared" si="1"/>
        <v>0.33015873015873015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>
        <f>7.5</f>
        <v>7.5</v>
      </c>
      <c r="AG22" s="62"/>
      <c r="AH22" s="62"/>
      <c r="AI22" s="58">
        <f t="shared" ref="AI22:AI32" si="7">SUM(D22:AH22)</f>
        <v>7.5</v>
      </c>
      <c r="AJ22" s="49"/>
      <c r="AK22" s="76">
        <f t="shared" si="1"/>
        <v>4.7619047619047616E-2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>
        <v>1</v>
      </c>
      <c r="H23" s="81"/>
      <c r="I23" s="81">
        <v>1</v>
      </c>
      <c r="J23" s="81">
        <v>4</v>
      </c>
      <c r="K23" s="81"/>
      <c r="L23" s="81"/>
      <c r="M23" s="81"/>
      <c r="N23" s="81">
        <v>3</v>
      </c>
      <c r="O23" s="81"/>
      <c r="P23" s="81">
        <v>0.5</v>
      </c>
      <c r="Q23" s="81"/>
      <c r="R23" s="81">
        <v>1</v>
      </c>
      <c r="S23" s="81"/>
      <c r="T23" s="81"/>
      <c r="U23" s="81">
        <v>2.5</v>
      </c>
      <c r="V23" s="81">
        <v>3</v>
      </c>
      <c r="W23" s="81"/>
      <c r="X23" s="81">
        <v>2</v>
      </c>
      <c r="Y23" s="81"/>
      <c r="Z23" s="81"/>
      <c r="AA23" s="81"/>
      <c r="AB23" s="81"/>
      <c r="AC23" s="81"/>
      <c r="AD23" s="81"/>
      <c r="AE23" s="81">
        <v>1</v>
      </c>
      <c r="AF23" s="81"/>
      <c r="AG23" s="81"/>
      <c r="AH23" s="81"/>
      <c r="AI23" s="82">
        <f t="shared" si="7"/>
        <v>19</v>
      </c>
      <c r="AJ23" s="84"/>
      <c r="AK23" s="76">
        <f t="shared" si="1"/>
        <v>0.12063492063492064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>
        <v>3</v>
      </c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>
        <v>1.5</v>
      </c>
      <c r="Z24" s="62"/>
      <c r="AA24" s="62"/>
      <c r="AB24" s="62">
        <v>1</v>
      </c>
      <c r="AC24" s="62">
        <v>0.5</v>
      </c>
      <c r="AD24" s="62">
        <v>8</v>
      </c>
      <c r="AE24" s="62">
        <v>4.5</v>
      </c>
      <c r="AF24" s="62"/>
      <c r="AG24" s="62"/>
      <c r="AH24" s="62"/>
      <c r="AI24" s="58">
        <f t="shared" si="7"/>
        <v>18.5</v>
      </c>
      <c r="AJ24" s="49"/>
      <c r="AK24" s="76">
        <f t="shared" si="1"/>
        <v>0.11746031746031746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59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2" t="s">
        <v>22</v>
      </c>
      <c r="B26" s="13"/>
      <c r="C26" s="1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7"/>
        <v>0</v>
      </c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38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>
        <v>1</v>
      </c>
      <c r="Z27" s="62"/>
      <c r="AA27" s="62"/>
      <c r="AB27" s="62"/>
      <c r="AC27" s="62"/>
      <c r="AD27" s="62"/>
      <c r="AE27" s="62"/>
      <c r="AF27" s="62"/>
      <c r="AG27" s="62"/>
      <c r="AH27" s="62"/>
      <c r="AI27" s="58"/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>
        <v>4.5</v>
      </c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4.5</v>
      </c>
      <c r="AJ28" s="49"/>
      <c r="AK28" s="76">
        <f t="shared" si="1"/>
        <v>2.8571428571428571E-2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13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>
        <v>7.5</v>
      </c>
      <c r="P29" s="62"/>
      <c r="Q29" s="62">
        <v>7.5</v>
      </c>
      <c r="R29" s="62">
        <v>7.5</v>
      </c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22.5</v>
      </c>
      <c r="AJ29" s="49"/>
      <c r="AK29" s="76">
        <f t="shared" si="1"/>
        <v>0.14285714285714285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 t="s">
        <v>48</v>
      </c>
      <c r="B30" s="80"/>
      <c r="C30" s="80"/>
      <c r="D30" s="81">
        <v>2</v>
      </c>
      <c r="E30" s="81"/>
      <c r="F30" s="81"/>
      <c r="G30" s="81"/>
      <c r="H30" s="81">
        <v>1.5</v>
      </c>
      <c r="I30" s="81">
        <v>3.5</v>
      </c>
      <c r="J30" s="81"/>
      <c r="K30" s="81">
        <v>2</v>
      </c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>
        <v>2</v>
      </c>
      <c r="W30" s="81">
        <v>2</v>
      </c>
      <c r="X30" s="81"/>
      <c r="Y30" s="81">
        <v>4</v>
      </c>
      <c r="Z30" s="81"/>
      <c r="AA30" s="81"/>
      <c r="AB30" s="81">
        <v>6.5</v>
      </c>
      <c r="AC30" s="81">
        <v>8</v>
      </c>
      <c r="AD30" s="81"/>
      <c r="AE30" s="81">
        <v>2</v>
      </c>
      <c r="AF30" s="81"/>
      <c r="AG30" s="81"/>
      <c r="AH30" s="81"/>
      <c r="AI30" s="82">
        <f t="shared" si="7"/>
        <v>33.5</v>
      </c>
      <c r="AJ30" s="83" t="s">
        <v>45</v>
      </c>
      <c r="AK30" s="76">
        <f t="shared" si="1"/>
        <v>0.21269841269841269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47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39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46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7"/>
        <v>0</v>
      </c>
      <c r="AJ32" s="49"/>
      <c r="AK32" s="76">
        <f t="shared" si="1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0">
        <f t="shared" ref="D33:AE33" si="8">SUM(D21:D32)</f>
        <v>7</v>
      </c>
      <c r="E33" s="60">
        <f t="shared" si="8"/>
        <v>0</v>
      </c>
      <c r="F33" s="60">
        <f t="shared" si="8"/>
        <v>0</v>
      </c>
      <c r="G33" s="60">
        <f t="shared" si="8"/>
        <v>7.5</v>
      </c>
      <c r="H33" s="60">
        <f t="shared" si="8"/>
        <v>7.5</v>
      </c>
      <c r="I33" s="60">
        <f t="shared" si="8"/>
        <v>7.5</v>
      </c>
      <c r="J33" s="60">
        <f t="shared" si="8"/>
        <v>7.5</v>
      </c>
      <c r="K33" s="60">
        <f t="shared" si="8"/>
        <v>7.5</v>
      </c>
      <c r="L33" s="60">
        <f t="shared" si="8"/>
        <v>0</v>
      </c>
      <c r="M33" s="60">
        <f t="shared" si="8"/>
        <v>0</v>
      </c>
      <c r="N33" s="60">
        <f t="shared" si="8"/>
        <v>7.5</v>
      </c>
      <c r="O33" s="60">
        <f t="shared" si="8"/>
        <v>9</v>
      </c>
      <c r="P33" s="60">
        <f t="shared" si="8"/>
        <v>3</v>
      </c>
      <c r="Q33" s="60">
        <f t="shared" si="8"/>
        <v>7.5</v>
      </c>
      <c r="R33" s="60">
        <f t="shared" si="8"/>
        <v>8.5</v>
      </c>
      <c r="S33" s="60">
        <f t="shared" si="8"/>
        <v>0</v>
      </c>
      <c r="T33" s="60">
        <f t="shared" si="8"/>
        <v>0</v>
      </c>
      <c r="U33" s="60">
        <f t="shared" si="8"/>
        <v>6</v>
      </c>
      <c r="V33" s="60">
        <f t="shared" si="8"/>
        <v>8</v>
      </c>
      <c r="W33" s="60">
        <f t="shared" si="8"/>
        <v>7.5</v>
      </c>
      <c r="X33" s="60">
        <f t="shared" si="8"/>
        <v>6.5</v>
      </c>
      <c r="Y33" s="60">
        <f t="shared" si="8"/>
        <v>9</v>
      </c>
      <c r="Z33" s="60">
        <f t="shared" si="8"/>
        <v>0</v>
      </c>
      <c r="AA33" s="60">
        <f t="shared" si="8"/>
        <v>0</v>
      </c>
      <c r="AB33" s="60">
        <f t="shared" si="8"/>
        <v>7.5</v>
      </c>
      <c r="AC33" s="60">
        <f t="shared" si="8"/>
        <v>9.5</v>
      </c>
      <c r="AD33" s="60">
        <f t="shared" si="8"/>
        <v>8</v>
      </c>
      <c r="AE33" s="60">
        <f t="shared" si="8"/>
        <v>9</v>
      </c>
      <c r="AF33" s="60">
        <f t="shared" ref="AF33:AH33" si="9">SUM(AF21:AF32)</f>
        <v>7.5</v>
      </c>
      <c r="AG33" s="60">
        <f t="shared" si="9"/>
        <v>0</v>
      </c>
      <c r="AH33" s="60">
        <f t="shared" si="9"/>
        <v>0</v>
      </c>
      <c r="AI33" s="75">
        <f>SUM(AI21:AI32)</f>
        <v>157.5</v>
      </c>
      <c r="AJ33" s="28"/>
      <c r="AK33" s="76">
        <f>SUM(AK22:AK32)+SUM(AK9:AK20)</f>
        <v>1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31"/>
      <c r="AK34" s="76"/>
      <c r="AZ34" s="53"/>
    </row>
    <row r="35" spans="1:69" s="30" customFormat="1" ht="10.5" thickBot="1" x14ac:dyDescent="0.25">
      <c r="A35" s="18" t="s">
        <v>64</v>
      </c>
      <c r="B35" s="17" t="s">
        <v>65</v>
      </c>
      <c r="C35" s="17"/>
      <c r="D35" s="63"/>
      <c r="E35" s="63"/>
      <c r="F35" s="63" t="s">
        <v>49</v>
      </c>
      <c r="G35" s="63"/>
      <c r="H35" s="63" t="s">
        <v>26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9" t="s">
        <v>11</v>
      </c>
      <c r="AG35" s="68">
        <f>21</f>
        <v>21</v>
      </c>
      <c r="AH35" s="63"/>
      <c r="AI35" s="64">
        <f>7.5*AG35</f>
        <v>157.5</v>
      </c>
      <c r="AJ35" s="31"/>
      <c r="AK35" s="76"/>
      <c r="AZ35" s="53"/>
    </row>
    <row r="36" spans="1:69" s="30" customFormat="1" ht="10" x14ac:dyDescent="0.2">
      <c r="A36" s="18" t="s">
        <v>24</v>
      </c>
      <c r="B36" s="17" t="s">
        <v>25</v>
      </c>
      <c r="C36" s="17"/>
      <c r="D36" s="63"/>
      <c r="E36" s="63"/>
      <c r="F36" s="63" t="s">
        <v>30</v>
      </c>
      <c r="G36" s="63"/>
      <c r="H36" s="63" t="s">
        <v>66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  <c r="AK36" s="76"/>
      <c r="AZ36" s="53"/>
    </row>
    <row r="37" spans="1:69" s="30" customFormat="1" ht="10" x14ac:dyDescent="0.2">
      <c r="A37" s="18" t="s">
        <v>56</v>
      </c>
      <c r="B37" s="17" t="s">
        <v>57</v>
      </c>
      <c r="C37" s="17"/>
      <c r="D37" s="63"/>
      <c r="E37" s="63"/>
      <c r="F37" s="63" t="s">
        <v>32</v>
      </c>
      <c r="G37" s="63"/>
      <c r="H37" s="63" t="s">
        <v>67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9" t="s">
        <v>35</v>
      </c>
      <c r="AG37" s="63"/>
      <c r="AH37" s="63"/>
      <c r="AI37" s="63">
        <f>AI33-AI35</f>
        <v>0</v>
      </c>
      <c r="AJ37" s="72" t="s">
        <v>33</v>
      </c>
      <c r="AK37" s="76"/>
      <c r="AZ37" s="53"/>
    </row>
    <row r="38" spans="1:69" s="30" customFormat="1" ht="10" x14ac:dyDescent="0.2">
      <c r="A38" s="18" t="s">
        <v>23</v>
      </c>
      <c r="B38" s="17" t="s">
        <v>68</v>
      </c>
      <c r="C38" s="31"/>
      <c r="D38" s="65"/>
      <c r="E38" s="65"/>
      <c r="F38" s="65" t="s">
        <v>31</v>
      </c>
      <c r="G38" s="65"/>
      <c r="H38" s="65" t="s">
        <v>69</v>
      </c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31"/>
      <c r="AK38" s="76"/>
    </row>
    <row r="39" spans="1:69" s="30" customFormat="1" ht="10" x14ac:dyDescent="0.2">
      <c r="A39" s="17" t="s">
        <v>27</v>
      </c>
      <c r="B39" s="17" t="s">
        <v>70</v>
      </c>
      <c r="C39" s="31"/>
      <c r="D39" s="65"/>
      <c r="E39" s="65"/>
      <c r="F39" s="65" t="s">
        <v>58</v>
      </c>
      <c r="G39" s="65"/>
      <c r="H39" s="65" t="s">
        <v>28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0" t="s">
        <v>36</v>
      </c>
      <c r="AG39" s="65"/>
      <c r="AH39" s="65"/>
      <c r="AI39" s="66">
        <f>210</f>
        <v>210</v>
      </c>
      <c r="AJ39" s="31"/>
      <c r="AK39" s="76"/>
    </row>
    <row r="40" spans="1:69" s="30" customFormat="1" ht="10" x14ac:dyDescent="0.2">
      <c r="A40" s="31"/>
      <c r="B40" s="31"/>
      <c r="C40" s="31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  <c r="AK40" s="76"/>
    </row>
    <row r="41" spans="1:69" s="30" customFormat="1" ht="13" thickBot="1" x14ac:dyDescent="0.3">
      <c r="A41" s="31"/>
      <c r="B41" s="31"/>
      <c r="C41" s="29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70" t="s">
        <v>37</v>
      </c>
      <c r="AG41" s="65"/>
      <c r="AH41" s="65"/>
      <c r="AI41" s="67">
        <f>AI39+AI37</f>
        <v>210</v>
      </c>
      <c r="AJ41" s="31"/>
      <c r="AK41" s="76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7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2023-11-08T18:05:44Z</cp:lastPrinted>
  <dcterms:created xsi:type="dcterms:W3CDTF">1998-07-03T22:57:08Z</dcterms:created>
  <dcterms:modified xsi:type="dcterms:W3CDTF">2024-04-05T19:21:30Z</dcterms:modified>
</cp:coreProperties>
</file>