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073B89E9-AA3A-4B8F-9505-6A1DEB52754D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AG26" i="1"/>
  <c r="AF37" i="1"/>
  <c r="AH25" i="1"/>
  <c r="AH37" i="1" s="1"/>
  <c r="AG25" i="1"/>
  <c r="AF25" i="1"/>
  <c r="Y37" i="1"/>
  <c r="X37" i="1"/>
  <c r="Q37" i="1"/>
  <c r="E26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X25" i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22" i="1"/>
  <c r="AI23" i="1"/>
  <c r="AI15" i="1"/>
  <c r="AI16" i="1"/>
  <c r="AI19" i="1"/>
  <c r="AI39" i="1"/>
  <c r="AI21" i="1"/>
  <c r="AI24" i="1"/>
  <c r="AI29" i="1"/>
  <c r="AG37" i="1" l="1"/>
  <c r="AI18" i="1"/>
  <c r="AI17" i="1"/>
  <c r="AI14" i="1"/>
  <c r="AI13" i="1"/>
  <c r="AI12" i="1"/>
  <c r="AI11" i="1"/>
  <c r="AI10" i="1"/>
  <c r="AI9" i="1"/>
  <c r="AI33" i="1" l="1"/>
  <c r="AI36" i="1" l="1"/>
  <c r="AI26" i="1"/>
  <c r="AI35" i="1"/>
  <c r="AI27" i="1"/>
  <c r="AI42" i="1"/>
  <c r="AI28" i="1"/>
  <c r="AI8" i="1"/>
  <c r="AI30" i="1"/>
  <c r="AI32" i="1"/>
  <c r="AI20" i="1"/>
  <c r="AI34" i="1"/>
  <c r="AI25" i="1" l="1"/>
  <c r="AI37" i="1" s="1"/>
  <c r="AK15" i="1" l="1"/>
  <c r="AK21" i="1"/>
  <c r="AK23" i="1"/>
  <c r="AK22" i="1"/>
  <c r="AK16" i="1"/>
  <c r="AK29" i="1"/>
  <c r="AK19" i="1"/>
  <c r="AK11" i="1"/>
  <c r="AK12" i="1"/>
  <c r="AK25" i="1"/>
  <c r="AK9" i="1"/>
  <c r="AI44" i="1"/>
  <c r="AI48" i="1" s="1"/>
  <c r="AK31" i="1"/>
  <c r="AK18" i="1"/>
  <c r="AK17" i="1"/>
  <c r="AK14" i="1"/>
  <c r="AK32" i="1"/>
  <c r="AK36" i="1"/>
  <c r="AK33" i="1"/>
  <c r="AK30" i="1"/>
  <c r="AK24" i="1"/>
  <c r="AK13" i="1"/>
  <c r="AK35" i="1"/>
  <c r="AK28" i="1"/>
  <c r="AK34" i="1"/>
  <c r="AK10" i="1"/>
  <c r="AK26" i="1"/>
  <c r="AK20" i="1"/>
  <c r="AK27" i="1"/>
  <c r="AK37" i="1" l="1"/>
</calcChain>
</file>

<file path=xl/sharedStrings.xml><?xml version="1.0" encoding="utf-8"?>
<sst xmlns="http://schemas.openxmlformats.org/spreadsheetml/2006/main" count="281" uniqueCount="81">
  <si>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</si>
  <si>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</si>
  <si>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</si>
  <si>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</si>
  <si>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</si>
  <si>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</si>
  <si>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</si>
  <si>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</si>
  <si>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</si>
  <si>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</si>
  <si>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</si>
  <si>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</si>
  <si>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</si>
  <si>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</si>
  <si>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</si>
  <si>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</si>
  <si>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</si>
  <si>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</si>
  <si>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</si>
  <si>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</si>
  <si>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</si>
  <si>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</si>
  <si>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</si>
  <si>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</si>
  <si>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</si>
  <si>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</si>
  <si>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</si>
  <si>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</si>
  <si>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</si>
  <si>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</si>
  <si>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</si>
  <si>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</si>
  <si>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</si>
  <si>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</si>
  <si>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</si>
  <si>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</si>
  <si>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</si>
  <si>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</si>
  <si>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</si>
  <si>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</si>
  <si>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</si>
  <si>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</si>
  <si>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</si>
  <si>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</si>
  <si>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</si>
  <si>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</si>
  <si>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</si>
  <si>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</si>
  <si>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</si>
  <si>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</si>
  <si>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</si>
  <si>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</si>
  <si>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</si>
  <si>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</si>
  <si>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</si>
  <si>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</si>
  <si>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</si>
  <si>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</si>
  <si>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</si>
  <si>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</si>
  <si>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</si>
  <si>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</si>
  <si>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</si>
  <si>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</si>
  <si>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</si>
  <si>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</si>
  <si>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</si>
  <si>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</si>
  <si>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</si>
  <si>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</si>
  <si>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PH Extra</t>
  </si>
  <si>
    <t>WORKING FROM HOME</t>
  </si>
  <si>
    <t>EXT</t>
  </si>
  <si>
    <t>Heritage</t>
  </si>
  <si>
    <t>DP 2b</t>
  </si>
  <si>
    <t>Parking</t>
  </si>
  <si>
    <t>September 2024</t>
  </si>
  <si>
    <t>DP 2c</t>
  </si>
  <si>
    <t>Prior To</t>
  </si>
  <si>
    <t>DD and Unit plans</t>
  </si>
  <si>
    <t>BP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</si>
</sst>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zoomScaleNormal="100" zoomScaleSheetLayoutView="100" workbookViewId="0">
      <selection activeCell="AM4" sqref="AM4:AN40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 t="s">
        <v>70</v>
      </c>
      <c r="AK9" s="76">
        <f t="shared" ref="AK9:AK20" si="1">AI9/AI$37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 t="s">
        <v>66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0</v>
      </c>
      <c r="AJ11" s="44" t="s">
        <v>67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 t="s">
        <v>20</v>
      </c>
      <c r="E12" s="57"/>
      <c r="F12" s="57"/>
      <c r="G12" s="57">
        <v>1</v>
      </c>
      <c r="H12" s="57">
        <v>0.5</v>
      </c>
      <c r="I12" s="57"/>
      <c r="J12" s="57" t="s">
        <v>20</v>
      </c>
      <c r="K12" s="57" t="s">
        <v>20</v>
      </c>
      <c r="L12" s="57">
        <v>1</v>
      </c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>
        <v>1</v>
      </c>
      <c r="AD12" s="57"/>
      <c r="AE12" s="57" t="s">
        <v>20</v>
      </c>
      <c r="AF12" s="57" t="s">
        <v>20</v>
      </c>
      <c r="AG12" s="57"/>
      <c r="AH12" s="57"/>
      <c r="AI12" s="58">
        <f t="shared" si="0"/>
        <v>3.5</v>
      </c>
      <c r="AJ12" s="47"/>
      <c r="AK12" s="76">
        <f t="shared" si="1"/>
        <v>2.1874999999999999E-2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74</v>
      </c>
      <c r="D13" s="57" t="s">
        <v>20</v>
      </c>
      <c r="E13" s="59"/>
      <c r="F13" s="59"/>
      <c r="G13" s="59"/>
      <c r="H13" s="59">
        <v>5</v>
      </c>
      <c r="I13" s="59"/>
      <c r="J13" s="57" t="s">
        <v>20</v>
      </c>
      <c r="K13" s="57" t="s">
        <v>20</v>
      </c>
      <c r="L13" s="59">
        <v>2</v>
      </c>
      <c r="M13" s="59">
        <v>2</v>
      </c>
      <c r="N13" s="59">
        <v>3</v>
      </c>
      <c r="O13" s="59">
        <v>3</v>
      </c>
      <c r="P13" s="59"/>
      <c r="Q13" s="57" t="s">
        <v>20</v>
      </c>
      <c r="R13" s="57" t="s">
        <v>20</v>
      </c>
      <c r="S13" s="59"/>
      <c r="T13" s="59"/>
      <c r="U13" s="59">
        <v>5</v>
      </c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ref="AI13:AI18" si="2">SUM(D13:AH13)</f>
        <v>20</v>
      </c>
      <c r="AJ13" s="44" t="s">
        <v>78</v>
      </c>
      <c r="AK13" s="76">
        <f t="shared" si="1"/>
        <v>0.125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/>
      <c r="B14" s="45"/>
      <c r="C14" s="46"/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77</v>
      </c>
      <c r="D15" s="57" t="s">
        <v>20</v>
      </c>
      <c r="E15" s="59"/>
      <c r="F15" s="59"/>
      <c r="G15" s="59">
        <v>5</v>
      </c>
      <c r="H15" s="59"/>
      <c r="I15" s="59"/>
      <c r="J15" s="57" t="s">
        <v>20</v>
      </c>
      <c r="K15" s="57" t="s">
        <v>20</v>
      </c>
      <c r="L15" s="59"/>
      <c r="M15" s="59"/>
      <c r="N15" s="59"/>
      <c r="O15" s="59"/>
      <c r="P15" s="59">
        <v>3</v>
      </c>
      <c r="Q15" s="57" t="s">
        <v>20</v>
      </c>
      <c r="R15" s="57" t="s">
        <v>20</v>
      </c>
      <c r="S15" s="59">
        <v>2</v>
      </c>
      <c r="T15" s="59">
        <v>3</v>
      </c>
      <c r="U15" s="59"/>
      <c r="V15" s="59"/>
      <c r="W15" s="59"/>
      <c r="X15" s="57" t="s">
        <v>20</v>
      </c>
      <c r="Y15" s="57" t="s">
        <v>20</v>
      </c>
      <c r="Z15" s="59">
        <v>7</v>
      </c>
      <c r="AA15" s="59">
        <v>6</v>
      </c>
      <c r="AB15" s="59"/>
      <c r="AC15" s="59">
        <v>3</v>
      </c>
      <c r="AD15" s="59">
        <v>3</v>
      </c>
      <c r="AE15" s="57" t="s">
        <v>20</v>
      </c>
      <c r="AF15" s="57" t="s">
        <v>20</v>
      </c>
      <c r="AG15" s="59"/>
      <c r="AH15" s="59"/>
      <c r="AI15" s="58">
        <f t="shared" ref="AI15" si="3">SUM(D15:AH15)</f>
        <v>32</v>
      </c>
      <c r="AJ15" s="44" t="s">
        <v>79</v>
      </c>
      <c r="AK15" s="76">
        <f t="shared" si="1"/>
        <v>0.2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80</v>
      </c>
      <c r="D16" s="57" t="s">
        <v>20</v>
      </c>
      <c r="E16" s="57"/>
      <c r="F16" s="57">
        <v>6.5</v>
      </c>
      <c r="G16" s="57">
        <v>5</v>
      </c>
      <c r="H16" s="57"/>
      <c r="I16" s="57">
        <v>1</v>
      </c>
      <c r="J16" s="57" t="s">
        <v>20</v>
      </c>
      <c r="K16" s="57" t="s">
        <v>20</v>
      </c>
      <c r="L16" s="57">
        <v>1.5</v>
      </c>
      <c r="M16" s="57">
        <v>3</v>
      </c>
      <c r="N16" s="57">
        <v>3</v>
      </c>
      <c r="O16" s="57">
        <v>2.5</v>
      </c>
      <c r="P16" s="57"/>
      <c r="Q16" s="57" t="s">
        <v>20</v>
      </c>
      <c r="R16" s="57" t="s">
        <v>20</v>
      </c>
      <c r="S16" s="57"/>
      <c r="T16" s="57"/>
      <c r="U16" s="57"/>
      <c r="V16" s="57">
        <v>4.5</v>
      </c>
      <c r="W16" s="57">
        <v>3.5</v>
      </c>
      <c r="X16" s="57" t="s">
        <v>20</v>
      </c>
      <c r="Y16" s="57" t="s">
        <v>20</v>
      </c>
      <c r="Z16" s="57"/>
      <c r="AA16" s="57"/>
      <c r="AB16" s="57">
        <v>4.5</v>
      </c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35</v>
      </c>
      <c r="AJ16" s="47"/>
      <c r="AK16" s="76">
        <f t="shared" si="1"/>
        <v>0.21875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/>
      <c r="B17" s="40"/>
      <c r="C17" s="41"/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2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42</v>
      </c>
      <c r="B18" s="45" t="s">
        <v>43</v>
      </c>
      <c r="C18" s="46" t="s">
        <v>31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>
        <v>1</v>
      </c>
      <c r="Q18" s="57" t="s">
        <v>20</v>
      </c>
      <c r="R18" s="57" t="s">
        <v>20</v>
      </c>
      <c r="S18" s="57"/>
      <c r="T18" s="57"/>
      <c r="U18" s="57">
        <v>1</v>
      </c>
      <c r="V18" s="57"/>
      <c r="W18" s="57"/>
      <c r="X18" s="57" t="s">
        <v>20</v>
      </c>
      <c r="Y18" s="57" t="s">
        <v>20</v>
      </c>
      <c r="Z18" s="57"/>
      <c r="AA18" s="57">
        <v>0.5</v>
      </c>
      <c r="AB18" s="57">
        <v>1</v>
      </c>
      <c r="AC18" s="57">
        <v>1.5</v>
      </c>
      <c r="AD18" s="57"/>
      <c r="AE18" s="57" t="s">
        <v>20</v>
      </c>
      <c r="AF18" s="57" t="s">
        <v>20</v>
      </c>
      <c r="AG18" s="57"/>
      <c r="AH18" s="57"/>
      <c r="AI18" s="58">
        <f t="shared" si="2"/>
        <v>5</v>
      </c>
      <c r="AJ18" s="47" t="s">
        <v>75</v>
      </c>
      <c r="AK18" s="76">
        <f t="shared" si="1"/>
        <v>3.125E-2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42</v>
      </c>
      <c r="B19" s="40" t="s">
        <v>43</v>
      </c>
      <c r="C19" s="41" t="s">
        <v>49</v>
      </c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ref="AI19" si="4">SUM(D19:AH19)</f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5" customFormat="1" ht="12" customHeight="1" x14ac:dyDescent="0.2">
      <c r="A20" s="74" t="s">
        <v>55</v>
      </c>
      <c r="B20" s="45" t="s">
        <v>56</v>
      </c>
      <c r="C20" s="46" t="s">
        <v>24</v>
      </c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ref="AI20" si="5">SUM(D20:AH20)</f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64</v>
      </c>
      <c r="B21" s="40" t="s">
        <v>65</v>
      </c>
      <c r="C21" s="41"/>
      <c r="D21" s="57" t="s">
        <v>20</v>
      </c>
      <c r="E21" s="59"/>
      <c r="F21" s="59"/>
      <c r="G21" s="59"/>
      <c r="H21" s="59"/>
      <c r="I21" s="59"/>
      <c r="J21" s="57" t="s">
        <v>20</v>
      </c>
      <c r="K21" s="57" t="s">
        <v>20</v>
      </c>
      <c r="L21" s="59"/>
      <c r="M21" s="59"/>
      <c r="N21" s="59"/>
      <c r="O21" s="59"/>
      <c r="P21" s="59"/>
      <c r="Q21" s="57" t="s">
        <v>20</v>
      </c>
      <c r="R21" s="57" t="s">
        <v>20</v>
      </c>
      <c r="S21" s="59"/>
      <c r="T21" s="59"/>
      <c r="U21" s="59"/>
      <c r="V21" s="59"/>
      <c r="W21" s="59"/>
      <c r="X21" s="57" t="s">
        <v>20</v>
      </c>
      <c r="Y21" s="57" t="s">
        <v>20</v>
      </c>
      <c r="Z21" s="59"/>
      <c r="AA21" s="59"/>
      <c r="AB21" s="59"/>
      <c r="AC21" s="59"/>
      <c r="AD21" s="59"/>
      <c r="AE21" s="57" t="s">
        <v>20</v>
      </c>
      <c r="AF21" s="57" t="s">
        <v>20</v>
      </c>
      <c r="AG21" s="59"/>
      <c r="AH21" s="59"/>
      <c r="AI21" s="58">
        <f>SUM(D21:AH21)</f>
        <v>0</v>
      </c>
      <c r="AJ21" s="44"/>
      <c r="AK21" s="76">
        <f t="shared" ref="AK21:AK23" si="6">AI21/AI$37</f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95" customFormat="1" ht="12" customHeight="1" x14ac:dyDescent="0.25">
      <c r="A22" s="87" t="s">
        <v>68</v>
      </c>
      <c r="B22" s="55" t="s">
        <v>69</v>
      </c>
      <c r="C22" s="96" t="s">
        <v>24</v>
      </c>
      <c r="D22" s="57" t="s">
        <v>20</v>
      </c>
      <c r="E22" s="57"/>
      <c r="F22" s="57"/>
      <c r="G22" s="57"/>
      <c r="H22" s="57"/>
      <c r="I22" s="57"/>
      <c r="J22" s="57" t="s">
        <v>20</v>
      </c>
      <c r="K22" s="57" t="s">
        <v>20</v>
      </c>
      <c r="L22" s="57"/>
      <c r="M22" s="57"/>
      <c r="N22" s="57"/>
      <c r="O22" s="57"/>
      <c r="P22" s="57"/>
      <c r="Q22" s="57" t="s">
        <v>20</v>
      </c>
      <c r="R22" s="57" t="s">
        <v>20</v>
      </c>
      <c r="S22" s="57"/>
      <c r="T22" s="57"/>
      <c r="U22" s="57"/>
      <c r="V22" s="57"/>
      <c r="W22" s="57"/>
      <c r="X22" s="57" t="s">
        <v>20</v>
      </c>
      <c r="Y22" s="57" t="s">
        <v>20</v>
      </c>
      <c r="Z22" s="57"/>
      <c r="AA22" s="57"/>
      <c r="AB22" s="57"/>
      <c r="AC22" s="57"/>
      <c r="AD22" s="57"/>
      <c r="AE22" s="57" t="s">
        <v>20</v>
      </c>
      <c r="AF22" s="57" t="s">
        <v>20</v>
      </c>
      <c r="AG22" s="57"/>
      <c r="AH22" s="57"/>
      <c r="AI22" s="58">
        <f t="shared" ref="AI22:AI23" si="7">SUM(D22:AH22)</f>
        <v>0</v>
      </c>
      <c r="AJ22" s="91"/>
      <c r="AK22" s="76">
        <f t="shared" si="6"/>
        <v>0</v>
      </c>
      <c r="AL22" s="92"/>
      <c r="AM22" s="30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93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</row>
    <row r="23" spans="1:190" s="26" customFormat="1" ht="12" customHeight="1" x14ac:dyDescent="0.25">
      <c r="A23" s="97" t="s">
        <v>68</v>
      </c>
      <c r="B23" s="98" t="s">
        <v>69</v>
      </c>
      <c r="C23" s="99" t="s">
        <v>72</v>
      </c>
      <c r="D23" s="57" t="s">
        <v>20</v>
      </c>
      <c r="E23" s="59"/>
      <c r="F23" s="59"/>
      <c r="G23" s="59"/>
      <c r="H23" s="59"/>
      <c r="I23" s="59"/>
      <c r="J23" s="57" t="s">
        <v>20</v>
      </c>
      <c r="K23" s="57" t="s">
        <v>20</v>
      </c>
      <c r="L23" s="59"/>
      <c r="M23" s="59"/>
      <c r="N23" s="59"/>
      <c r="O23" s="59"/>
      <c r="P23" s="59"/>
      <c r="Q23" s="57" t="s">
        <v>20</v>
      </c>
      <c r="R23" s="57" t="s">
        <v>20</v>
      </c>
      <c r="S23" s="59"/>
      <c r="T23" s="59"/>
      <c r="U23" s="59"/>
      <c r="V23" s="59"/>
      <c r="W23" s="59"/>
      <c r="X23" s="57" t="s">
        <v>20</v>
      </c>
      <c r="Y23" s="57" t="s">
        <v>20</v>
      </c>
      <c r="Z23" s="59"/>
      <c r="AA23" s="59"/>
      <c r="AB23" s="59"/>
      <c r="AC23" s="59"/>
      <c r="AD23" s="59"/>
      <c r="AE23" s="57" t="s">
        <v>20</v>
      </c>
      <c r="AF23" s="57" t="s">
        <v>20</v>
      </c>
      <c r="AG23" s="59"/>
      <c r="AH23" s="59"/>
      <c r="AI23" s="58">
        <f t="shared" si="7"/>
        <v>0</v>
      </c>
      <c r="AJ23" s="44" t="s">
        <v>73</v>
      </c>
      <c r="AK23" s="76">
        <f t="shared" si="6"/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2"/>
      <c r="B24" s="55"/>
      <c r="C24" s="48"/>
      <c r="D24" s="57" t="s">
        <v>20</v>
      </c>
      <c r="E24" s="57"/>
      <c r="F24" s="57"/>
      <c r="G24" s="57"/>
      <c r="H24" s="57"/>
      <c r="I24" s="57"/>
      <c r="J24" s="57" t="s">
        <v>20</v>
      </c>
      <c r="K24" s="57" t="s">
        <v>20</v>
      </c>
      <c r="L24" s="57"/>
      <c r="M24" s="57"/>
      <c r="N24" s="57"/>
      <c r="O24" s="57"/>
      <c r="P24" s="57"/>
      <c r="Q24" s="57" t="s">
        <v>20</v>
      </c>
      <c r="R24" s="57" t="s">
        <v>20</v>
      </c>
      <c r="S24" s="57"/>
      <c r="T24" s="57"/>
      <c r="U24" s="57"/>
      <c r="V24" s="57"/>
      <c r="W24" s="57"/>
      <c r="X24" s="57" t="s">
        <v>20</v>
      </c>
      <c r="Y24" s="57" t="s">
        <v>20</v>
      </c>
      <c r="Z24" s="57"/>
      <c r="AA24" s="57"/>
      <c r="AB24" s="57"/>
      <c r="AC24" s="57"/>
      <c r="AD24" s="57"/>
      <c r="AE24" s="57" t="s">
        <v>20</v>
      </c>
      <c r="AF24" s="57" t="s">
        <v>20</v>
      </c>
      <c r="AG24" s="57"/>
      <c r="AH24" s="57"/>
      <c r="AI24" s="58">
        <f>SUM(D24:AH24)</f>
        <v>0</v>
      </c>
      <c r="AJ24" s="47"/>
      <c r="AK24" s="76">
        <f t="shared" ref="AK24:AK36" si="8">AI24/AI$37</f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6" t="s">
        <v>6</v>
      </c>
      <c r="C25" s="54"/>
      <c r="D25" s="60">
        <f t="shared" ref="D25:AE25" si="9">SUM(D8:D24)</f>
        <v>0</v>
      </c>
      <c r="E25" s="60">
        <f t="shared" si="9"/>
        <v>0</v>
      </c>
      <c r="F25" s="60">
        <f t="shared" si="9"/>
        <v>6.5</v>
      </c>
      <c r="G25" s="60">
        <f t="shared" si="9"/>
        <v>11</v>
      </c>
      <c r="H25" s="60">
        <f t="shared" si="9"/>
        <v>5.5</v>
      </c>
      <c r="I25" s="60">
        <f t="shared" si="9"/>
        <v>1</v>
      </c>
      <c r="J25" s="60">
        <f t="shared" si="9"/>
        <v>0</v>
      </c>
      <c r="K25" s="60">
        <f t="shared" si="9"/>
        <v>0</v>
      </c>
      <c r="L25" s="60">
        <f t="shared" si="9"/>
        <v>4.5</v>
      </c>
      <c r="M25" s="60">
        <f t="shared" si="9"/>
        <v>5</v>
      </c>
      <c r="N25" s="60">
        <f t="shared" si="9"/>
        <v>6</v>
      </c>
      <c r="O25" s="60">
        <f t="shared" si="9"/>
        <v>5.5</v>
      </c>
      <c r="P25" s="60">
        <f t="shared" si="9"/>
        <v>4</v>
      </c>
      <c r="Q25" s="60">
        <f t="shared" si="9"/>
        <v>0</v>
      </c>
      <c r="R25" s="60">
        <f t="shared" si="9"/>
        <v>0</v>
      </c>
      <c r="S25" s="60">
        <f t="shared" si="9"/>
        <v>2</v>
      </c>
      <c r="T25" s="60">
        <f t="shared" si="9"/>
        <v>3</v>
      </c>
      <c r="U25" s="60">
        <f t="shared" si="9"/>
        <v>6</v>
      </c>
      <c r="V25" s="60">
        <f t="shared" si="9"/>
        <v>4.5</v>
      </c>
      <c r="W25" s="60">
        <f t="shared" si="9"/>
        <v>3.5</v>
      </c>
      <c r="X25" s="60">
        <f t="shared" si="9"/>
        <v>0</v>
      </c>
      <c r="Y25" s="60">
        <f t="shared" si="9"/>
        <v>0</v>
      </c>
      <c r="Z25" s="60">
        <f t="shared" si="9"/>
        <v>7</v>
      </c>
      <c r="AA25" s="60">
        <f t="shared" si="9"/>
        <v>6.5</v>
      </c>
      <c r="AB25" s="60">
        <f t="shared" si="9"/>
        <v>5.5</v>
      </c>
      <c r="AC25" s="60">
        <f t="shared" si="9"/>
        <v>5.5</v>
      </c>
      <c r="AD25" s="60">
        <f t="shared" si="9"/>
        <v>3</v>
      </c>
      <c r="AE25" s="60">
        <f t="shared" si="9"/>
        <v>0</v>
      </c>
      <c r="AF25" s="60">
        <f t="shared" ref="AF25:AH25" si="10">SUM(AF8:AF24)</f>
        <v>0</v>
      </c>
      <c r="AG25" s="60">
        <f t="shared" si="10"/>
        <v>0</v>
      </c>
      <c r="AH25" s="60">
        <f t="shared" si="10"/>
        <v>0</v>
      </c>
      <c r="AI25" s="61">
        <f t="shared" ref="AI25" si="11">SUM(AI8:AI24)</f>
        <v>95.5</v>
      </c>
      <c r="AJ25" s="49"/>
      <c r="AK25" s="76">
        <f t="shared" si="8"/>
        <v>0.59687500000000004</v>
      </c>
      <c r="AL25" s="76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2"/>
      <c r="E26" s="62">
        <f>7.5</f>
        <v>7.5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>
        <f>7.5</f>
        <v>7.5</v>
      </c>
      <c r="AH26" s="62"/>
      <c r="AI26" s="58">
        <f t="shared" ref="AI26:AI36" si="12">SUM(D26:AH26)</f>
        <v>15</v>
      </c>
      <c r="AJ26" s="49"/>
      <c r="AK26" s="76">
        <f t="shared" si="8"/>
        <v>9.375E-2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85" t="s">
        <v>14</v>
      </c>
      <c r="B27" s="86"/>
      <c r="C27" s="86"/>
      <c r="D27" s="81"/>
      <c r="E27" s="81"/>
      <c r="F27" s="81">
        <v>1.5</v>
      </c>
      <c r="G27" s="81"/>
      <c r="H27" s="81">
        <v>1.5</v>
      </c>
      <c r="I27" s="81">
        <v>3.5</v>
      </c>
      <c r="J27" s="81"/>
      <c r="K27" s="81"/>
      <c r="L27" s="81">
        <v>3</v>
      </c>
      <c r="M27" s="81">
        <v>3.5</v>
      </c>
      <c r="N27" s="81">
        <v>1.5</v>
      </c>
      <c r="O27" s="81">
        <v>2</v>
      </c>
      <c r="P27" s="81"/>
      <c r="Q27" s="81"/>
      <c r="R27" s="81"/>
      <c r="S27" s="81">
        <v>1.5</v>
      </c>
      <c r="T27" s="81">
        <v>1.5</v>
      </c>
      <c r="U27" s="81">
        <v>2.5</v>
      </c>
      <c r="V27" s="81">
        <v>3</v>
      </c>
      <c r="W27" s="81">
        <v>2</v>
      </c>
      <c r="X27" s="81"/>
      <c r="Y27" s="81"/>
      <c r="Z27" s="81">
        <v>1</v>
      </c>
      <c r="AA27" s="81">
        <v>1</v>
      </c>
      <c r="AB27" s="81"/>
      <c r="AC27" s="81">
        <v>2</v>
      </c>
      <c r="AD27" s="81">
        <v>1.5</v>
      </c>
      <c r="AE27" s="81"/>
      <c r="AF27" s="81"/>
      <c r="AG27" s="81"/>
      <c r="AH27" s="81"/>
      <c r="AI27" s="82">
        <f t="shared" si="12"/>
        <v>32.5</v>
      </c>
      <c r="AJ27" s="84"/>
      <c r="AK27" s="76">
        <f t="shared" si="8"/>
        <v>0.203125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2"/>
      <c r="E28" s="62"/>
      <c r="F28" s="62">
        <v>2</v>
      </c>
      <c r="G28" s="62"/>
      <c r="H28" s="62"/>
      <c r="I28" s="62"/>
      <c r="J28" s="62"/>
      <c r="K28" s="62"/>
      <c r="L28" s="62"/>
      <c r="M28" s="62"/>
      <c r="N28" s="62"/>
      <c r="O28" s="62"/>
      <c r="P28" s="62">
        <v>3.5</v>
      </c>
      <c r="Q28" s="62"/>
      <c r="R28" s="62"/>
      <c r="S28" s="62">
        <v>3</v>
      </c>
      <c r="T28" s="62">
        <v>2</v>
      </c>
      <c r="U28" s="62"/>
      <c r="V28" s="62"/>
      <c r="W28" s="62"/>
      <c r="X28" s="62"/>
      <c r="Y28" s="62"/>
      <c r="Z28" s="62"/>
      <c r="AA28" s="62"/>
      <c r="AB28" s="62">
        <v>1</v>
      </c>
      <c r="AC28" s="62"/>
      <c r="AD28" s="62"/>
      <c r="AE28" s="62"/>
      <c r="AF28" s="62"/>
      <c r="AG28" s="62"/>
      <c r="AH28" s="62"/>
      <c r="AI28" s="58">
        <f t="shared" si="12"/>
        <v>11.5</v>
      </c>
      <c r="AJ28" s="49"/>
      <c r="AK28" s="76">
        <f t="shared" si="8"/>
        <v>7.1874999999999994E-2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54</v>
      </c>
      <c r="B29" s="13"/>
      <c r="C29" s="1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 t="shared" si="12"/>
        <v>0</v>
      </c>
      <c r="AJ29" s="49"/>
      <c r="AK29" s="76">
        <f t="shared" si="8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2" t="s">
        <v>22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12"/>
        <v>0</v>
      </c>
      <c r="AJ30" s="49"/>
      <c r="AK30" s="76">
        <f t="shared" si="8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/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12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2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13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49"/>
      <c r="AK33" s="76">
        <f t="shared" si="8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 t="s">
        <v>48</v>
      </c>
      <c r="B34" s="80"/>
      <c r="C34" s="80"/>
      <c r="D34" s="81"/>
      <c r="E34" s="81"/>
      <c r="F34" s="81"/>
      <c r="G34" s="81"/>
      <c r="H34" s="81"/>
      <c r="I34" s="81">
        <v>3</v>
      </c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>
        <v>1</v>
      </c>
      <c r="AA34" s="81"/>
      <c r="AB34" s="81">
        <v>1.5</v>
      </c>
      <c r="AC34" s="81"/>
      <c r="AD34" s="81"/>
      <c r="AE34" s="81"/>
      <c r="AF34" s="81"/>
      <c r="AG34" s="81"/>
      <c r="AH34" s="81"/>
      <c r="AI34" s="82">
        <f t="shared" si="12"/>
        <v>5.5</v>
      </c>
      <c r="AJ34" s="83" t="s">
        <v>45</v>
      </c>
      <c r="AK34" s="76">
        <f t="shared" si="8"/>
        <v>3.4375000000000003E-2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47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 t="shared" si="12"/>
        <v>0</v>
      </c>
      <c r="AJ35" s="49" t="s">
        <v>39</v>
      </c>
      <c r="AK35" s="76">
        <f t="shared" si="8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1" t="s">
        <v>46</v>
      </c>
      <c r="B36" s="14"/>
      <c r="C36" s="1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 t="shared" si="12"/>
        <v>0</v>
      </c>
      <c r="AJ36" s="49"/>
      <c r="AK36" s="76">
        <f t="shared" si="8"/>
        <v>0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9</v>
      </c>
      <c r="B37" s="14"/>
      <c r="C37" s="14"/>
      <c r="D37" s="60">
        <f t="shared" ref="D37:AE37" si="13">SUM(D25:D36)</f>
        <v>0</v>
      </c>
      <c r="E37" s="60">
        <f t="shared" si="13"/>
        <v>7.5</v>
      </c>
      <c r="F37" s="60">
        <f t="shared" si="13"/>
        <v>10</v>
      </c>
      <c r="G37" s="60">
        <f t="shared" si="13"/>
        <v>11</v>
      </c>
      <c r="H37" s="60">
        <f t="shared" si="13"/>
        <v>7</v>
      </c>
      <c r="I37" s="60">
        <f t="shared" si="13"/>
        <v>7.5</v>
      </c>
      <c r="J37" s="60">
        <f t="shared" si="13"/>
        <v>0</v>
      </c>
      <c r="K37" s="60">
        <f t="shared" si="13"/>
        <v>0</v>
      </c>
      <c r="L37" s="60">
        <f t="shared" si="13"/>
        <v>7.5</v>
      </c>
      <c r="M37" s="60">
        <f t="shared" si="13"/>
        <v>8.5</v>
      </c>
      <c r="N37" s="60">
        <f t="shared" si="13"/>
        <v>7.5</v>
      </c>
      <c r="O37" s="60">
        <f t="shared" si="13"/>
        <v>7.5</v>
      </c>
      <c r="P37" s="60">
        <f t="shared" si="13"/>
        <v>7.5</v>
      </c>
      <c r="Q37" s="60">
        <f t="shared" si="13"/>
        <v>0</v>
      </c>
      <c r="R37" s="60">
        <f t="shared" si="13"/>
        <v>0</v>
      </c>
      <c r="S37" s="60">
        <f t="shared" si="13"/>
        <v>6.5</v>
      </c>
      <c r="T37" s="60">
        <f t="shared" si="13"/>
        <v>6.5</v>
      </c>
      <c r="U37" s="60">
        <f t="shared" si="13"/>
        <v>8.5</v>
      </c>
      <c r="V37" s="60">
        <f t="shared" si="13"/>
        <v>7.5</v>
      </c>
      <c r="W37" s="60">
        <f t="shared" si="13"/>
        <v>5.5</v>
      </c>
      <c r="X37" s="60">
        <f t="shared" si="13"/>
        <v>0</v>
      </c>
      <c r="Y37" s="60">
        <f t="shared" si="13"/>
        <v>0</v>
      </c>
      <c r="Z37" s="60">
        <f t="shared" si="13"/>
        <v>9</v>
      </c>
      <c r="AA37" s="60">
        <f t="shared" si="13"/>
        <v>7.5</v>
      </c>
      <c r="AB37" s="60">
        <f t="shared" si="13"/>
        <v>8</v>
      </c>
      <c r="AC37" s="60">
        <f t="shared" si="13"/>
        <v>7.5</v>
      </c>
      <c r="AD37" s="60">
        <f t="shared" si="13"/>
        <v>4.5</v>
      </c>
      <c r="AE37" s="60">
        <f t="shared" si="13"/>
        <v>0</v>
      </c>
      <c r="AF37" s="60">
        <f t="shared" ref="AF37:AH37" si="14">SUM(AF25:AF36)</f>
        <v>0</v>
      </c>
      <c r="AG37" s="60">
        <f t="shared" si="14"/>
        <v>7.5</v>
      </c>
      <c r="AH37" s="60">
        <f t="shared" si="14"/>
        <v>0</v>
      </c>
      <c r="AI37" s="75">
        <f>SUM(AI25:AI36)</f>
        <v>160</v>
      </c>
      <c r="AJ37" s="28"/>
      <c r="AK37" s="76">
        <f>SUM(AK26:AK36)+SUM(AK9:AK24)</f>
        <v>1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8"/>
      <c r="B38" s="16"/>
      <c r="C38" s="16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63"/>
      <c r="AJ38" s="17"/>
      <c r="AK38" s="7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71</v>
      </c>
      <c r="B39" s="14"/>
      <c r="C39" s="14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58">
        <f>SUM(D39:AH39)</f>
        <v>0</v>
      </c>
      <c r="AJ39" s="17"/>
      <c r="AK39" s="76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" thickBot="1" x14ac:dyDescent="0.3">
      <c r="A41" s="15" t="s">
        <v>10</v>
      </c>
      <c r="B41" s="16"/>
      <c r="C41" s="17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31"/>
      <c r="AK41" s="76"/>
      <c r="AZ41" s="53"/>
    </row>
    <row r="42" spans="1:69" s="30" customFormat="1" ht="10.5" thickBot="1" x14ac:dyDescent="0.25">
      <c r="A42" s="18" t="s">
        <v>57</v>
      </c>
      <c r="B42" s="17" t="s">
        <v>58</v>
      </c>
      <c r="C42" s="17"/>
      <c r="D42" s="63"/>
      <c r="E42" s="63"/>
      <c r="F42" s="63" t="s">
        <v>49</v>
      </c>
      <c r="G42" s="63"/>
      <c r="H42" s="63" t="s">
        <v>26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Y42" s="63"/>
      <c r="Z42" s="63"/>
      <c r="AA42" s="63"/>
      <c r="AB42" s="63"/>
      <c r="AC42" s="63"/>
      <c r="AD42" s="63"/>
      <c r="AE42" s="63"/>
      <c r="AF42" s="69" t="s">
        <v>11</v>
      </c>
      <c r="AG42" s="68">
        <f>21</f>
        <v>21</v>
      </c>
      <c r="AH42" s="63"/>
      <c r="AI42" s="64">
        <f>7.5*AG42</f>
        <v>157.5</v>
      </c>
      <c r="AJ42" s="31"/>
      <c r="AK42" s="76"/>
      <c r="AZ42" s="53"/>
    </row>
    <row r="43" spans="1:69" s="30" customFormat="1" ht="10" x14ac:dyDescent="0.2">
      <c r="A43" s="18" t="s">
        <v>24</v>
      </c>
      <c r="B43" s="17" t="s">
        <v>25</v>
      </c>
      <c r="C43" s="17"/>
      <c r="D43" s="63"/>
      <c r="E43" s="63"/>
      <c r="F43" s="63" t="s">
        <v>30</v>
      </c>
      <c r="G43" s="63"/>
      <c r="H43" s="63" t="s">
        <v>59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" x14ac:dyDescent="0.2">
      <c r="A44" s="18" t="s">
        <v>51</v>
      </c>
      <c r="B44" s="17" t="s">
        <v>52</v>
      </c>
      <c r="C44" s="17"/>
      <c r="D44" s="63"/>
      <c r="E44" s="63"/>
      <c r="F44" s="63" t="s">
        <v>32</v>
      </c>
      <c r="G44" s="63"/>
      <c r="H44" s="63" t="s">
        <v>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35</v>
      </c>
      <c r="AG44" s="63"/>
      <c r="AH44" s="63"/>
      <c r="AI44" s="63">
        <f>AI37-AI42</f>
        <v>2.5</v>
      </c>
      <c r="AJ44" s="72" t="s">
        <v>33</v>
      </c>
      <c r="AK44" s="76"/>
      <c r="AZ44" s="53"/>
    </row>
    <row r="45" spans="1:69" s="30" customFormat="1" ht="10" x14ac:dyDescent="0.2">
      <c r="A45" s="18" t="s">
        <v>23</v>
      </c>
      <c r="B45" s="17" t="s">
        <v>61</v>
      </c>
      <c r="C45" s="31"/>
      <c r="D45" s="65"/>
      <c r="E45" s="65"/>
      <c r="F45" s="65" t="s">
        <v>31</v>
      </c>
      <c r="G45" s="65"/>
      <c r="H45" s="65" t="s">
        <v>62</v>
      </c>
      <c r="I45" s="65"/>
      <c r="J45" s="65"/>
      <c r="K45" s="65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</row>
    <row r="46" spans="1:69" s="30" customFormat="1" ht="10" x14ac:dyDescent="0.2">
      <c r="A46" s="17" t="s">
        <v>27</v>
      </c>
      <c r="B46" s="17" t="s">
        <v>63</v>
      </c>
      <c r="C46" s="31"/>
      <c r="D46" s="65"/>
      <c r="E46" s="65"/>
      <c r="F46" s="65" t="s">
        <v>53</v>
      </c>
      <c r="G46" s="65"/>
      <c r="H46" s="65" t="s">
        <v>28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Y46" s="65"/>
      <c r="Z46" s="65"/>
      <c r="AA46" s="65"/>
      <c r="AB46" s="65"/>
      <c r="AC46" s="65"/>
      <c r="AD46" s="65"/>
      <c r="AE46" s="65"/>
      <c r="AF46" s="70" t="s">
        <v>36</v>
      </c>
      <c r="AG46" s="65"/>
      <c r="AH46" s="65"/>
      <c r="AI46" s="66">
        <f>195</f>
        <v>195</v>
      </c>
      <c r="AJ46" s="31"/>
      <c r="AK46" s="76"/>
    </row>
    <row r="47" spans="1:69" s="30" customFormat="1" ht="10" x14ac:dyDescent="0.2">
      <c r="A47" s="31"/>
      <c r="B47" s="31"/>
      <c r="C47" s="31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31"/>
      <c r="AK47" s="76"/>
    </row>
    <row r="48" spans="1:69" s="30" customFormat="1" ht="13" thickBot="1" x14ac:dyDescent="0.3">
      <c r="A48" s="31"/>
      <c r="B48" s="31"/>
      <c r="C48" s="29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37</v>
      </c>
      <c r="AG48" s="65"/>
      <c r="AH48" s="65"/>
      <c r="AI48" s="67">
        <f>AI46+AI44</f>
        <v>197.5</v>
      </c>
      <c r="AJ48" s="31"/>
      <c r="AK48" s="76"/>
    </row>
    <row r="49" spans="1:37" s="30" customFormat="1" ht="13" thickTop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76"/>
    </row>
    <row r="50" spans="1:37" s="30" customFormat="1" x14ac:dyDescent="0.25">
      <c r="A50" s="29"/>
      <c r="B50" s="29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31"/>
      <c r="AK50" s="76"/>
    </row>
    <row r="51" spans="1:37" s="30" customFormat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76"/>
    </row>
    <row r="53" spans="1:37" x14ac:dyDescent="0.25">
      <c r="C53"/>
      <c r="AI53" s="1"/>
    </row>
    <row r="54" spans="1:37" x14ac:dyDescent="0.25">
      <c r="C54"/>
      <c r="AI54" s="1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2024-07-10T17:33:58Z</cp:lastPrinted>
  <dcterms:created xsi:type="dcterms:W3CDTF">1998-07-03T22:57:08Z</dcterms:created>
  <dcterms:modified xsi:type="dcterms:W3CDTF">2024-10-07T21:47:46Z</dcterms:modified>
</cp:coreProperties>
</file>