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11-24\"/>
    </mc:Choice>
  </mc:AlternateContent>
  <xr:revisionPtr revIDLastSave="0" documentId="13_ncr:1_{468A4954-7C44-4A19-9DC1-41E2C8F977D9}" xr6:coauthVersionLast="47" xr6:coauthVersionMax="47" xr10:uidLastSave="{00000000-0000-0000-0000-000000000000}"/>
  <bookViews>
    <workbookView xWindow="380" yWindow="380" windowWidth="28800" windowHeight="1546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Sheet1!$A$1:$AJ$45</definedName>
  </definedNames>
  <calcPr calcId="191029"/>
</workbook>
</file>

<file path=xl/calcChain.xml><?xml version="1.0" encoding="utf-8"?>
<calcChain xmlns="http://schemas.openxmlformats.org/spreadsheetml/2006/main">
  <c r="AI42" i="1" l="1"/>
  <c r="AH38" i="1"/>
  <c r="AH23" i="1"/>
  <c r="AH33" i="1" s="1"/>
  <c r="AG23" i="1"/>
  <c r="AG33" i="1" s="1"/>
  <c r="AF23" i="1"/>
  <c r="AF33" i="1" s="1"/>
  <c r="F33" i="1"/>
  <c r="N24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E23" i="1"/>
  <c r="E33" i="1" s="1"/>
  <c r="D23" i="1"/>
  <c r="D33" i="1" s="1"/>
  <c r="AI20" i="1"/>
  <c r="AI21" i="1"/>
  <c r="AI35" i="1" l="1"/>
  <c r="AI15" i="1"/>
  <c r="AI19" i="1"/>
  <c r="AI17" i="1" l="1"/>
  <c r="AI10" i="1"/>
  <c r="AI14" i="1" l="1"/>
  <c r="AI38" i="1"/>
  <c r="AI18" i="1" l="1"/>
  <c r="AI24" i="1"/>
  <c r="AI8" i="1"/>
  <c r="AI9" i="1"/>
  <c r="AI11" i="1"/>
  <c r="AI12" i="1"/>
  <c r="AI13" i="1"/>
  <c r="AI16" i="1"/>
  <c r="AI22" i="1"/>
  <c r="AI25" i="1"/>
  <c r="AI26" i="1"/>
  <c r="AI27" i="1"/>
  <c r="AI29" i="1"/>
  <c r="AI30" i="1"/>
  <c r="AI32" i="1"/>
  <c r="AI23" i="1" l="1"/>
  <c r="AI31" i="1"/>
  <c r="AI33" i="1" l="1"/>
  <c r="AI40" i="1" s="1"/>
  <c r="AI44" i="1" s="1"/>
</calcChain>
</file>

<file path=xl/sharedStrings.xml><?xml version="1.0" encoding="utf-8"?>
<sst xmlns="http://schemas.openxmlformats.org/spreadsheetml/2006/main" count="329" uniqueCount="144">
  <si>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</si>
  <si>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</si>
  <si>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</si>
  <si>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</si>
  <si>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</si>
  <si>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</si>
  <si>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</si>
  <si>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</si>
  <si>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</si>
  <si>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</si>
  <si>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</si>
  <si>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</si>
  <si>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</si>
  <si>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</si>
  <si>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</si>
  <si>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</si>
  <si>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</si>
  <si>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</si>
  <si>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</si>
  <si>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</si>
  <si>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</si>
  <si>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</si>
  <si>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</si>
  <si>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</si>
  <si>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</si>
  <si>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</si>
  <si>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</si>
  <si>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</si>
  <si>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</si>
  <si>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</si>
  <si>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</si>
  <si>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</si>
  <si>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</si>
  <si>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</si>
  <si>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</si>
  <si>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</si>
  <si>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</si>
  <si>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</si>
  <si>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</si>
  <si>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</si>
  <si>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</si>
  <si>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</si>
  <si>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</si>
  <si>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</si>
  <si>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</si>
  <si>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</si>
  <si>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</si>
  <si>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</si>
  <si>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</si>
  <si>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</si>
  <si>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</si>
  <si>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</si>
  <si>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</si>
  <si>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</si>
  <si>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</si>
  <si>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</si>
  <si>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</si>
  <si>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</si>
  <si>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</si>
  <si>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</si>
  <si>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</si>
  <si>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</si>
  <si>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</si>
  <si>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</si>
  <si>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</si>
  <si>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</si>
  <si>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</si>
  <si>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</si>
  <si>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</si>
  <si>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</si>
  <si>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</si>
  <si>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</si>
  <si>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</si>
  <si>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</si>
  <si>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</si>
  <si>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</si>
  <si>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</si>
  <si>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</si>
  <si>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</si>
  <si>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</si>
  <si>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</si>
  <si>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</si>
  <si>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</si>
  <si>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</si>
  <si>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</si>
  <si>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</si>
  <si>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</si>
  <si>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</si>
  <si>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</si>
  <si>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</si>
  <si>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</si>
  <si>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</si>
  <si>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</si>
  <si>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</si>
  <si>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</si>
  <si>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</si>
  <si>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</si>
  <si>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</si>
  <si>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</si>
  <si>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</si>
  <si>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</si>
  <si>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</si>
  <si>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</si>
  <si>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 xml:space="preserve">Emery Phase 2 </t>
  </si>
  <si>
    <t>2003</t>
  </si>
  <si>
    <t>1803</t>
  </si>
  <si>
    <t>Qualex Grange</t>
  </si>
  <si>
    <t>DP</t>
  </si>
  <si>
    <t>Victoria &amp; 11th - IPL</t>
  </si>
  <si>
    <t>2017</t>
  </si>
  <si>
    <t>Emery Lot 3</t>
  </si>
  <si>
    <t>1702</t>
  </si>
  <si>
    <t>Arbutus &amp; 34th</t>
  </si>
  <si>
    <t>2205</t>
  </si>
  <si>
    <t>Rize SFU Lot 36 &amp; 37</t>
  </si>
  <si>
    <t>2102</t>
  </si>
  <si>
    <t>33rd &amp; Commercial</t>
  </si>
  <si>
    <t>2106</t>
  </si>
  <si>
    <t>2013</t>
  </si>
  <si>
    <t>Qualex Botanica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</si>
  <si>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</si>
  <si>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</si>
  <si>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</si>
  <si>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</si>
  <si>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</si>
  <si>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</si>
  <si>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</si>
  <si>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</si>
  <si>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</si>
  <si>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</si>
  <si>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</si>
  <si>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1901</t>
  </si>
  <si>
    <t>Maplewood</t>
  </si>
  <si>
    <t>2201</t>
  </si>
  <si>
    <t>Emery Lot 4</t>
  </si>
  <si>
    <t>2008</t>
  </si>
  <si>
    <t>SFU Lot 24</t>
  </si>
  <si>
    <t>2411</t>
  </si>
  <si>
    <t>Mosaic Burns Rd</t>
  </si>
  <si>
    <t>2410</t>
  </si>
  <si>
    <t>Mosaic Adaptable Dwelling Study</t>
  </si>
  <si>
    <t>November 2024</t>
  </si>
  <si>
    <t>2413</t>
  </si>
  <si>
    <t>Transca Como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</si>
</sst>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00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  <xf numFmtId="49" fontId="1" fillId="3" borderId="32" xfId="0" applyNumberFormat="1" applyFont="1" applyFill="1" applyBorder="1" applyAlignment="1" applyProtection="1">
      <alignment horizontal="left"/>
      <protection locked="0"/>
    </xf>
    <xf numFmtId="0" fontId="1" fillId="3" borderId="21" xfId="0" applyFont="1" applyFill="1" applyBorder="1" applyProtection="1">
      <protection locked="0"/>
    </xf>
    <xf numFmtId="0" fontId="4" fillId="3" borderId="33" xfId="0" applyFont="1" applyFill="1" applyBorder="1" applyProtection="1">
      <protection locked="0"/>
    </xf>
    <xf numFmtId="49" fontId="0" fillId="4" borderId="31" xfId="0" applyNumberFormat="1" applyFill="1" applyBorder="1"/>
    <xf numFmtId="164" fontId="4" fillId="4" borderId="0" xfId="0" applyNumberFormat="1" applyFont="1" applyFill="1"/>
    <xf numFmtId="164" fontId="1" fillId="4" borderId="0" xfId="0" applyNumberFormat="1" applyFont="1" applyFill="1" applyProtection="1">
      <protection locked="0"/>
    </xf>
    <xf numFmtId="164" fontId="4" fillId="7" borderId="22" xfId="0" applyNumberFormat="1" applyFont="1" applyFill="1" applyBorder="1" applyProtection="1">
      <protection locked="0"/>
    </xf>
    <xf numFmtId="49" fontId="1" fillId="0" borderId="32" xfId="0" applyNumberFormat="1" applyFont="1" applyFill="1" applyBorder="1" applyAlignment="1" applyProtection="1">
      <alignment horizontal="left"/>
      <protection locked="0"/>
    </xf>
    <xf numFmtId="0" fontId="1" fillId="0" borderId="21" xfId="0" applyFont="1" applyFill="1" applyBorder="1" applyProtection="1">
      <protection locked="0"/>
    </xf>
    <xf numFmtId="0" fontId="4" fillId="0" borderId="33" xfId="0" applyFont="1" applyFill="1" applyBorder="1" applyProtection="1">
      <protection locked="0"/>
    </xf>
    <xf numFmtId="164" fontId="4" fillId="0" borderId="13" xfId="0" applyNumberFormat="1" applyFont="1" applyFill="1" applyBorder="1" applyProtection="1">
      <protection locked="0"/>
    </xf>
    <xf numFmtId="164" fontId="1" fillId="0" borderId="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9"/>
  <sheetViews>
    <sheetView tabSelected="1" zoomScaleNormal="100" zoomScaleSheetLayoutView="100" workbookViewId="0">
      <pane xSplit="1" topLeftCell="B1" activePane="topRight" state="frozen"/>
      <selection pane="topRight" activeCell="T9" sqref="T9"/>
    </sheetView>
  </sheetViews>
  <sheetFormatPr defaultColWidth="7.6328125" defaultRowHeight="12.5" x14ac:dyDescent="0.25"/>
  <cols>
    <col min="1" max="1" width="9.08984375" style="68" customWidth="1"/>
    <col min="2" max="2" width="21.81640625" customWidth="1"/>
    <col min="3" max="3" width="5" style="14" customWidth="1"/>
    <col min="4" max="34" width="3.36328125" style="1" customWidth="1"/>
    <col min="35" max="35" width="5.81640625" style="15" customWidth="1"/>
    <col min="36" max="36" width="40.81640625" style="1" customWidth="1"/>
    <col min="37" max="190" width="7.6328125" style="16" customWidth="1"/>
    <col min="191" max="16384" width="7.6328125" style="16"/>
  </cols>
  <sheetData>
    <row r="1" spans="1:190" s="27" customFormat="1" ht="12" customHeight="1" x14ac:dyDescent="0.25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5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3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95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96</v>
      </c>
      <c r="AI3" s="36"/>
      <c r="AJ3" s="80" t="s">
        <v>141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5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25" customHeight="1" x14ac:dyDescent="0.3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25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0.5" thickTop="1" x14ac:dyDescent="0.2">
      <c r="A7" s="46"/>
      <c r="B7" s="33"/>
      <c r="C7" s="34" t="s">
        <v>28</v>
      </c>
      <c r="D7" s="36" t="s">
        <v>16</v>
      </c>
      <c r="E7" s="35" t="s">
        <v>17</v>
      </c>
      <c r="F7" s="35" t="s">
        <v>17</v>
      </c>
      <c r="G7" s="36" t="s">
        <v>18</v>
      </c>
      <c r="H7" s="36" t="s">
        <v>14</v>
      </c>
      <c r="I7" s="35" t="s">
        <v>15</v>
      </c>
      <c r="J7" s="36" t="s">
        <v>14</v>
      </c>
      <c r="K7" s="36" t="s">
        <v>16</v>
      </c>
      <c r="L7" s="35" t="s">
        <v>17</v>
      </c>
      <c r="M7" s="35" t="s">
        <v>17</v>
      </c>
      <c r="N7" s="36" t="s">
        <v>18</v>
      </c>
      <c r="O7" s="36" t="s">
        <v>14</v>
      </c>
      <c r="P7" s="35" t="s">
        <v>15</v>
      </c>
      <c r="Q7" s="36" t="s">
        <v>14</v>
      </c>
      <c r="R7" s="36" t="s">
        <v>16</v>
      </c>
      <c r="S7" s="35" t="s">
        <v>17</v>
      </c>
      <c r="T7" s="35" t="s">
        <v>17</v>
      </c>
      <c r="U7" s="36" t="s">
        <v>18</v>
      </c>
      <c r="V7" s="36" t="s">
        <v>14</v>
      </c>
      <c r="W7" s="35" t="s">
        <v>15</v>
      </c>
      <c r="X7" s="36" t="s">
        <v>14</v>
      </c>
      <c r="Y7" s="36" t="s">
        <v>16</v>
      </c>
      <c r="Z7" s="35" t="s">
        <v>17</v>
      </c>
      <c r="AA7" s="35" t="s">
        <v>17</v>
      </c>
      <c r="AB7" s="36" t="s">
        <v>18</v>
      </c>
      <c r="AC7" s="36" t="s">
        <v>14</v>
      </c>
      <c r="AD7" s="35" t="s">
        <v>15</v>
      </c>
      <c r="AE7" s="36" t="s">
        <v>14</v>
      </c>
      <c r="AF7" s="36" t="s">
        <v>16</v>
      </c>
      <c r="AG7" s="35" t="s">
        <v>17</v>
      </c>
      <c r="AH7" s="35"/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5">
      <c r="A8" s="45" t="s">
        <v>131</v>
      </c>
      <c r="B8" s="38" t="s">
        <v>132</v>
      </c>
      <c r="C8" s="39" t="s">
        <v>25</v>
      </c>
      <c r="D8" s="52"/>
      <c r="E8" s="52" t="s">
        <v>19</v>
      </c>
      <c r="F8" s="52" t="s">
        <v>19</v>
      </c>
      <c r="G8" s="52"/>
      <c r="H8" s="52">
        <v>4</v>
      </c>
      <c r="I8" s="52"/>
      <c r="J8" s="52"/>
      <c r="K8" s="52"/>
      <c r="L8" s="52" t="s">
        <v>19</v>
      </c>
      <c r="M8" s="52" t="s">
        <v>19</v>
      </c>
      <c r="N8" s="52"/>
      <c r="O8" s="52">
        <v>2</v>
      </c>
      <c r="P8" s="52"/>
      <c r="Q8" s="52"/>
      <c r="R8" s="52"/>
      <c r="S8" s="52" t="s">
        <v>19</v>
      </c>
      <c r="T8" s="52" t="s">
        <v>19</v>
      </c>
      <c r="U8" s="52"/>
      <c r="V8" s="52">
        <v>2</v>
      </c>
      <c r="W8" s="52"/>
      <c r="X8" s="52"/>
      <c r="Y8" s="52"/>
      <c r="Z8" s="52" t="s">
        <v>19</v>
      </c>
      <c r="AA8" s="52" t="s">
        <v>19</v>
      </c>
      <c r="AB8" s="52"/>
      <c r="AC8" s="52">
        <v>1</v>
      </c>
      <c r="AD8" s="52"/>
      <c r="AE8" s="52"/>
      <c r="AF8" s="52"/>
      <c r="AG8" s="52" t="s">
        <v>19</v>
      </c>
      <c r="AH8" s="52" t="s">
        <v>19</v>
      </c>
      <c r="AI8" s="54">
        <f t="shared" ref="AI8:AI22" si="0">SUM(D8:AH8)</f>
        <v>9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104</v>
      </c>
      <c r="B9" s="33" t="s">
        <v>108</v>
      </c>
      <c r="C9" s="34" t="s">
        <v>129</v>
      </c>
      <c r="D9" s="55"/>
      <c r="E9" s="52" t="s">
        <v>19</v>
      </c>
      <c r="F9" s="52" t="s">
        <v>19</v>
      </c>
      <c r="G9" s="55">
        <v>1</v>
      </c>
      <c r="H9" s="55">
        <v>1</v>
      </c>
      <c r="I9" s="55">
        <v>1</v>
      </c>
      <c r="J9" s="55">
        <v>1</v>
      </c>
      <c r="K9" s="55">
        <v>1</v>
      </c>
      <c r="L9" s="52" t="s">
        <v>19</v>
      </c>
      <c r="M9" s="52" t="s">
        <v>19</v>
      </c>
      <c r="N9" s="55"/>
      <c r="O9" s="55"/>
      <c r="P9" s="55">
        <v>1</v>
      </c>
      <c r="Q9" s="55"/>
      <c r="R9" s="55">
        <v>1</v>
      </c>
      <c r="S9" s="52" t="s">
        <v>19</v>
      </c>
      <c r="T9" s="52" t="s">
        <v>19</v>
      </c>
      <c r="U9" s="55">
        <v>1</v>
      </c>
      <c r="V9" s="55">
        <v>1</v>
      </c>
      <c r="W9" s="55">
        <v>1</v>
      </c>
      <c r="X9" s="55">
        <v>1</v>
      </c>
      <c r="Y9" s="55">
        <v>1</v>
      </c>
      <c r="Z9" s="52" t="s">
        <v>19</v>
      </c>
      <c r="AA9" s="52" t="s">
        <v>19</v>
      </c>
      <c r="AB9" s="55">
        <v>1</v>
      </c>
      <c r="AC9" s="55"/>
      <c r="AD9" s="55">
        <v>1</v>
      </c>
      <c r="AE9" s="55">
        <v>1</v>
      </c>
      <c r="AF9" s="55">
        <v>1</v>
      </c>
      <c r="AG9" s="52" t="s">
        <v>19</v>
      </c>
      <c r="AH9" s="52" t="s">
        <v>19</v>
      </c>
      <c r="AI9" s="54">
        <f t="shared" si="0"/>
        <v>16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115</v>
      </c>
      <c r="B10" s="38" t="s">
        <v>116</v>
      </c>
      <c r="C10" s="39" t="s">
        <v>107</v>
      </c>
      <c r="D10" s="52"/>
      <c r="E10" s="52" t="s">
        <v>19</v>
      </c>
      <c r="F10" s="52" t="s">
        <v>19</v>
      </c>
      <c r="G10" s="52">
        <v>1</v>
      </c>
      <c r="H10" s="52">
        <v>1</v>
      </c>
      <c r="I10" s="52"/>
      <c r="J10" s="52"/>
      <c r="K10" s="52"/>
      <c r="L10" s="52" t="s">
        <v>19</v>
      </c>
      <c r="M10" s="52" t="s">
        <v>19</v>
      </c>
      <c r="N10" s="52"/>
      <c r="O10" s="52">
        <v>1</v>
      </c>
      <c r="P10" s="52"/>
      <c r="Q10" s="52"/>
      <c r="R10" s="52"/>
      <c r="S10" s="52" t="s">
        <v>19</v>
      </c>
      <c r="T10" s="52" t="s">
        <v>19</v>
      </c>
      <c r="U10" s="52">
        <v>4</v>
      </c>
      <c r="V10" s="52"/>
      <c r="W10" s="52"/>
      <c r="X10" s="52"/>
      <c r="Y10" s="52"/>
      <c r="Z10" s="52" t="s">
        <v>19</v>
      </c>
      <c r="AA10" s="52" t="s">
        <v>19</v>
      </c>
      <c r="AB10" s="52">
        <v>1</v>
      </c>
      <c r="AC10" s="52"/>
      <c r="AD10" s="52"/>
      <c r="AE10" s="52"/>
      <c r="AF10" s="52"/>
      <c r="AG10" s="52" t="s">
        <v>19</v>
      </c>
      <c r="AH10" s="52" t="s">
        <v>19</v>
      </c>
      <c r="AI10" s="54">
        <f t="shared" si="0"/>
        <v>8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109</v>
      </c>
      <c r="B11" s="33" t="s">
        <v>110</v>
      </c>
      <c r="C11" s="34" t="s">
        <v>129</v>
      </c>
      <c r="D11" s="55"/>
      <c r="E11" s="52" t="s">
        <v>19</v>
      </c>
      <c r="F11" s="52" t="s">
        <v>19</v>
      </c>
      <c r="G11" s="55"/>
      <c r="H11" s="55"/>
      <c r="I11" s="55"/>
      <c r="J11" s="55"/>
      <c r="K11" s="55"/>
      <c r="L11" s="52" t="s">
        <v>19</v>
      </c>
      <c r="M11" s="52" t="s">
        <v>19</v>
      </c>
      <c r="N11" s="55"/>
      <c r="O11" s="55"/>
      <c r="P11" s="55"/>
      <c r="Q11" s="55"/>
      <c r="R11" s="55">
        <v>1</v>
      </c>
      <c r="S11" s="52" t="s">
        <v>19</v>
      </c>
      <c r="T11" s="52" t="s">
        <v>19</v>
      </c>
      <c r="U11" s="55"/>
      <c r="V11" s="55"/>
      <c r="W11" s="55"/>
      <c r="X11" s="55"/>
      <c r="Y11" s="55"/>
      <c r="Z11" s="52" t="s">
        <v>19</v>
      </c>
      <c r="AA11" s="52" t="s">
        <v>19</v>
      </c>
      <c r="AB11" s="55"/>
      <c r="AC11" s="55"/>
      <c r="AD11" s="55"/>
      <c r="AE11" s="55"/>
      <c r="AF11" s="55"/>
      <c r="AG11" s="52" t="s">
        <v>19</v>
      </c>
      <c r="AH11" s="52" t="s">
        <v>19</v>
      </c>
      <c r="AI11" s="54">
        <f t="shared" si="0"/>
        <v>1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5">
      <c r="A12" s="45" t="s">
        <v>111</v>
      </c>
      <c r="B12" s="38" t="s">
        <v>103</v>
      </c>
      <c r="C12" s="87" t="s">
        <v>129</v>
      </c>
      <c r="D12" s="52"/>
      <c r="E12" s="52" t="s">
        <v>19</v>
      </c>
      <c r="F12" s="52" t="s">
        <v>19</v>
      </c>
      <c r="G12" s="52"/>
      <c r="H12" s="52">
        <v>1</v>
      </c>
      <c r="I12" s="52"/>
      <c r="J12" s="52">
        <v>2</v>
      </c>
      <c r="K12" s="52"/>
      <c r="L12" s="52" t="s">
        <v>19</v>
      </c>
      <c r="M12" s="52" t="s">
        <v>19</v>
      </c>
      <c r="N12" s="52"/>
      <c r="O12" s="52">
        <v>1</v>
      </c>
      <c r="P12" s="52"/>
      <c r="Q12" s="52">
        <v>2</v>
      </c>
      <c r="R12" s="52"/>
      <c r="S12" s="52" t="s">
        <v>19</v>
      </c>
      <c r="T12" s="52" t="s">
        <v>19</v>
      </c>
      <c r="U12" s="52"/>
      <c r="V12" s="52">
        <v>1</v>
      </c>
      <c r="W12" s="52"/>
      <c r="X12" s="52">
        <v>2</v>
      </c>
      <c r="Y12" s="52">
        <v>3</v>
      </c>
      <c r="Z12" s="52" t="s">
        <v>19</v>
      </c>
      <c r="AA12" s="52" t="s">
        <v>19</v>
      </c>
      <c r="AB12" s="52"/>
      <c r="AC12" s="52">
        <v>7.5</v>
      </c>
      <c r="AD12" s="52"/>
      <c r="AE12" s="52">
        <v>1</v>
      </c>
      <c r="AF12" s="52"/>
      <c r="AG12" s="52" t="s">
        <v>19</v>
      </c>
      <c r="AH12" s="52" t="s">
        <v>19</v>
      </c>
      <c r="AI12" s="54">
        <f t="shared" si="0"/>
        <v>20.5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113</v>
      </c>
      <c r="B13" s="33" t="s">
        <v>114</v>
      </c>
      <c r="C13" s="34" t="s">
        <v>102</v>
      </c>
      <c r="D13" s="55"/>
      <c r="E13" s="52" t="s">
        <v>19</v>
      </c>
      <c r="F13" s="52" t="s">
        <v>19</v>
      </c>
      <c r="G13" s="55">
        <v>1</v>
      </c>
      <c r="H13" s="55"/>
      <c r="I13" s="55">
        <v>1</v>
      </c>
      <c r="J13" s="55"/>
      <c r="K13" s="55"/>
      <c r="L13" s="52" t="s">
        <v>19</v>
      </c>
      <c r="M13" s="52" t="s">
        <v>19</v>
      </c>
      <c r="N13" s="55"/>
      <c r="O13" s="55"/>
      <c r="P13" s="55">
        <v>1</v>
      </c>
      <c r="Q13" s="55"/>
      <c r="R13" s="55"/>
      <c r="S13" s="52" t="s">
        <v>19</v>
      </c>
      <c r="T13" s="52" t="s">
        <v>19</v>
      </c>
      <c r="U13" s="55"/>
      <c r="V13" s="55">
        <v>1</v>
      </c>
      <c r="W13" s="55">
        <v>1</v>
      </c>
      <c r="X13" s="55"/>
      <c r="Y13" s="55"/>
      <c r="Z13" s="52" t="s">
        <v>19</v>
      </c>
      <c r="AA13" s="52" t="s">
        <v>19</v>
      </c>
      <c r="AB13" s="55">
        <v>1</v>
      </c>
      <c r="AC13" s="55"/>
      <c r="AD13" s="55">
        <v>1</v>
      </c>
      <c r="AE13" s="55"/>
      <c r="AF13" s="55"/>
      <c r="AG13" s="52" t="s">
        <v>19</v>
      </c>
      <c r="AH13" s="52" t="s">
        <v>19</v>
      </c>
      <c r="AI13" s="54">
        <f t="shared" si="0"/>
        <v>7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5">
      <c r="A14" s="85"/>
      <c r="B14" s="86"/>
      <c r="C14" s="87"/>
      <c r="D14" s="53"/>
      <c r="E14" s="52" t="s">
        <v>19</v>
      </c>
      <c r="F14" s="52" t="s">
        <v>19</v>
      </c>
      <c r="G14" s="53"/>
      <c r="H14" s="53"/>
      <c r="I14" s="53"/>
      <c r="J14" s="53"/>
      <c r="K14" s="53"/>
      <c r="L14" s="52" t="s">
        <v>19</v>
      </c>
      <c r="M14" s="52" t="s">
        <v>19</v>
      </c>
      <c r="N14" s="53"/>
      <c r="O14" s="53"/>
      <c r="P14" s="53"/>
      <c r="Q14" s="53"/>
      <c r="R14" s="53"/>
      <c r="S14" s="52" t="s">
        <v>19</v>
      </c>
      <c r="T14" s="52" t="s">
        <v>19</v>
      </c>
      <c r="U14" s="53"/>
      <c r="V14" s="53"/>
      <c r="W14" s="53"/>
      <c r="X14" s="53"/>
      <c r="Y14" s="53"/>
      <c r="Z14" s="52" t="s">
        <v>19</v>
      </c>
      <c r="AA14" s="52" t="s">
        <v>19</v>
      </c>
      <c r="AB14" s="53"/>
      <c r="AC14" s="53"/>
      <c r="AD14" s="53"/>
      <c r="AE14" s="53"/>
      <c r="AF14" s="53"/>
      <c r="AG14" s="52" t="s">
        <v>19</v>
      </c>
      <c r="AH14" s="52" t="s">
        <v>19</v>
      </c>
      <c r="AI14" s="54">
        <f>SUM(D14:AH14)</f>
        <v>0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133</v>
      </c>
      <c r="B15" s="33" t="s">
        <v>134</v>
      </c>
      <c r="C15" s="34" t="s">
        <v>102</v>
      </c>
      <c r="D15" s="55"/>
      <c r="E15" s="52" t="s">
        <v>19</v>
      </c>
      <c r="F15" s="52" t="s">
        <v>19</v>
      </c>
      <c r="G15" s="55">
        <v>1</v>
      </c>
      <c r="H15" s="55"/>
      <c r="I15" s="55"/>
      <c r="J15" s="55"/>
      <c r="K15" s="55">
        <v>1</v>
      </c>
      <c r="L15" s="52" t="s">
        <v>19</v>
      </c>
      <c r="M15" s="52" t="s">
        <v>19</v>
      </c>
      <c r="N15" s="55"/>
      <c r="O15" s="55"/>
      <c r="P15" s="55"/>
      <c r="Q15" s="55"/>
      <c r="R15" s="55"/>
      <c r="S15" s="52" t="s">
        <v>19</v>
      </c>
      <c r="T15" s="52" t="s">
        <v>19</v>
      </c>
      <c r="U15" s="55"/>
      <c r="V15" s="55"/>
      <c r="W15" s="55"/>
      <c r="X15" s="55"/>
      <c r="Y15" s="55"/>
      <c r="Z15" s="52" t="s">
        <v>19</v>
      </c>
      <c r="AA15" s="52" t="s">
        <v>19</v>
      </c>
      <c r="AB15" s="55"/>
      <c r="AC15" s="55"/>
      <c r="AD15" s="55"/>
      <c r="AE15" s="55"/>
      <c r="AF15" s="55"/>
      <c r="AG15" s="52" t="s">
        <v>19</v>
      </c>
      <c r="AH15" s="52" t="s">
        <v>19</v>
      </c>
      <c r="AI15" s="54">
        <f>SUM(D15:AH15)</f>
        <v>2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5">
      <c r="A16" s="45" t="s">
        <v>137</v>
      </c>
      <c r="B16" s="38" t="s">
        <v>138</v>
      </c>
      <c r="C16" s="39" t="s">
        <v>23</v>
      </c>
      <c r="D16" s="52"/>
      <c r="E16" s="52" t="s">
        <v>19</v>
      </c>
      <c r="F16" s="52" t="s">
        <v>19</v>
      </c>
      <c r="G16" s="52">
        <v>1</v>
      </c>
      <c r="H16" s="52"/>
      <c r="I16" s="52"/>
      <c r="J16" s="52"/>
      <c r="K16" s="52"/>
      <c r="L16" s="52" t="s">
        <v>19</v>
      </c>
      <c r="M16" s="52" t="s">
        <v>19</v>
      </c>
      <c r="N16" s="52"/>
      <c r="O16" s="52"/>
      <c r="P16" s="52">
        <v>1</v>
      </c>
      <c r="Q16" s="52"/>
      <c r="R16" s="52"/>
      <c r="S16" s="52" t="s">
        <v>19</v>
      </c>
      <c r="T16" s="52" t="s">
        <v>19</v>
      </c>
      <c r="U16" s="52">
        <v>1</v>
      </c>
      <c r="V16" s="52"/>
      <c r="W16" s="52"/>
      <c r="X16" s="52"/>
      <c r="Y16" s="52"/>
      <c r="Z16" s="52" t="s">
        <v>19</v>
      </c>
      <c r="AA16" s="52" t="s">
        <v>19</v>
      </c>
      <c r="AB16" s="52"/>
      <c r="AC16" s="52"/>
      <c r="AD16" s="52">
        <v>1</v>
      </c>
      <c r="AE16" s="52"/>
      <c r="AF16" s="52"/>
      <c r="AG16" s="52" t="s">
        <v>19</v>
      </c>
      <c r="AH16" s="52" t="s">
        <v>19</v>
      </c>
      <c r="AI16" s="54">
        <f t="shared" si="0"/>
        <v>4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9" customFormat="1" ht="12" customHeight="1" x14ac:dyDescent="0.25">
      <c r="A17" s="46" t="s">
        <v>118</v>
      </c>
      <c r="B17" s="33" t="s">
        <v>119</v>
      </c>
      <c r="C17" s="34" t="s">
        <v>102</v>
      </c>
      <c r="D17" s="55">
        <v>1</v>
      </c>
      <c r="E17" s="52" t="s">
        <v>19</v>
      </c>
      <c r="F17" s="52" t="s">
        <v>19</v>
      </c>
      <c r="G17" s="55">
        <v>1</v>
      </c>
      <c r="H17" s="55">
        <v>1</v>
      </c>
      <c r="I17" s="55">
        <v>1</v>
      </c>
      <c r="J17" s="55">
        <v>1</v>
      </c>
      <c r="K17" s="55">
        <v>1</v>
      </c>
      <c r="L17" s="52" t="s">
        <v>19</v>
      </c>
      <c r="M17" s="52" t="s">
        <v>19</v>
      </c>
      <c r="N17" s="55"/>
      <c r="O17" s="55">
        <v>1</v>
      </c>
      <c r="P17" s="55">
        <v>1</v>
      </c>
      <c r="Q17" s="55">
        <v>1</v>
      </c>
      <c r="R17" s="55">
        <v>1</v>
      </c>
      <c r="S17" s="52" t="s">
        <v>19</v>
      </c>
      <c r="T17" s="52" t="s">
        <v>19</v>
      </c>
      <c r="U17" s="55">
        <v>1</v>
      </c>
      <c r="V17" s="55">
        <v>1</v>
      </c>
      <c r="W17" s="55">
        <v>1</v>
      </c>
      <c r="X17" s="55">
        <v>1</v>
      </c>
      <c r="Y17" s="55">
        <v>1</v>
      </c>
      <c r="Z17" s="52" t="s">
        <v>19</v>
      </c>
      <c r="AA17" s="52" t="s">
        <v>19</v>
      </c>
      <c r="AB17" s="55">
        <v>1</v>
      </c>
      <c r="AC17" s="55">
        <v>1</v>
      </c>
      <c r="AD17" s="55">
        <v>1</v>
      </c>
      <c r="AE17" s="55">
        <v>1</v>
      </c>
      <c r="AF17" s="55">
        <v>1</v>
      </c>
      <c r="AG17" s="52" t="s">
        <v>19</v>
      </c>
      <c r="AH17" s="52" t="s">
        <v>19</v>
      </c>
      <c r="AI17" s="54">
        <f t="shared" si="0"/>
        <v>20</v>
      </c>
      <c r="AJ17" s="37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1:190" s="17" customFormat="1" ht="12" customHeight="1" x14ac:dyDescent="0.2">
      <c r="A18" s="45" t="s">
        <v>105</v>
      </c>
      <c r="B18" s="38" t="s">
        <v>106</v>
      </c>
      <c r="C18" s="39" t="s">
        <v>129</v>
      </c>
      <c r="D18" s="52"/>
      <c r="E18" s="52" t="s">
        <v>19</v>
      </c>
      <c r="F18" s="52" t="s">
        <v>19</v>
      </c>
      <c r="G18" s="52">
        <v>1</v>
      </c>
      <c r="H18" s="52">
        <v>1</v>
      </c>
      <c r="I18" s="52">
        <v>1</v>
      </c>
      <c r="J18" s="52">
        <v>1</v>
      </c>
      <c r="K18" s="52">
        <v>1</v>
      </c>
      <c r="L18" s="52" t="s">
        <v>19</v>
      </c>
      <c r="M18" s="52" t="s">
        <v>19</v>
      </c>
      <c r="N18" s="52"/>
      <c r="O18" s="52"/>
      <c r="P18" s="52">
        <v>1</v>
      </c>
      <c r="Q18" s="52">
        <v>1</v>
      </c>
      <c r="R18" s="52">
        <v>1</v>
      </c>
      <c r="S18" s="52" t="s">
        <v>19</v>
      </c>
      <c r="T18" s="52" t="s">
        <v>19</v>
      </c>
      <c r="U18" s="52">
        <v>1</v>
      </c>
      <c r="V18" s="52">
        <v>1</v>
      </c>
      <c r="W18" s="52">
        <v>1</v>
      </c>
      <c r="X18" s="52">
        <v>1</v>
      </c>
      <c r="Y18" s="52">
        <v>1</v>
      </c>
      <c r="Z18" s="52" t="s">
        <v>19</v>
      </c>
      <c r="AA18" s="52" t="s">
        <v>19</v>
      </c>
      <c r="AB18" s="52">
        <v>1</v>
      </c>
      <c r="AC18" s="52"/>
      <c r="AD18" s="52">
        <v>1</v>
      </c>
      <c r="AE18" s="52">
        <v>1</v>
      </c>
      <c r="AF18" s="52">
        <v>1</v>
      </c>
      <c r="AG18" s="52" t="s">
        <v>19</v>
      </c>
      <c r="AH18" s="52" t="s">
        <v>19</v>
      </c>
      <c r="AI18" s="54">
        <f t="shared" si="0"/>
        <v>17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</row>
    <row r="19" spans="1:190" ht="12" customHeight="1" x14ac:dyDescent="0.2">
      <c r="A19" s="88" t="s">
        <v>117</v>
      </c>
      <c r="B19" s="89" t="s">
        <v>112</v>
      </c>
      <c r="C19" s="90" t="s">
        <v>102</v>
      </c>
      <c r="D19" s="55"/>
      <c r="E19" s="52" t="s">
        <v>19</v>
      </c>
      <c r="F19" s="52" t="s">
        <v>19</v>
      </c>
      <c r="G19" s="55"/>
      <c r="H19" s="55"/>
      <c r="I19" s="55">
        <v>1</v>
      </c>
      <c r="J19" s="55">
        <v>1</v>
      </c>
      <c r="K19" s="55"/>
      <c r="L19" s="52" t="s">
        <v>19</v>
      </c>
      <c r="M19" s="52" t="s">
        <v>19</v>
      </c>
      <c r="N19" s="55"/>
      <c r="O19" s="55"/>
      <c r="P19" s="55"/>
      <c r="Q19" s="55">
        <v>1</v>
      </c>
      <c r="R19" s="55"/>
      <c r="S19" s="52" t="s">
        <v>19</v>
      </c>
      <c r="T19" s="52" t="s">
        <v>19</v>
      </c>
      <c r="U19" s="55"/>
      <c r="V19" s="55"/>
      <c r="W19" s="55">
        <v>1</v>
      </c>
      <c r="X19" s="55">
        <v>1</v>
      </c>
      <c r="Y19" s="55"/>
      <c r="Z19" s="52" t="s">
        <v>19</v>
      </c>
      <c r="AA19" s="52" t="s">
        <v>19</v>
      </c>
      <c r="AB19" s="55">
        <v>1</v>
      </c>
      <c r="AC19" s="55"/>
      <c r="AD19" s="55">
        <v>1</v>
      </c>
      <c r="AE19" s="55"/>
      <c r="AF19" s="55"/>
      <c r="AG19" s="52" t="s">
        <v>19</v>
      </c>
      <c r="AH19" s="52" t="s">
        <v>19</v>
      </c>
      <c r="AI19" s="54">
        <f t="shared" si="0"/>
        <v>7</v>
      </c>
      <c r="AJ19" s="83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190" ht="12" customHeight="1" x14ac:dyDescent="0.2">
      <c r="A20" s="95" t="s">
        <v>139</v>
      </c>
      <c r="B20" s="96" t="s">
        <v>140</v>
      </c>
      <c r="C20" s="97" t="s">
        <v>23</v>
      </c>
      <c r="D20" s="98"/>
      <c r="E20" s="52" t="s">
        <v>19</v>
      </c>
      <c r="F20" s="52" t="s">
        <v>19</v>
      </c>
      <c r="G20" s="98">
        <v>1</v>
      </c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52" t="s">
        <v>19</v>
      </c>
      <c r="T20" s="52" t="s">
        <v>19</v>
      </c>
      <c r="U20" s="98"/>
      <c r="V20" s="98"/>
      <c r="W20" s="98"/>
      <c r="X20" s="98"/>
      <c r="Y20" s="98"/>
      <c r="Z20" s="52" t="s">
        <v>19</v>
      </c>
      <c r="AA20" s="52" t="s">
        <v>19</v>
      </c>
      <c r="AB20" s="98"/>
      <c r="AC20" s="98"/>
      <c r="AD20" s="98"/>
      <c r="AE20" s="98">
        <v>1</v>
      </c>
      <c r="AF20" s="98">
        <v>1</v>
      </c>
      <c r="AG20" s="52" t="s">
        <v>19</v>
      </c>
      <c r="AH20" s="52" t="s">
        <v>19</v>
      </c>
      <c r="AI20" s="54">
        <f t="shared" si="0"/>
        <v>3</v>
      </c>
      <c r="AJ20" s="99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1:190" ht="12" customHeight="1" x14ac:dyDescent="0.2">
      <c r="A21" s="88" t="s">
        <v>142</v>
      </c>
      <c r="B21" s="89" t="s">
        <v>143</v>
      </c>
      <c r="C21" s="90" t="s">
        <v>23</v>
      </c>
      <c r="D21" s="55"/>
      <c r="E21" s="52" t="s">
        <v>19</v>
      </c>
      <c r="F21" s="52" t="s">
        <v>19</v>
      </c>
      <c r="G21" s="55"/>
      <c r="H21" s="55"/>
      <c r="I21" s="55"/>
      <c r="J21" s="55"/>
      <c r="K21" s="55"/>
      <c r="L21" s="52"/>
      <c r="M21" s="52"/>
      <c r="N21" s="55"/>
      <c r="O21" s="55">
        <v>4</v>
      </c>
      <c r="P21" s="55">
        <v>4</v>
      </c>
      <c r="Q21" s="55">
        <v>4</v>
      </c>
      <c r="R21" s="55">
        <v>4</v>
      </c>
      <c r="S21" s="52" t="s">
        <v>19</v>
      </c>
      <c r="T21" s="52" t="s">
        <v>19</v>
      </c>
      <c r="U21" s="55"/>
      <c r="V21" s="55"/>
      <c r="W21" s="55"/>
      <c r="X21" s="55"/>
      <c r="Y21" s="55">
        <v>1</v>
      </c>
      <c r="Z21" s="52" t="s">
        <v>19</v>
      </c>
      <c r="AA21" s="52" t="s">
        <v>19</v>
      </c>
      <c r="AB21" s="55"/>
      <c r="AC21" s="55"/>
      <c r="AD21" s="55"/>
      <c r="AE21" s="55"/>
      <c r="AF21" s="55"/>
      <c r="AG21" s="52" t="s">
        <v>19</v>
      </c>
      <c r="AH21" s="52" t="s">
        <v>19</v>
      </c>
      <c r="AI21" s="54">
        <f t="shared" si="0"/>
        <v>17</v>
      </c>
      <c r="AJ21" s="83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</row>
    <row r="22" spans="1:190" s="19" customFormat="1" ht="12" customHeight="1" x14ac:dyDescent="0.25">
      <c r="A22" s="47" t="s">
        <v>135</v>
      </c>
      <c r="B22" s="50" t="s">
        <v>136</v>
      </c>
      <c r="C22" s="84" t="s">
        <v>102</v>
      </c>
      <c r="D22" s="52"/>
      <c r="E22" s="52" t="s">
        <v>19</v>
      </c>
      <c r="F22" s="52" t="s">
        <v>19</v>
      </c>
      <c r="G22" s="52"/>
      <c r="H22" s="52"/>
      <c r="I22" s="52">
        <v>1</v>
      </c>
      <c r="J22" s="52"/>
      <c r="K22" s="52">
        <v>1</v>
      </c>
      <c r="L22" s="52" t="s">
        <v>19</v>
      </c>
      <c r="M22" s="52" t="s">
        <v>19</v>
      </c>
      <c r="N22" s="52"/>
      <c r="O22" s="52"/>
      <c r="P22" s="52"/>
      <c r="Q22" s="52"/>
      <c r="R22" s="52"/>
      <c r="S22" s="52" t="s">
        <v>19</v>
      </c>
      <c r="T22" s="52" t="s">
        <v>19</v>
      </c>
      <c r="U22" s="52"/>
      <c r="V22" s="52"/>
      <c r="W22" s="52">
        <v>1</v>
      </c>
      <c r="X22" s="52">
        <v>1</v>
      </c>
      <c r="Y22" s="52"/>
      <c r="Z22" s="52" t="s">
        <v>19</v>
      </c>
      <c r="AA22" s="52" t="s">
        <v>19</v>
      </c>
      <c r="AB22" s="52"/>
      <c r="AC22" s="52"/>
      <c r="AD22" s="52"/>
      <c r="AE22" s="52">
        <v>1</v>
      </c>
      <c r="AF22" s="52">
        <v>1</v>
      </c>
      <c r="AG22" s="52" t="s">
        <v>19</v>
      </c>
      <c r="AH22" s="52" t="s">
        <v>19</v>
      </c>
      <c r="AI22" s="54">
        <f t="shared" si="0"/>
        <v>6</v>
      </c>
      <c r="AJ22" s="40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</row>
    <row r="23" spans="1:190" s="20" customFormat="1" ht="12" customHeight="1" x14ac:dyDescent="0.25">
      <c r="A23" s="73"/>
      <c r="B23" s="51" t="s">
        <v>5</v>
      </c>
      <c r="C23" s="49"/>
      <c r="D23" s="56">
        <f t="shared" ref="D23:E23" si="1">SUM(D8:D22)</f>
        <v>1</v>
      </c>
      <c r="E23" s="56">
        <f t="shared" si="1"/>
        <v>0</v>
      </c>
      <c r="F23" s="56">
        <f>SUM(F8:F22)</f>
        <v>0</v>
      </c>
      <c r="G23" s="56">
        <f t="shared" ref="G23:L23" si="2">SUM(G8:G22)</f>
        <v>8</v>
      </c>
      <c r="H23" s="56">
        <f t="shared" si="2"/>
        <v>9</v>
      </c>
      <c r="I23" s="56">
        <f t="shared" si="2"/>
        <v>6</v>
      </c>
      <c r="J23" s="56">
        <f t="shared" si="2"/>
        <v>6</v>
      </c>
      <c r="K23" s="56">
        <f t="shared" si="2"/>
        <v>5</v>
      </c>
      <c r="L23" s="56">
        <f t="shared" si="2"/>
        <v>0</v>
      </c>
      <c r="M23" s="56">
        <f>SUM(M8:M22)</f>
        <v>0</v>
      </c>
      <c r="N23" s="56">
        <f t="shared" ref="N23:S23" si="3">SUM(N8:N22)</f>
        <v>0</v>
      </c>
      <c r="O23" s="56">
        <f t="shared" si="3"/>
        <v>9</v>
      </c>
      <c r="P23" s="56">
        <f t="shared" si="3"/>
        <v>9</v>
      </c>
      <c r="Q23" s="56">
        <f t="shared" si="3"/>
        <v>9</v>
      </c>
      <c r="R23" s="56">
        <f t="shared" si="3"/>
        <v>8</v>
      </c>
      <c r="S23" s="56">
        <f t="shared" si="3"/>
        <v>0</v>
      </c>
      <c r="T23" s="56">
        <f>SUM(T8:T22)</f>
        <v>0</v>
      </c>
      <c r="U23" s="56">
        <f t="shared" ref="U23:Z23" si="4">SUM(U8:U22)</f>
        <v>8</v>
      </c>
      <c r="V23" s="56">
        <f t="shared" si="4"/>
        <v>7</v>
      </c>
      <c r="W23" s="56">
        <f t="shared" si="4"/>
        <v>6</v>
      </c>
      <c r="X23" s="56">
        <f t="shared" si="4"/>
        <v>7</v>
      </c>
      <c r="Y23" s="56">
        <f t="shared" si="4"/>
        <v>7</v>
      </c>
      <c r="Z23" s="56">
        <f t="shared" si="4"/>
        <v>0</v>
      </c>
      <c r="AA23" s="56">
        <f>SUM(AA8:AA22)</f>
        <v>0</v>
      </c>
      <c r="AB23" s="56">
        <f t="shared" ref="AB23:AG23" si="5">SUM(AB8:AB22)</f>
        <v>6</v>
      </c>
      <c r="AC23" s="56">
        <f t="shared" si="5"/>
        <v>9.5</v>
      </c>
      <c r="AD23" s="56">
        <f t="shared" si="5"/>
        <v>6</v>
      </c>
      <c r="AE23" s="56">
        <f t="shared" si="5"/>
        <v>6</v>
      </c>
      <c r="AF23" s="56">
        <f t="shared" si="5"/>
        <v>5</v>
      </c>
      <c r="AG23" s="56">
        <f t="shared" si="5"/>
        <v>0</v>
      </c>
      <c r="AH23" s="56">
        <f>SUM(AH8:AH22)</f>
        <v>0</v>
      </c>
      <c r="AI23" s="57">
        <f>SUM(AI8:AI22)</f>
        <v>137.5</v>
      </c>
      <c r="AJ23" s="41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0" customFormat="1" ht="12" customHeight="1" x14ac:dyDescent="0.25">
      <c r="A24" s="74" t="s">
        <v>6</v>
      </c>
      <c r="B24" s="10"/>
      <c r="C24" s="10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>
        <f>7.5</f>
        <v>7.5</v>
      </c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>
        <f t="shared" ref="AI24:AI32" si="6">SUM(D24:AH24)</f>
        <v>7.5</v>
      </c>
      <c r="AJ24" s="81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</row>
    <row r="25" spans="1:190" s="21" customFormat="1" ht="12" customHeight="1" x14ac:dyDescent="0.25">
      <c r="A25" s="74" t="s">
        <v>13</v>
      </c>
      <c r="B25" s="10"/>
      <c r="C25" s="10"/>
      <c r="D25" s="58"/>
      <c r="E25" s="58"/>
      <c r="F25" s="58"/>
      <c r="G25" s="58"/>
      <c r="H25" s="58"/>
      <c r="I25" s="58"/>
      <c r="J25" s="58">
        <v>1</v>
      </c>
      <c r="K25" s="58"/>
      <c r="L25" s="58"/>
      <c r="M25" s="58"/>
      <c r="N25" s="58"/>
      <c r="O25" s="58"/>
      <c r="P25" s="58"/>
      <c r="Q25" s="58">
        <v>1</v>
      </c>
      <c r="R25" s="58"/>
      <c r="S25" s="58"/>
      <c r="T25" s="58"/>
      <c r="U25" s="58"/>
      <c r="V25" s="58"/>
      <c r="W25" s="58"/>
      <c r="X25" s="58">
        <v>1</v>
      </c>
      <c r="Y25" s="58"/>
      <c r="Z25" s="58"/>
      <c r="AA25" s="58"/>
      <c r="AB25" s="58"/>
      <c r="AC25" s="58"/>
      <c r="AD25" s="58"/>
      <c r="AE25" s="58">
        <v>1</v>
      </c>
      <c r="AF25" s="58"/>
      <c r="AG25" s="58"/>
      <c r="AH25" s="58"/>
      <c r="AI25" s="54">
        <f t="shared" si="6"/>
        <v>4</v>
      </c>
      <c r="AJ25" s="44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ht="12" customHeight="1" x14ac:dyDescent="0.25">
      <c r="A26" s="74" t="s">
        <v>7</v>
      </c>
      <c r="B26" s="10"/>
      <c r="C26" s="10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0</v>
      </c>
      <c r="AJ26" s="41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s="17" customFormat="1" x14ac:dyDescent="0.25">
      <c r="A27" s="74" t="s">
        <v>21</v>
      </c>
      <c r="B27" s="10"/>
      <c r="C27" s="10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44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</row>
    <row r="28" spans="1:190" s="21" customFormat="1" x14ac:dyDescent="0.25">
      <c r="A28" s="73" t="s">
        <v>101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/>
      <c r="AJ28" s="44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</row>
    <row r="29" spans="1:190" s="21" customFormat="1" x14ac:dyDescent="0.25">
      <c r="A29" s="73" t="s">
        <v>11</v>
      </c>
      <c r="B29" s="11"/>
      <c r="C29" s="11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4">
        <f t="shared" si="6"/>
        <v>0</v>
      </c>
      <c r="AJ29" s="41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</row>
    <row r="30" spans="1:190" s="17" customFormat="1" x14ac:dyDescent="0.25">
      <c r="A30" s="73" t="s">
        <v>12</v>
      </c>
      <c r="B30" s="11"/>
      <c r="C30" s="11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4">
        <f t="shared" si="6"/>
        <v>0</v>
      </c>
      <c r="AJ30" s="82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</row>
    <row r="31" spans="1:190" x14ac:dyDescent="0.25">
      <c r="A31" s="73" t="s">
        <v>27</v>
      </c>
      <c r="B31" s="11"/>
      <c r="C31" s="11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4">
        <f t="shared" si="6"/>
        <v>0</v>
      </c>
      <c r="AJ31" s="81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x14ac:dyDescent="0.25">
      <c r="A32" s="73" t="s">
        <v>27</v>
      </c>
      <c r="B32" s="11"/>
      <c r="C32" s="11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4">
        <f t="shared" si="6"/>
        <v>0</v>
      </c>
      <c r="AJ32" s="81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x14ac:dyDescent="0.25">
      <c r="A33" s="73" t="s">
        <v>8</v>
      </c>
      <c r="B33" s="11"/>
      <c r="C33" s="11"/>
      <c r="D33" s="56">
        <f t="shared" ref="D33:AE33" si="7">SUM(D23:D32)</f>
        <v>1</v>
      </c>
      <c r="E33" s="56">
        <f t="shared" si="7"/>
        <v>0</v>
      </c>
      <c r="F33" s="56">
        <f t="shared" si="7"/>
        <v>0</v>
      </c>
      <c r="G33" s="56">
        <f t="shared" si="7"/>
        <v>8</v>
      </c>
      <c r="H33" s="56">
        <f t="shared" si="7"/>
        <v>9</v>
      </c>
      <c r="I33" s="56">
        <f t="shared" si="7"/>
        <v>6</v>
      </c>
      <c r="J33" s="56">
        <f t="shared" si="7"/>
        <v>7</v>
      </c>
      <c r="K33" s="56">
        <f t="shared" si="7"/>
        <v>5</v>
      </c>
      <c r="L33" s="56">
        <f t="shared" si="7"/>
        <v>0</v>
      </c>
      <c r="M33" s="56">
        <f t="shared" si="7"/>
        <v>0</v>
      </c>
      <c r="N33" s="56">
        <f t="shared" si="7"/>
        <v>7.5</v>
      </c>
      <c r="O33" s="56">
        <f t="shared" si="7"/>
        <v>9</v>
      </c>
      <c r="P33" s="56">
        <f t="shared" si="7"/>
        <v>9</v>
      </c>
      <c r="Q33" s="56">
        <f t="shared" si="7"/>
        <v>10</v>
      </c>
      <c r="R33" s="56">
        <f t="shared" si="7"/>
        <v>8</v>
      </c>
      <c r="S33" s="56">
        <f t="shared" si="7"/>
        <v>0</v>
      </c>
      <c r="T33" s="56">
        <f t="shared" si="7"/>
        <v>0</v>
      </c>
      <c r="U33" s="56">
        <f t="shared" si="7"/>
        <v>8</v>
      </c>
      <c r="V33" s="56">
        <f t="shared" si="7"/>
        <v>7</v>
      </c>
      <c r="W33" s="56">
        <f t="shared" si="7"/>
        <v>6</v>
      </c>
      <c r="X33" s="56">
        <f t="shared" si="7"/>
        <v>8</v>
      </c>
      <c r="Y33" s="56">
        <f t="shared" si="7"/>
        <v>7</v>
      </c>
      <c r="Z33" s="56">
        <f t="shared" si="7"/>
        <v>0</v>
      </c>
      <c r="AA33" s="56">
        <f t="shared" si="7"/>
        <v>0</v>
      </c>
      <c r="AB33" s="56">
        <f t="shared" si="7"/>
        <v>6</v>
      </c>
      <c r="AC33" s="56">
        <f t="shared" si="7"/>
        <v>9.5</v>
      </c>
      <c r="AD33" s="56">
        <f t="shared" si="7"/>
        <v>6</v>
      </c>
      <c r="AE33" s="56">
        <f t="shared" si="7"/>
        <v>7</v>
      </c>
      <c r="AF33" s="56">
        <f t="shared" ref="AF33:AH33" si="8">SUM(AF23:AF32)</f>
        <v>5</v>
      </c>
      <c r="AG33" s="56">
        <f t="shared" si="8"/>
        <v>0</v>
      </c>
      <c r="AH33" s="56">
        <f t="shared" si="8"/>
        <v>0</v>
      </c>
      <c r="AI33" s="57">
        <f>SUM(AI23:AI32)</f>
        <v>149</v>
      </c>
      <c r="AJ33" s="23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x14ac:dyDescent="0.25">
      <c r="A34" s="91"/>
      <c r="B34" s="12"/>
      <c r="C34" s="1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3"/>
      <c r="AJ34" s="13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48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1:69" x14ac:dyDescent="0.25">
      <c r="A35" s="73" t="s">
        <v>130</v>
      </c>
      <c r="B35" s="11"/>
      <c r="C35" s="11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54">
        <f t="shared" ref="AI35" si="9">SUM(D35:AH35)</f>
        <v>0</v>
      </c>
      <c r="AJ35" s="13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48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1:69" x14ac:dyDescent="0.25">
      <c r="A36" s="91"/>
      <c r="B36" s="12"/>
      <c r="C36" s="1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3"/>
      <c r="AJ36" s="13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48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spans="1:69" ht="13" thickBot="1" x14ac:dyDescent="0.3">
      <c r="A37" s="75" t="s">
        <v>9</v>
      </c>
      <c r="B37" s="12"/>
      <c r="C37" s="13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61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48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</row>
    <row r="38" spans="1:69" ht="10.5" thickBot="1" x14ac:dyDescent="0.25">
      <c r="A38" s="76" t="s">
        <v>120</v>
      </c>
      <c r="B38" s="13" t="s">
        <v>121</v>
      </c>
      <c r="C38" s="13"/>
      <c r="D38" s="59"/>
      <c r="E38" s="59"/>
      <c r="F38" s="59" t="s">
        <v>102</v>
      </c>
      <c r="G38" s="59"/>
      <c r="H38" s="59" t="s">
        <v>100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25"/>
      <c r="Y38" s="59"/>
      <c r="Z38" s="59"/>
      <c r="AA38" s="59"/>
      <c r="AB38" s="59"/>
      <c r="AC38" s="59"/>
      <c r="AD38" s="59"/>
      <c r="AE38" s="59"/>
      <c r="AF38" s="65" t="s">
        <v>10</v>
      </c>
      <c r="AG38" s="65"/>
      <c r="AH38" s="64">
        <f>21</f>
        <v>21</v>
      </c>
      <c r="AI38" s="60">
        <f>7.5*AH38</f>
        <v>157.5</v>
      </c>
      <c r="AJ38" s="26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48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</row>
    <row r="39" spans="1:69" ht="10" x14ac:dyDescent="0.2">
      <c r="A39" s="76" t="s">
        <v>23</v>
      </c>
      <c r="B39" s="13" t="s">
        <v>24</v>
      </c>
      <c r="C39" s="13"/>
      <c r="D39" s="59"/>
      <c r="E39" s="59"/>
      <c r="F39" s="59" t="s">
        <v>29</v>
      </c>
      <c r="G39" s="59"/>
      <c r="H39" s="59" t="s">
        <v>122</v>
      </c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2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26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48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</row>
    <row r="40" spans="1:69" ht="10" x14ac:dyDescent="0.2">
      <c r="A40" s="76" t="s">
        <v>123</v>
      </c>
      <c r="B40" s="13" t="s">
        <v>124</v>
      </c>
      <c r="C40" s="13"/>
      <c r="D40" s="59"/>
      <c r="E40" s="59"/>
      <c r="F40" s="59" t="s">
        <v>31</v>
      </c>
      <c r="G40" s="59"/>
      <c r="H40" s="59" t="s">
        <v>125</v>
      </c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25"/>
      <c r="Y40" s="59"/>
      <c r="Z40" s="59"/>
      <c r="AA40" s="59"/>
      <c r="AB40" s="59"/>
      <c r="AC40" s="59"/>
      <c r="AD40" s="59"/>
      <c r="AE40" s="59"/>
      <c r="AF40" s="65" t="s">
        <v>97</v>
      </c>
      <c r="AG40" s="65"/>
      <c r="AH40" s="59"/>
      <c r="AI40" s="59">
        <f>AI33-AI38</f>
        <v>-8.5</v>
      </c>
      <c r="AJ40" s="26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48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</row>
    <row r="41" spans="1:69" s="25" customFormat="1" ht="10" x14ac:dyDescent="0.2">
      <c r="A41" s="77" t="s">
        <v>22</v>
      </c>
      <c r="B41" s="13" t="s">
        <v>126</v>
      </c>
      <c r="C41" s="26"/>
      <c r="D41" s="61"/>
      <c r="E41" s="61"/>
      <c r="F41" s="61" t="s">
        <v>30</v>
      </c>
      <c r="G41" s="61"/>
      <c r="H41" s="61" t="s">
        <v>127</v>
      </c>
      <c r="I41" s="61"/>
      <c r="J41" s="61"/>
      <c r="K41" s="61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26"/>
      <c r="AZ41" s="48"/>
    </row>
    <row r="42" spans="1:69" s="25" customFormat="1" ht="10" x14ac:dyDescent="0.2">
      <c r="A42" s="78" t="s">
        <v>25</v>
      </c>
      <c r="B42" s="26" t="s">
        <v>128</v>
      </c>
      <c r="C42" s="26"/>
      <c r="D42" s="61"/>
      <c r="E42" s="61"/>
      <c r="F42" s="61" t="s">
        <v>129</v>
      </c>
      <c r="G42" s="61"/>
      <c r="H42" s="61" t="s">
        <v>26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6" t="s">
        <v>98</v>
      </c>
      <c r="AG42" s="66"/>
      <c r="AH42" s="61"/>
      <c r="AI42" s="62">
        <f>436.5</f>
        <v>436.5</v>
      </c>
      <c r="AJ42" s="26"/>
      <c r="AZ42" s="48"/>
    </row>
    <row r="43" spans="1:69" s="25" customFormat="1" ht="10" x14ac:dyDescent="0.2">
      <c r="A43" s="78"/>
      <c r="B43" s="26"/>
      <c r="C43" s="26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26"/>
      <c r="AZ43" s="48"/>
    </row>
    <row r="44" spans="1:69" s="25" customFormat="1" ht="13" thickBot="1" x14ac:dyDescent="0.3">
      <c r="A44" s="79"/>
      <c r="B44" s="24"/>
      <c r="C44" s="24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6" t="s">
        <v>99</v>
      </c>
      <c r="AG44" s="66"/>
      <c r="AH44" s="61"/>
      <c r="AI44" s="63">
        <f>AI42+AI40</f>
        <v>428</v>
      </c>
      <c r="AJ44" s="26"/>
      <c r="AZ44" s="48"/>
    </row>
    <row r="45" spans="1:69" s="25" customFormat="1" ht="13" thickTop="1" x14ac:dyDescent="0.25">
      <c r="A45" s="79"/>
      <c r="B45" s="24"/>
      <c r="C45" s="24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</row>
    <row r="46" spans="1:69" s="25" customFormat="1" x14ac:dyDescent="0.25">
      <c r="A46" s="79"/>
      <c r="B46" s="24"/>
      <c r="C46" s="24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</row>
    <row r="47" spans="1:69" s="25" customFormat="1" x14ac:dyDescent="0.25">
      <c r="A47" s="79"/>
      <c r="B47" s="24"/>
      <c r="C47" s="24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26"/>
      <c r="AI47" s="26"/>
      <c r="AJ47" s="26"/>
    </row>
    <row r="48" spans="1:69" s="25" customFormat="1" x14ac:dyDescent="0.25">
      <c r="A48" s="79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61"/>
      <c r="AH48" s="26"/>
      <c r="AI48" s="61"/>
      <c r="AJ48" s="26"/>
    </row>
    <row r="49" spans="1:43" s="25" customFormat="1" x14ac:dyDescent="0.25">
      <c r="A49" s="68"/>
      <c r="B49"/>
      <c r="C4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6"/>
      <c r="AL49" s="16"/>
      <c r="AM49" s="16"/>
      <c r="AN49" s="16"/>
      <c r="AO49" s="16"/>
      <c r="AP49" s="16"/>
      <c r="AQ49" s="16"/>
    </row>
    <row r="50" spans="1:43" s="25" customFormat="1" x14ac:dyDescent="0.25">
      <c r="A50" s="68"/>
      <c r="B50"/>
      <c r="C5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6"/>
      <c r="AL50" s="16"/>
      <c r="AM50" s="16"/>
      <c r="AN50" s="16"/>
      <c r="AO50" s="16"/>
      <c r="AP50" s="16"/>
      <c r="AQ50" s="16"/>
    </row>
    <row r="51" spans="1:43" s="25" customFormat="1" x14ac:dyDescent="0.25">
      <c r="A51" s="68"/>
      <c r="B51"/>
      <c r="C5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6"/>
      <c r="AL51" s="16"/>
      <c r="AM51" s="16"/>
      <c r="AN51" s="16"/>
      <c r="AO51" s="16"/>
      <c r="AP51" s="16"/>
      <c r="AQ51" s="16"/>
    </row>
    <row r="52" spans="1:43" s="25" customFormat="1" x14ac:dyDescent="0.25">
      <c r="A52" s="68"/>
      <c r="B52"/>
      <c r="C5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6"/>
      <c r="AL52" s="16"/>
      <c r="AM52" s="16"/>
      <c r="AN52" s="16"/>
      <c r="AO52" s="16"/>
      <c r="AP52" s="16"/>
      <c r="AQ52" s="16"/>
    </row>
    <row r="53" spans="1:43" x14ac:dyDescent="0.25">
      <c r="C53"/>
      <c r="AI53" s="1"/>
    </row>
    <row r="54" spans="1:43" x14ac:dyDescent="0.25">
      <c r="C54"/>
      <c r="AI54" s="1"/>
    </row>
    <row r="55" spans="1:43" x14ac:dyDescent="0.25">
      <c r="C55"/>
      <c r="AI55" s="1"/>
    </row>
    <row r="56" spans="1:43" x14ac:dyDescent="0.25">
      <c r="C56"/>
      <c r="AI56" s="1"/>
    </row>
    <row r="57" spans="1:43" x14ac:dyDescent="0.25">
      <c r="C57"/>
      <c r="AI57" s="1"/>
    </row>
    <row r="58" spans="1:43" x14ac:dyDescent="0.25">
      <c r="C58"/>
      <c r="AI58" s="1"/>
    </row>
    <row r="59" spans="1:43" x14ac:dyDescent="0.25">
      <c r="C59"/>
      <c r="AI59" s="1"/>
    </row>
    <row r="60" spans="1:43" x14ac:dyDescent="0.25">
      <c r="C60"/>
      <c r="AI60" s="1"/>
    </row>
    <row r="61" spans="1:43" x14ac:dyDescent="0.25">
      <c r="C61"/>
      <c r="AI61" s="1"/>
    </row>
    <row r="62" spans="1:43" x14ac:dyDescent="0.25">
      <c r="C62"/>
      <c r="AI62" s="1"/>
    </row>
    <row r="63" spans="1:43" x14ac:dyDescent="0.25">
      <c r="C63"/>
      <c r="AI63" s="1"/>
    </row>
    <row r="64" spans="1:43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5" x14ac:dyDescent="0.25"/>
  <cols>
    <col min="1" max="1" width="9.08984375" style="68" customWidth="1"/>
    <col min="5" max="5" width="26.08984375" customWidth="1"/>
  </cols>
  <sheetData>
    <row r="1" spans="1:3" x14ac:dyDescent="0.25">
      <c r="A1" s="48" t="s">
        <v>35</v>
      </c>
      <c r="B1" s="48" t="s">
        <v>62</v>
      </c>
      <c r="C1" s="25"/>
    </row>
    <row r="2" spans="1:3" x14ac:dyDescent="0.25">
      <c r="A2" s="48" t="s">
        <v>36</v>
      </c>
      <c r="B2" s="48" t="s">
        <v>63</v>
      </c>
      <c r="C2" s="25"/>
    </row>
    <row r="3" spans="1:3" x14ac:dyDescent="0.25">
      <c r="A3" s="48" t="s">
        <v>34</v>
      </c>
      <c r="B3" s="48" t="s">
        <v>64</v>
      </c>
      <c r="C3" s="25"/>
    </row>
    <row r="4" spans="1:3" x14ac:dyDescent="0.25">
      <c r="A4" s="48" t="s">
        <v>37</v>
      </c>
      <c r="B4" s="48" t="s">
        <v>65</v>
      </c>
      <c r="C4" s="25"/>
    </row>
    <row r="5" spans="1:3" x14ac:dyDescent="0.25">
      <c r="A5" s="48" t="s">
        <v>38</v>
      </c>
      <c r="B5" s="48" t="s">
        <v>66</v>
      </c>
      <c r="C5" s="25"/>
    </row>
    <row r="6" spans="1:3" x14ac:dyDescent="0.25">
      <c r="A6" s="48" t="s">
        <v>39</v>
      </c>
      <c r="B6" s="48" t="s">
        <v>67</v>
      </c>
      <c r="C6" s="25"/>
    </row>
    <row r="7" spans="1:3" x14ac:dyDescent="0.25">
      <c r="A7" s="48" t="s">
        <v>40</v>
      </c>
      <c r="B7" s="48" t="s">
        <v>68</v>
      </c>
      <c r="C7" s="25"/>
    </row>
    <row r="8" spans="1:3" x14ac:dyDescent="0.25">
      <c r="A8" s="48" t="s">
        <v>41</v>
      </c>
      <c r="B8" s="48" t="s">
        <v>69</v>
      </c>
      <c r="C8" s="25"/>
    </row>
    <row r="9" spans="1:3" x14ac:dyDescent="0.25">
      <c r="A9" s="48" t="s">
        <v>42</v>
      </c>
      <c r="B9" s="48" t="s">
        <v>70</v>
      </c>
      <c r="C9" s="25"/>
    </row>
    <row r="10" spans="1:3" x14ac:dyDescent="0.25">
      <c r="A10" s="48" t="s">
        <v>43</v>
      </c>
      <c r="B10" s="48" t="s">
        <v>71</v>
      </c>
      <c r="C10" s="25"/>
    </row>
    <row r="11" spans="1:3" x14ac:dyDescent="0.25">
      <c r="A11" s="48" t="s">
        <v>44</v>
      </c>
      <c r="B11" s="48" t="s">
        <v>72</v>
      </c>
      <c r="C11" s="25"/>
    </row>
    <row r="12" spans="1:3" x14ac:dyDescent="0.25">
      <c r="A12" s="48" t="s">
        <v>33</v>
      </c>
      <c r="B12" s="48" t="s">
        <v>73</v>
      </c>
      <c r="C12" s="25"/>
    </row>
    <row r="13" spans="1:3" x14ac:dyDescent="0.25">
      <c r="A13" s="48" t="s">
        <v>45</v>
      </c>
      <c r="B13" s="48" t="s">
        <v>93</v>
      </c>
      <c r="C13" s="25"/>
    </row>
    <row r="14" spans="1:3" x14ac:dyDescent="0.25">
      <c r="A14" s="48" t="s">
        <v>32</v>
      </c>
      <c r="B14" s="48" t="s">
        <v>74</v>
      </c>
      <c r="C14" s="25"/>
    </row>
    <row r="15" spans="1:3" x14ac:dyDescent="0.25">
      <c r="A15" s="48" t="s">
        <v>46</v>
      </c>
      <c r="B15" s="48" t="s">
        <v>75</v>
      </c>
      <c r="C15" s="25"/>
    </row>
    <row r="16" spans="1:3" x14ac:dyDescent="0.25">
      <c r="A16" s="48" t="s">
        <v>47</v>
      </c>
      <c r="B16" s="48" t="s">
        <v>92</v>
      </c>
      <c r="C16" s="25"/>
    </row>
    <row r="17" spans="1:3" x14ac:dyDescent="0.25">
      <c r="A17" s="48" t="s">
        <v>48</v>
      </c>
      <c r="B17" s="48" t="s">
        <v>76</v>
      </c>
      <c r="C17" s="25"/>
    </row>
    <row r="18" spans="1:3" x14ac:dyDescent="0.25">
      <c r="A18" s="48" t="s">
        <v>49</v>
      </c>
      <c r="B18" s="48" t="s">
        <v>77</v>
      </c>
      <c r="C18" s="25"/>
    </row>
    <row r="19" spans="1:3" x14ac:dyDescent="0.25">
      <c r="A19" s="48" t="s">
        <v>50</v>
      </c>
      <c r="B19" s="48" t="s">
        <v>91</v>
      </c>
      <c r="C19" s="25"/>
    </row>
    <row r="20" spans="1:3" x14ac:dyDescent="0.25">
      <c r="A20" s="48" t="s">
        <v>51</v>
      </c>
      <c r="B20" s="48" t="s">
        <v>78</v>
      </c>
      <c r="C20" s="25"/>
    </row>
    <row r="21" spans="1:3" x14ac:dyDescent="0.25">
      <c r="A21" s="48" t="s">
        <v>52</v>
      </c>
      <c r="B21" s="48" t="s">
        <v>90</v>
      </c>
      <c r="C21" s="25"/>
    </row>
    <row r="22" spans="1:3" x14ac:dyDescent="0.25">
      <c r="A22" s="48" t="s">
        <v>53</v>
      </c>
      <c r="B22" s="48" t="s">
        <v>89</v>
      </c>
      <c r="C22" s="25"/>
    </row>
    <row r="23" spans="1:3" x14ac:dyDescent="0.25">
      <c r="A23" s="48" t="s">
        <v>54</v>
      </c>
      <c r="B23" s="48" t="s">
        <v>88</v>
      </c>
      <c r="C23" s="25"/>
    </row>
    <row r="24" spans="1:3" x14ac:dyDescent="0.25">
      <c r="A24" s="48" t="s">
        <v>55</v>
      </c>
      <c r="B24" s="48" t="s">
        <v>87</v>
      </c>
      <c r="C24" s="25"/>
    </row>
    <row r="25" spans="1:3" x14ac:dyDescent="0.25">
      <c r="A25" s="48" t="s">
        <v>56</v>
      </c>
      <c r="B25" s="48" t="s">
        <v>86</v>
      </c>
      <c r="C25" s="25"/>
    </row>
    <row r="26" spans="1:3" x14ac:dyDescent="0.25">
      <c r="A26" s="48" t="s">
        <v>57</v>
      </c>
      <c r="B26" s="48" t="s">
        <v>85</v>
      </c>
      <c r="C26" s="25"/>
    </row>
    <row r="27" spans="1:3" x14ac:dyDescent="0.25">
      <c r="A27" s="48" t="s">
        <v>83</v>
      </c>
      <c r="B27" s="48" t="s">
        <v>84</v>
      </c>
      <c r="C27" s="25"/>
    </row>
    <row r="28" spans="1:3" x14ac:dyDescent="0.25">
      <c r="A28" s="48" t="s">
        <v>58</v>
      </c>
      <c r="B28" s="48" t="s">
        <v>82</v>
      </c>
      <c r="C28" s="25"/>
    </row>
    <row r="29" spans="1:3" x14ac:dyDescent="0.25">
      <c r="A29" s="48" t="s">
        <v>59</v>
      </c>
      <c r="B29" s="48" t="s">
        <v>81</v>
      </c>
      <c r="C29" s="25"/>
    </row>
    <row r="30" spans="1:3" x14ac:dyDescent="0.25">
      <c r="A30" s="48" t="s">
        <v>60</v>
      </c>
      <c r="B30" s="48" t="s">
        <v>80</v>
      </c>
      <c r="C30" s="25"/>
    </row>
    <row r="31" spans="1:3" x14ac:dyDescent="0.25">
      <c r="A31" s="48" t="s">
        <v>61</v>
      </c>
      <c r="B31" s="48" t="s">
        <v>79</v>
      </c>
      <c r="C31" s="25"/>
    </row>
    <row r="32" spans="1:3" x14ac:dyDescent="0.25">
      <c r="A32" s="48"/>
      <c r="B32" s="25"/>
      <c r="C32" s="25"/>
    </row>
    <row r="33" spans="1:3" x14ac:dyDescent="0.25">
      <c r="A33" s="48"/>
      <c r="B33" s="25" t="s">
        <v>94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shsu@rwa.ca</cp:lastModifiedBy>
  <cp:lastPrinted>2024-09-06T00:03:40Z</cp:lastPrinted>
  <dcterms:created xsi:type="dcterms:W3CDTF">1998-07-03T22:57:08Z</dcterms:created>
  <dcterms:modified xsi:type="dcterms:W3CDTF">2024-12-07T01:03:38Z</dcterms:modified>
</cp:coreProperties>
</file>