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2\"/>
    </mc:Choice>
  </mc:AlternateContent>
  <xr:revisionPtr revIDLastSave="0" documentId="13_ncr:1_{62617C05-0B5C-461F-B396-06D41BC9F8A9}" xr6:coauthVersionLast="47" xr6:coauthVersionMax="47" xr10:uidLastSave="{00000000-0000-0000-0000-000000000000}"/>
  <bookViews>
    <workbookView xWindow="6260" yWindow="2750" windowWidth="28800" windowHeight="1546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M22" i="1"/>
  <c r="AH21" i="1"/>
  <c r="AH31" i="1" s="1"/>
  <c r="AG21" i="1"/>
  <c r="AG31" i="1" s="1"/>
  <c r="AF21" i="1"/>
  <c r="AF31" i="1" s="1"/>
  <c r="D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M31" i="1" l="1"/>
  <c r="AI33" i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<sst xmlns="http://schemas.openxmlformats.org/spreadsheetml/2006/main" count="261" uniqueCount="101">
  <si>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</si>
  <si>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</si>
  <si>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</si>
  <si>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</si>
  <si>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</si>
  <si>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</si>
  <si>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</si>
  <si>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</si>
  <si>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</si>
  <si>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</si>
  <si>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</si>
  <si>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</si>
  <si>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</si>
  <si>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</si>
  <si>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</si>
  <si>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</si>
  <si>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</si>
  <si>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</si>
  <si>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</si>
  <si>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</si>
  <si>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</si>
  <si>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</si>
  <si>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</si>
  <si>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</si>
  <si>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</si>
  <si>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</si>
  <si>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</si>
  <si>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</si>
  <si>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</si>
  <si>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</si>
  <si>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</si>
  <si>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</si>
  <si>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</si>
  <si>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</si>
  <si>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</si>
  <si>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</si>
  <si>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</si>
  <si>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</si>
  <si>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</si>
  <si>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</si>
  <si>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</si>
  <si>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</si>
  <si>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</si>
  <si>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</si>
  <si>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</si>
  <si>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</si>
  <si>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</si>
  <si>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</si>
  <si>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</si>
  <si>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</si>
  <si>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</si>
  <si>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</si>
  <si>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</si>
  <si>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</si>
  <si>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</si>
  <si>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</si>
  <si>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</si>
  <si>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</si>
  <si>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</si>
  <si>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</si>
  <si>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</si>
  <si>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</si>
  <si>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</si>
  <si>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</si>
  <si>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</si>
  <si>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</si>
  <si>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</si>
  <si>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</si>
  <si>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</si>
  <si>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</si>
  <si>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</si>
  <si>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</si>
  <si>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</si>
  <si>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</si>
  <si>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</si>
  <si>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</si>
  <si>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</si>
  <si>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</si>
  <si>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</si>
  <si>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</si>
  <si>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</si>
  <si>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</si>
  <si>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</si>
  <si>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</si>
  <si>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</si>
  <si>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</si>
  <si>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</si>
  <si>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</si>
  <si>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</si>
  <si>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</si>
  <si>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</si>
  <si>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Christina Ding</t>
  </si>
  <si>
    <t>1903</t>
  </si>
  <si>
    <t>Whistler Master Plan</t>
  </si>
  <si>
    <t>1806</t>
  </si>
  <si>
    <t>Aragon 582 King Ed</t>
  </si>
  <si>
    <t>2206</t>
  </si>
  <si>
    <t>Aragon Two Waters</t>
  </si>
  <si>
    <t>October 2022</t>
  </si>
  <si>
    <t>Sustainability discussion , Fraser Mill Lot 9 &amp; 10 proposal</t>
  </si>
  <si>
    <t>Lot1, 2 &amp;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</si>
</sst>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2" zoomScaleNormal="115" zoomScaleSheetLayoutView="100" workbookViewId="0">
      <selection activeCell="AH13" sqref="AH13"/>
    </sheetView>
  </sheetViews>
  <sheetFormatPr defaultColWidth="7.54296875" defaultRowHeight="12.5" x14ac:dyDescent="0.25"/>
  <cols>
    <col min="1" max="1" width="5.1796875" customWidth="1"/>
    <col min="2" max="2" width="17.363281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4" t="s">
        <v>98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 t="s">
        <v>19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 t="s">
        <v>20</v>
      </c>
      <c r="E8" s="59" t="s">
        <v>20</v>
      </c>
      <c r="F8" s="59"/>
      <c r="G8" s="59"/>
      <c r="H8" s="59"/>
      <c r="I8" s="59"/>
      <c r="J8" s="59"/>
      <c r="K8" s="59" t="s">
        <v>20</v>
      </c>
      <c r="L8" s="59" t="s">
        <v>20</v>
      </c>
      <c r="M8" s="59"/>
      <c r="N8" s="59"/>
      <c r="O8" s="59"/>
      <c r="P8" s="59"/>
      <c r="Q8" s="59"/>
      <c r="R8" s="59" t="s">
        <v>20</v>
      </c>
      <c r="S8" s="59" t="s">
        <v>20</v>
      </c>
      <c r="T8" s="59"/>
      <c r="U8" s="59"/>
      <c r="V8" s="59"/>
      <c r="W8" s="59"/>
      <c r="X8" s="59"/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 t="s">
        <v>20</v>
      </c>
      <c r="E10" s="59" t="s">
        <v>20</v>
      </c>
      <c r="F10" s="59"/>
      <c r="G10" s="59"/>
      <c r="H10" s="59"/>
      <c r="I10" s="59"/>
      <c r="J10" s="59"/>
      <c r="K10" s="59" t="s">
        <v>20</v>
      </c>
      <c r="L10" s="59" t="s">
        <v>20</v>
      </c>
      <c r="M10" s="59"/>
      <c r="N10" s="59"/>
      <c r="O10" s="59"/>
      <c r="P10" s="59"/>
      <c r="Q10" s="59"/>
      <c r="R10" s="59" t="s">
        <v>20</v>
      </c>
      <c r="S10" s="59" t="s">
        <v>20</v>
      </c>
      <c r="T10" s="59"/>
      <c r="U10" s="59"/>
      <c r="V10" s="59"/>
      <c r="W10" s="59"/>
      <c r="X10" s="59"/>
      <c r="Y10" s="59" t="s">
        <v>20</v>
      </c>
      <c r="Z10" s="59" t="s">
        <v>20</v>
      </c>
      <c r="AA10" s="59"/>
      <c r="AB10" s="59"/>
      <c r="AC10" s="59"/>
      <c r="AD10" s="59"/>
      <c r="AE10" s="59"/>
      <c r="AF10" s="59" t="s">
        <v>20</v>
      </c>
      <c r="AG10" s="59" t="s">
        <v>20</v>
      </c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92</v>
      </c>
      <c r="B11" s="40" t="s">
        <v>93</v>
      </c>
      <c r="C11" s="41" t="s">
        <v>26</v>
      </c>
      <c r="D11" s="59" t="s">
        <v>20</v>
      </c>
      <c r="E11" s="59" t="s">
        <v>20</v>
      </c>
      <c r="F11" s="61"/>
      <c r="G11" s="61"/>
      <c r="H11" s="61"/>
      <c r="I11" s="61"/>
      <c r="J11" s="61"/>
      <c r="K11" s="59" t="s">
        <v>20</v>
      </c>
      <c r="L11" s="59" t="s">
        <v>20</v>
      </c>
      <c r="M11" s="61"/>
      <c r="N11" s="61"/>
      <c r="O11" s="61"/>
      <c r="P11" s="61"/>
      <c r="Q11" s="61"/>
      <c r="R11" s="59" t="s">
        <v>20</v>
      </c>
      <c r="S11" s="59" t="s">
        <v>20</v>
      </c>
      <c r="T11" s="61"/>
      <c r="U11" s="61"/>
      <c r="V11" s="61"/>
      <c r="W11" s="61"/>
      <c r="X11" s="61"/>
      <c r="Y11" s="59" t="s">
        <v>20</v>
      </c>
      <c r="Z11" s="59" t="s">
        <v>20</v>
      </c>
      <c r="AA11" s="61"/>
      <c r="AB11" s="61"/>
      <c r="AC11" s="61"/>
      <c r="AD11" s="61"/>
      <c r="AE11" s="61"/>
      <c r="AF11" s="59" t="s">
        <v>20</v>
      </c>
      <c r="AG11" s="59" t="s">
        <v>20</v>
      </c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5"/>
      <c r="D12" s="59" t="s">
        <v>20</v>
      </c>
      <c r="E12" s="59" t="s">
        <v>20</v>
      </c>
      <c r="F12" s="59"/>
      <c r="G12" s="59"/>
      <c r="H12" s="59"/>
      <c r="I12" s="59"/>
      <c r="J12" s="59"/>
      <c r="K12" s="59" t="s">
        <v>20</v>
      </c>
      <c r="L12" s="59" t="s">
        <v>20</v>
      </c>
      <c r="M12" s="59"/>
      <c r="N12" s="59"/>
      <c r="O12" s="59"/>
      <c r="P12" s="59"/>
      <c r="Q12" s="59"/>
      <c r="R12" s="59" t="s">
        <v>20</v>
      </c>
      <c r="S12" s="59" t="s">
        <v>20</v>
      </c>
      <c r="T12" s="59"/>
      <c r="U12" s="59"/>
      <c r="V12" s="59"/>
      <c r="W12" s="59"/>
      <c r="X12" s="59"/>
      <c r="Y12" s="59" t="s">
        <v>20</v>
      </c>
      <c r="Z12" s="59" t="s">
        <v>20</v>
      </c>
      <c r="AA12" s="59"/>
      <c r="AB12" s="59"/>
      <c r="AC12" s="59"/>
      <c r="AD12" s="59"/>
      <c r="AE12" s="59"/>
      <c r="AF12" s="59" t="s">
        <v>20</v>
      </c>
      <c r="AG12" s="59" t="s">
        <v>20</v>
      </c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96</v>
      </c>
      <c r="B13" s="40" t="s">
        <v>97</v>
      </c>
      <c r="C13" s="41" t="s">
        <v>26</v>
      </c>
      <c r="D13" s="59" t="s">
        <v>20</v>
      </c>
      <c r="E13" s="59" t="s">
        <v>20</v>
      </c>
      <c r="F13" s="61">
        <v>1.5</v>
      </c>
      <c r="G13" s="61">
        <v>4.5</v>
      </c>
      <c r="H13" s="61">
        <v>1</v>
      </c>
      <c r="I13" s="61"/>
      <c r="J13" s="61">
        <v>1.5</v>
      </c>
      <c r="K13" s="59" t="s">
        <v>20</v>
      </c>
      <c r="L13" s="59" t="s">
        <v>20</v>
      </c>
      <c r="M13" s="61"/>
      <c r="N13" s="61"/>
      <c r="O13" s="61"/>
      <c r="P13" s="61"/>
      <c r="Q13" s="61"/>
      <c r="R13" s="59" t="s">
        <v>20</v>
      </c>
      <c r="S13" s="59" t="s">
        <v>20</v>
      </c>
      <c r="T13" s="61"/>
      <c r="U13" s="61"/>
      <c r="V13" s="61"/>
      <c r="W13" s="61"/>
      <c r="X13" s="61">
        <v>1</v>
      </c>
      <c r="Y13" s="59" t="s">
        <v>20</v>
      </c>
      <c r="Z13" s="59" t="s">
        <v>20</v>
      </c>
      <c r="AA13" s="61"/>
      <c r="AB13" s="61"/>
      <c r="AC13" s="61"/>
      <c r="AD13" s="61"/>
      <c r="AE13" s="61"/>
      <c r="AF13" s="59" t="s">
        <v>20</v>
      </c>
      <c r="AG13" s="59" t="s">
        <v>20</v>
      </c>
      <c r="AH13" s="61">
        <v>3.5</v>
      </c>
      <c r="AI13" s="60">
        <f t="shared" si="0"/>
        <v>13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 t="s">
        <v>100</v>
      </c>
      <c r="C14" s="45"/>
      <c r="D14" s="59" t="s">
        <v>20</v>
      </c>
      <c r="E14" s="59" t="s">
        <v>20</v>
      </c>
      <c r="F14" s="59">
        <v>1.5</v>
      </c>
      <c r="G14" s="59"/>
      <c r="H14" s="59">
        <v>4.5</v>
      </c>
      <c r="I14" s="59">
        <v>5.5</v>
      </c>
      <c r="J14" s="59">
        <v>4</v>
      </c>
      <c r="K14" s="59" t="s">
        <v>20</v>
      </c>
      <c r="L14" s="59" t="s">
        <v>20</v>
      </c>
      <c r="M14" s="59"/>
      <c r="N14" s="59">
        <v>2</v>
      </c>
      <c r="O14" s="59">
        <v>5.5</v>
      </c>
      <c r="P14" s="59">
        <v>6.5</v>
      </c>
      <c r="Q14" s="59">
        <v>4</v>
      </c>
      <c r="R14" s="59" t="s">
        <v>20</v>
      </c>
      <c r="S14" s="59" t="s">
        <v>20</v>
      </c>
      <c r="T14" s="59"/>
      <c r="U14" s="59">
        <v>1.5</v>
      </c>
      <c r="V14" s="59">
        <v>3</v>
      </c>
      <c r="W14" s="59">
        <v>5</v>
      </c>
      <c r="X14" s="59">
        <v>5.5</v>
      </c>
      <c r="Y14" s="59" t="s">
        <v>20</v>
      </c>
      <c r="Z14" s="59" t="s">
        <v>20</v>
      </c>
      <c r="AA14" s="59"/>
      <c r="AB14" s="59">
        <v>5.5</v>
      </c>
      <c r="AC14" s="59">
        <v>5.5</v>
      </c>
      <c r="AD14" s="59"/>
      <c r="AE14" s="59"/>
      <c r="AF14" s="59" t="s">
        <v>20</v>
      </c>
      <c r="AG14" s="59" t="s">
        <v>20</v>
      </c>
      <c r="AH14" s="59">
        <v>3</v>
      </c>
      <c r="AI14" s="60">
        <f t="shared" si="0"/>
        <v>62.5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94</v>
      </c>
      <c r="B15" s="40" t="s">
        <v>95</v>
      </c>
      <c r="C15" s="41" t="s">
        <v>31</v>
      </c>
      <c r="D15" s="59" t="s">
        <v>20</v>
      </c>
      <c r="E15" s="59" t="s">
        <v>20</v>
      </c>
      <c r="F15" s="61">
        <v>4.5</v>
      </c>
      <c r="G15" s="61">
        <v>3</v>
      </c>
      <c r="H15" s="61">
        <v>2</v>
      </c>
      <c r="I15" s="61">
        <v>1</v>
      </c>
      <c r="J15" s="61">
        <v>1</v>
      </c>
      <c r="K15" s="59" t="s">
        <v>20</v>
      </c>
      <c r="L15" s="59" t="s">
        <v>20</v>
      </c>
      <c r="M15" s="61"/>
      <c r="N15" s="61">
        <v>5.5</v>
      </c>
      <c r="O15" s="61">
        <v>2</v>
      </c>
      <c r="P15" s="61">
        <v>1</v>
      </c>
      <c r="Q15" s="61">
        <v>3.5</v>
      </c>
      <c r="R15" s="59" t="s">
        <v>20</v>
      </c>
      <c r="S15" s="59" t="s">
        <v>20</v>
      </c>
      <c r="T15" s="61">
        <v>7.5</v>
      </c>
      <c r="U15" s="61">
        <v>4</v>
      </c>
      <c r="V15" s="61">
        <v>3.5</v>
      </c>
      <c r="W15" s="61">
        <v>1.5</v>
      </c>
      <c r="X15" s="61">
        <v>1</v>
      </c>
      <c r="Y15" s="59" t="s">
        <v>20</v>
      </c>
      <c r="Z15" s="59" t="s">
        <v>20</v>
      </c>
      <c r="AA15" s="61"/>
      <c r="AB15" s="61"/>
      <c r="AC15" s="61">
        <v>2</v>
      </c>
      <c r="AD15" s="61">
        <v>7.5</v>
      </c>
      <c r="AE15" s="61">
        <v>6</v>
      </c>
      <c r="AF15" s="59" t="s">
        <v>20</v>
      </c>
      <c r="AG15" s="59" t="s">
        <v>20</v>
      </c>
      <c r="AH15" s="61">
        <v>1</v>
      </c>
      <c r="AI15" s="60">
        <f t="shared" si="0"/>
        <v>57.5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/>
      <c r="O17" s="61"/>
      <c r="P17" s="61"/>
      <c r="Q17" s="61"/>
      <c r="R17" s="59" t="s">
        <v>20</v>
      </c>
      <c r="S17" s="59" t="s">
        <v>20</v>
      </c>
      <c r="T17" s="61"/>
      <c r="U17" s="61"/>
      <c r="V17" s="61"/>
      <c r="W17" s="61"/>
      <c r="X17" s="61"/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/>
      <c r="AF18" s="59" t="s">
        <v>20</v>
      </c>
      <c r="AG18" s="59" t="s">
        <v>20</v>
      </c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59" t="s">
        <v>20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O21" si="1">SUM(D8:D20)</f>
        <v>0</v>
      </c>
      <c r="E21" s="62">
        <f t="shared" si="1"/>
        <v>0</v>
      </c>
      <c r="F21" s="62">
        <f t="shared" si="1"/>
        <v>7.5</v>
      </c>
      <c r="G21" s="62">
        <f t="shared" si="1"/>
        <v>7.5</v>
      </c>
      <c r="H21" s="62">
        <f t="shared" si="1"/>
        <v>7.5</v>
      </c>
      <c r="I21" s="62">
        <f t="shared" si="1"/>
        <v>6.5</v>
      </c>
      <c r="J21" s="62">
        <f t="shared" si="1"/>
        <v>6.5</v>
      </c>
      <c r="K21" s="62">
        <f t="shared" si="1"/>
        <v>0</v>
      </c>
      <c r="L21" s="62">
        <f t="shared" si="1"/>
        <v>0</v>
      </c>
      <c r="M21" s="62">
        <f t="shared" si="1"/>
        <v>0</v>
      </c>
      <c r="N21" s="62">
        <f t="shared" si="1"/>
        <v>7.5</v>
      </c>
      <c r="O21" s="62">
        <f t="shared" si="1"/>
        <v>7.5</v>
      </c>
      <c r="P21" s="62">
        <f>SUM(P8:P20)</f>
        <v>7.5</v>
      </c>
      <c r="Q21" s="62">
        <f>SUM(Q8:Q20)</f>
        <v>7.5</v>
      </c>
      <c r="R21" s="62">
        <f t="shared" ref="R21:W21" si="2">SUM(R8:R20)</f>
        <v>0</v>
      </c>
      <c r="S21" s="62">
        <f t="shared" si="2"/>
        <v>0</v>
      </c>
      <c r="T21" s="62">
        <f t="shared" si="2"/>
        <v>7.5</v>
      </c>
      <c r="U21" s="62">
        <f t="shared" si="2"/>
        <v>5.5</v>
      </c>
      <c r="V21" s="62">
        <f t="shared" si="2"/>
        <v>6.5</v>
      </c>
      <c r="W21" s="62">
        <f t="shared" si="2"/>
        <v>6.5</v>
      </c>
      <c r="X21" s="62">
        <f>SUM(X8:X20)</f>
        <v>7.5</v>
      </c>
      <c r="Y21" s="62">
        <f t="shared" ref="Y21:AD21" si="3">SUM(Y8:Y20)</f>
        <v>0</v>
      </c>
      <c r="Z21" s="62">
        <f t="shared" si="3"/>
        <v>0</v>
      </c>
      <c r="AA21" s="62">
        <f t="shared" si="3"/>
        <v>0</v>
      </c>
      <c r="AB21" s="62">
        <f t="shared" si="3"/>
        <v>5.5</v>
      </c>
      <c r="AC21" s="62">
        <f t="shared" si="3"/>
        <v>7.5</v>
      </c>
      <c r="AD21" s="62">
        <f t="shared" si="3"/>
        <v>7.5</v>
      </c>
      <c r="AE21" s="62">
        <f>SUM(AE8:AE20)</f>
        <v>6</v>
      </c>
      <c r="AF21" s="62">
        <f t="shared" ref="AF21:AH21" si="4">SUM(AF8:AF20)</f>
        <v>0</v>
      </c>
      <c r="AG21" s="62">
        <f t="shared" si="4"/>
        <v>0</v>
      </c>
      <c r="AH21" s="62">
        <f t="shared" si="4"/>
        <v>7.5</v>
      </c>
      <c r="AI21" s="60">
        <f t="shared" ref="AI21" si="5">SUM(AI8:AI20)</f>
        <v>133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>
        <f>7.5</f>
        <v>7.5</v>
      </c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6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>
        <v>1</v>
      </c>
      <c r="J23" s="64">
        <v>1</v>
      </c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>
        <v>1</v>
      </c>
      <c r="V23" s="64">
        <v>1</v>
      </c>
      <c r="W23" s="64">
        <v>1</v>
      </c>
      <c r="X23" s="64"/>
      <c r="Y23" s="64"/>
      <c r="Z23" s="64"/>
      <c r="AA23" s="64"/>
      <c r="AB23" s="64">
        <v>2</v>
      </c>
      <c r="AC23" s="64"/>
      <c r="AD23" s="64"/>
      <c r="AE23" s="64">
        <v>1.5</v>
      </c>
      <c r="AF23" s="64"/>
      <c r="AG23" s="64"/>
      <c r="AH23" s="64"/>
      <c r="AI23" s="60">
        <f t="shared" si="6"/>
        <v>8.5</v>
      </c>
      <c r="AJ23" s="51" t="s">
        <v>99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6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6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>
        <v>7.5</v>
      </c>
      <c r="AB27" s="64"/>
      <c r="AC27" s="64"/>
      <c r="AD27" s="64"/>
      <c r="AE27" s="64"/>
      <c r="AF27" s="64"/>
      <c r="AG27" s="64"/>
      <c r="AH27" s="64"/>
      <c r="AI27" s="60">
        <f t="shared" si="6"/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6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6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7">SUM(D21:D30)</f>
        <v>0</v>
      </c>
      <c r="E31" s="62">
        <f t="shared" si="7"/>
        <v>0</v>
      </c>
      <c r="F31" s="62">
        <f t="shared" si="7"/>
        <v>7.5</v>
      </c>
      <c r="G31" s="62">
        <f t="shared" si="7"/>
        <v>7.5</v>
      </c>
      <c r="H31" s="62">
        <f t="shared" si="7"/>
        <v>7.5</v>
      </c>
      <c r="I31" s="62">
        <f t="shared" si="7"/>
        <v>7.5</v>
      </c>
      <c r="J31" s="62">
        <f t="shared" si="7"/>
        <v>7.5</v>
      </c>
      <c r="K31" s="62">
        <f t="shared" si="7"/>
        <v>0</v>
      </c>
      <c r="L31" s="62">
        <f t="shared" si="7"/>
        <v>0</v>
      </c>
      <c r="M31" s="62">
        <f t="shared" si="7"/>
        <v>7.5</v>
      </c>
      <c r="N31" s="62">
        <f t="shared" si="7"/>
        <v>7.5</v>
      </c>
      <c r="O31" s="62">
        <f t="shared" si="7"/>
        <v>7.5</v>
      </c>
      <c r="P31" s="62">
        <f t="shared" si="7"/>
        <v>7.5</v>
      </c>
      <c r="Q31" s="62">
        <f t="shared" si="7"/>
        <v>7.5</v>
      </c>
      <c r="R31" s="62">
        <f t="shared" si="7"/>
        <v>0</v>
      </c>
      <c r="S31" s="62">
        <f t="shared" si="7"/>
        <v>0</v>
      </c>
      <c r="T31" s="62">
        <f t="shared" si="7"/>
        <v>7.5</v>
      </c>
      <c r="U31" s="62">
        <f t="shared" si="7"/>
        <v>6.5</v>
      </c>
      <c r="V31" s="62">
        <f t="shared" si="7"/>
        <v>7.5</v>
      </c>
      <c r="W31" s="62">
        <f t="shared" si="7"/>
        <v>7.5</v>
      </c>
      <c r="X31" s="62">
        <f t="shared" si="7"/>
        <v>7.5</v>
      </c>
      <c r="Y31" s="62">
        <f t="shared" si="7"/>
        <v>0</v>
      </c>
      <c r="Z31" s="62">
        <f t="shared" si="7"/>
        <v>0</v>
      </c>
      <c r="AA31" s="62">
        <f t="shared" si="7"/>
        <v>7.5</v>
      </c>
      <c r="AB31" s="62">
        <f t="shared" si="7"/>
        <v>7.5</v>
      </c>
      <c r="AC31" s="62">
        <f t="shared" si="7"/>
        <v>7.5</v>
      </c>
      <c r="AD31" s="62">
        <f t="shared" si="7"/>
        <v>7.5</v>
      </c>
      <c r="AE31" s="62">
        <f t="shared" si="7"/>
        <v>7.5</v>
      </c>
      <c r="AF31" s="62">
        <f t="shared" ref="AF31:AH31" si="8">SUM(AF21:AF30)</f>
        <v>0</v>
      </c>
      <c r="AG31" s="62">
        <f t="shared" si="8"/>
        <v>0</v>
      </c>
      <c r="AH31" s="62">
        <f t="shared" si="8"/>
        <v>7.5</v>
      </c>
      <c r="AI31" s="63">
        <f t="shared" ref="AI31" si="9">SUM(AI21:AI30)</f>
        <v>156.5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0" t="s">
        <v>11</v>
      </c>
      <c r="AG33" s="69">
        <f>21</f>
        <v>21</v>
      </c>
      <c r="AH33" s="65"/>
      <c r="AI33" s="66">
        <f>AG33*7.5</f>
        <v>157.5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0" t="s">
        <v>86</v>
      </c>
      <c r="AG35" s="65"/>
      <c r="AH35" s="65"/>
      <c r="AI35" s="65">
        <f>AI31-AI33</f>
        <v>-1</v>
      </c>
      <c r="AJ35" s="73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5" thickBot="1" x14ac:dyDescent="0.25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1" t="s">
        <v>87</v>
      </c>
      <c r="AG37" s="67"/>
      <c r="AH37" s="67"/>
      <c r="AI37" s="68">
        <f>-4</f>
        <v>-4</v>
      </c>
      <c r="AJ37" s="31"/>
    </row>
    <row r="38" spans="1:52" s="30" customFormat="1" ht="10.5" thickTop="1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1" t="s">
        <v>88</v>
      </c>
      <c r="AG39" s="67"/>
      <c r="AH39" s="67"/>
      <c r="AI39" s="68">
        <f>AI35+AI37</f>
        <v>-5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2021-11-02T20:55:33Z</cp:lastPrinted>
  <dcterms:created xsi:type="dcterms:W3CDTF">1998-07-03T22:57:08Z</dcterms:created>
  <dcterms:modified xsi:type="dcterms:W3CDTF">2022-11-02T16:25:39Z</dcterms:modified>
</cp:coreProperties>
</file>