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lin\Desktop\Andrea FOLDERS\3 Office\3 Timesheets\Timesheets 2023\"/>
    </mc:Choice>
  </mc:AlternateContent>
  <xr:revisionPtr revIDLastSave="0" documentId="13_ncr:1_{665E6258-E83D-4ACA-83BA-E20864919D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Sheet1!$A$2:$AJ$47</definedName>
  </definedNames>
  <calcPr calcId="181029"/>
</workbook>
</file>

<file path=xl/calcChain.xml><?xml version="1.0" encoding="utf-8"?>
<calcChain xmlns="http://schemas.openxmlformats.org/spreadsheetml/2006/main">
  <c r="AI42" i="1" l="1"/>
  <c r="AG38" i="1"/>
  <c r="J19" i="1"/>
  <c r="AH18" i="1"/>
  <c r="AH35" i="1" s="1"/>
  <c r="AG18" i="1"/>
  <c r="AG35" i="1" s="1"/>
  <c r="AF18" i="1"/>
  <c r="AF35" i="1" s="1"/>
  <c r="AE18" i="1"/>
  <c r="AE35" i="1" s="1"/>
  <c r="AD18" i="1"/>
  <c r="AD35" i="1" s="1"/>
  <c r="AC18" i="1"/>
  <c r="AC35" i="1" s="1"/>
  <c r="AB18" i="1"/>
  <c r="AB35" i="1" s="1"/>
  <c r="AA18" i="1"/>
  <c r="AA35" i="1" s="1"/>
  <c r="Z18" i="1"/>
  <c r="Z35" i="1" s="1"/>
  <c r="Y18" i="1"/>
  <c r="Y35" i="1" s="1"/>
  <c r="X18" i="1"/>
  <c r="X35" i="1" s="1"/>
  <c r="W18" i="1"/>
  <c r="W35" i="1" s="1"/>
  <c r="V18" i="1"/>
  <c r="V35" i="1" s="1"/>
  <c r="U18" i="1"/>
  <c r="U35" i="1" s="1"/>
  <c r="T18" i="1"/>
  <c r="T35" i="1" s="1"/>
  <c r="S18" i="1"/>
  <c r="S35" i="1" s="1"/>
  <c r="R18" i="1"/>
  <c r="R35" i="1" s="1"/>
  <c r="Q18" i="1"/>
  <c r="Q35" i="1" s="1"/>
  <c r="P18" i="1"/>
  <c r="P35" i="1" s="1"/>
  <c r="O18" i="1"/>
  <c r="O35" i="1" s="1"/>
  <c r="N18" i="1"/>
  <c r="N35" i="1" s="1"/>
  <c r="M18" i="1"/>
  <c r="M35" i="1" s="1"/>
  <c r="L18" i="1"/>
  <c r="L35" i="1" s="1"/>
  <c r="K18" i="1"/>
  <c r="K35" i="1" s="1"/>
  <c r="J18" i="1"/>
  <c r="J35" i="1" s="1"/>
  <c r="I18" i="1"/>
  <c r="I35" i="1" s="1"/>
  <c r="H18" i="1"/>
  <c r="H35" i="1" s="1"/>
  <c r="G18" i="1"/>
  <c r="G35" i="1" s="1"/>
  <c r="F18" i="1"/>
  <c r="F35" i="1" s="1"/>
  <c r="E18" i="1"/>
  <c r="E35" i="1" s="1"/>
  <c r="D18" i="1"/>
  <c r="D35" i="1" s="1"/>
  <c r="AI34" i="1"/>
  <c r="AL33" i="1"/>
  <c r="AI33" i="1"/>
  <c r="AI38" i="1" l="1"/>
  <c r="AI31" i="1"/>
  <c r="AI30" i="1"/>
  <c r="AI28" i="1"/>
  <c r="AI27" i="1"/>
  <c r="AI26" i="1"/>
  <c r="AI25" i="1"/>
  <c r="AL32" i="1"/>
  <c r="AL26" i="1"/>
  <c r="AL27" i="1"/>
  <c r="AL23" i="1"/>
  <c r="AL28" i="1"/>
  <c r="AL29" i="1"/>
  <c r="AL30" i="1"/>
  <c r="AL31" i="1"/>
  <c r="AI19" i="1"/>
  <c r="AI14" i="1"/>
  <c r="AI17" i="1"/>
  <c r="AI12" i="1"/>
  <c r="AL35" i="1" l="1"/>
  <c r="AI13" i="1"/>
  <c r="AI16" i="1"/>
  <c r="AI20" i="1" l="1"/>
  <c r="AI21" i="1"/>
  <c r="AI22" i="1"/>
  <c r="AI24" i="1"/>
  <c r="AI7" i="1"/>
  <c r="AI8" i="1"/>
  <c r="AI9" i="1"/>
  <c r="AI10" i="1"/>
  <c r="AI11" i="1"/>
  <c r="AI15" i="1"/>
  <c r="AI6" i="1" l="1"/>
  <c r="AI18" i="1" s="1"/>
  <c r="AI35" i="1" s="1"/>
  <c r="AI40" i="1" s="1"/>
  <c r="AI4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Bolin</author>
  </authors>
  <commentList>
    <comment ref="Q7" authorId="0" shapeId="0" xr:uid="{1BD5395B-E44D-49EB-91D3-F35C527D9BE5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T7" authorId="0" shapeId="0" xr:uid="{EE99288E-9749-4AC1-B715-706FFEB361DC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IFC draft - consultant uploads - ftp site &amp; BB</t>
        </r>
      </text>
    </comment>
    <comment ref="U7" authorId="0" shapeId="0" xr:uid="{D90BAEC2-348E-4AD1-85DE-B879E8282960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.5 - client comm
</t>
        </r>
      </text>
    </comment>
    <comment ref="AD7" authorId="0" shapeId="0" xr:uid="{3715DFF4-4F78-4154-B6E1-DC7297D9E6D9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.5 - AS re BL comments
.5 - NS</t>
        </r>
      </text>
    </comment>
    <comment ref="M8" authorId="0" shapeId="0" xr:uid="{5D8CF784-86DA-44B9-AD0C-047CCA82ABDF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VV - embeds / Site
WY</t>
        </r>
      </text>
    </comment>
    <comment ref="O8" authorId="0" shapeId="0" xr:uid="{8A921EFF-986A-471D-BA87-3A57DCB003A1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VV - 2 site
VV - .5 embeds
WY - .5 TH stairs
WY - .5 TH slabs</t>
        </r>
      </text>
    </comment>
    <comment ref="U8" authorId="0" shapeId="0" xr:uid="{335CA286-860D-45D1-A86C-68986135FE26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VV - .5 Amenity Bridge
WY - 1.5 Drawing review
CF - .5 meetings, info transfer
</t>
        </r>
      </text>
    </comment>
    <comment ref="V8" authorId="0" shapeId="0" xr:uid="{1ABB9262-23E3-4C22-9290-42BD7765B390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.5 -VV - site</t>
        </r>
      </text>
    </comment>
    <comment ref="W8" authorId="0" shapeId="0" xr:uid="{B1522BC9-7936-4108-94A8-8752C3907FF9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.5 - VV - site
1 - WY</t>
        </r>
      </text>
    </comment>
    <comment ref="X8" authorId="0" shapeId="0" xr:uid="{C7B9A96E-7D2E-47B9-8888-E4BB072B13C6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VV - No power
1.5 - WY</t>
        </r>
      </text>
    </comment>
    <comment ref="AA8" authorId="0" shapeId="0" xr:uid="{77B8A3AA-2DD6-48C7-B842-27F8B1222599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CF</t>
        </r>
      </text>
    </comment>
    <comment ref="AD8" authorId="0" shapeId="0" xr:uid="{05A10520-E79E-4CBB-AB7C-53D8C477C4A9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WY
VV</t>
        </r>
      </text>
    </comment>
    <comment ref="AE8" authorId="0" shapeId="0" xr:uid="{D5B988CA-D762-4F01-B125-1C0ECCA4A654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WY - 2.5
VV - .5</t>
        </r>
      </text>
    </comment>
    <comment ref="G9" authorId="0" shapeId="0" xr:uid="{C9AE182C-4CB0-4451-A0B9-30A3B20AAA07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2.5-3 Retaining Walls Prep
3-4.5 Retaining Walls Mtg 
4.5-5 iCAD mtg
5-6.5 mtg minutes</t>
        </r>
      </text>
    </comment>
    <comment ref="I9" authorId="0" shapeId="0" xr:uid="{EA0757EB-6621-47AC-B0AC-B30E1F503412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NS call to f/u on items</t>
        </r>
      </text>
    </comment>
    <comment ref="N9" authorId="0" shapeId="0" xr:uid="{0BC78549-758F-45FE-A08F-D9E8A81D4284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Team progress review - 2.5-5.5</t>
        </r>
      </text>
    </comment>
    <comment ref="W9" authorId="0" shapeId="0" xr:uid="{E53A65F4-DC3A-4208-8DC3-EA6432251C20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Excavation mtg</t>
        </r>
      </text>
    </comment>
    <comment ref="AA9" authorId="0" shapeId="0" xr:uid="{4F8BA94D-A2B5-4750-B64E-F25D1BBB4308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Excavation &amp; Blasting - 1
Zoom Meeting - PC-P - 1</t>
        </r>
      </text>
    </comment>
    <comment ref="AD9" authorId="0" shapeId="0" xr:uid="{8AF0E5A7-99CC-46EE-ACAF-484F4EC653E8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Teams - Team mtg</t>
        </r>
      </text>
    </comment>
    <comment ref="AE9" authorId="0" shapeId="0" xr:uid="{B724213F-31FC-4446-B1A0-50604E0C846F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Zoom Meeting - PC-P</t>
        </r>
      </text>
    </comment>
    <comment ref="E10" authorId="0" shapeId="0" xr:uid="{4E978B67-AF46-4A97-880A-FB1541C04CF4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clean up grids &amp; slabs</t>
        </r>
      </text>
    </comment>
    <comment ref="F10" authorId="0" shapeId="0" xr:uid="{AE950166-ED62-4665-93A2-B6903F4C664C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clean up grids &amp; slabs</t>
        </r>
      </text>
    </comment>
    <comment ref="H10" authorId="0" shapeId="0" xr:uid="{DC54EBF2-BD86-4D5B-8001-C752EED1CC78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model reviww &amp; updates  /review of mtl items &amp; OH doors</t>
        </r>
      </text>
    </comment>
    <comment ref="N10" authorId="0" shapeId="0" xr:uid="{277ABE12-37AB-4E35-A40B-E5186DCE490D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coord w. VDZ Bag walls &amp; site CAD
review Metals
visibility</t>
        </r>
      </text>
    </comment>
    <comment ref="O10" authorId="0" shapeId="0" xr:uid="{869BEE2D-C0BE-484C-A27B-50EE7D809ED0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Site model</t>
        </r>
      </text>
    </comment>
    <comment ref="P10" authorId="0" shapeId="0" xr:uid="{BD956F79-84E3-4AE7-9C3F-CC5545DB1E45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screens
site
L4 east planters
slabs 
drop ceilings
East garage doghouse
East Garage door openrer coord w. supplier
water meter chamber</t>
        </r>
      </text>
    </comment>
    <comment ref="Q10" authorId="0" shapeId="0" xr:uid="{0724BECF-1B99-4C16-8F63-61194C9A3E6E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in-slab ducts / coord w. CL
Water meter chamber
Site drainage</t>
        </r>
      </text>
    </comment>
    <comment ref="R10" authorId="0" shapeId="0" xr:uid="{D9E19A5B-A741-4E87-B9F8-21FEE87DC90C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site</t>
        </r>
      </text>
    </comment>
    <comment ref="S10" authorId="0" shapeId="0" xr:uid="{CD72C789-B14D-41AB-B573-868658F71DBD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site</t>
        </r>
      </text>
    </comment>
    <comment ref="T10" authorId="0" shapeId="0" xr:uid="{E4E5F15D-3217-4BDE-A1BE-2961099BB232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Rooftop ERV's - pre revision
Dims views completion towards IFC draft
East Garage door opener coord</t>
        </r>
      </text>
    </comment>
    <comment ref="U10" authorId="0" shapeId="0" xr:uid="{81E1BC14-E7DC-4C95-8A8E-4CD7550794B5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.5 - Built Green doc from E3E - file &amp; distribute
.5 - NWS - request to upload Sprinkler dwgs
.5 - NE - Views review
2 - Dwgs towards IFC Draft</t>
        </r>
      </text>
    </comment>
    <comment ref="V10" authorId="0" shapeId="0" xr:uid="{B68D6F91-5EB4-4164-B8EB-3118B73E7810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Review DWV Garbage pickup doc from NS
Slab plans esp P3 re Excavation audit Thurs
</t>
        </r>
      </text>
    </comment>
    <comment ref="W10" authorId="0" shapeId="0" xr:uid="{4D1811D7-AD51-4E5E-9D75-1D419BDE0D8D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Slab plans esp P3 re Excavation audit Thurs
Coord w. ICAD
Coord w. PC-p re drains btwn slabs &amp; ftgs
Add struct ftgs</t>
        </r>
      </text>
    </comment>
    <comment ref="X10" authorId="0" shapeId="0" xr:uid="{99E26D3B-5E44-4588-8D71-EA6C2DC6DC9D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Slab plans esp P3 re Excavation audit Thurs
Add struct ftgs</t>
        </r>
      </text>
    </comment>
    <comment ref="AA10" authorId="0" shapeId="0" xr:uid="{7E6CF0E4-5559-4EDC-A1A2-B88ADAD46056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Slab plans esp P3 re Excavation audit last Thurs
Add struct ftgs
Elevator core ftgs
Amenity Slab</t>
        </r>
      </text>
    </comment>
    <comment ref="AB10" authorId="0" shapeId="0" xr:uid="{9E90FB1D-4857-4BB5-9217-F0FFD0AD625C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Amenity slab drains (BG or Amenity?)</t>
        </r>
      </text>
    </comment>
    <comment ref="AC10" authorId="0" shapeId="0" xr:uid="{ADAA2A28-3871-45A1-ADBD-BE033381DCDB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Amenity slab drains (BG or Amenity?)</t>
        </r>
      </text>
    </comment>
    <comment ref="AD10" authorId="0" shapeId="0" xr:uid="{26A453F7-BE33-403D-AEC4-92428AABA538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.5 - BL comments review
.5 - Column review &amp; inquiry to GS
.5 - Duct review &amp; coord
.5 - Site Drains 
.5 - P3 SOG</t>
        </r>
      </text>
    </comment>
    <comment ref="AE10" authorId="0" shapeId="0" xr:uid="{DCF9C8D3-4510-44F4-8B3E-8E3349443891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Siber mtg setup &amp; details request
Coord re P3 slab 
Mech coord re Sumps
</t>
        </r>
      </text>
    </comment>
    <comment ref="AF10" authorId="0" shapeId="0" xr:uid="{CB2636FB-C65E-469F-86B7-5A16A85046F4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Tracker review / Update
progress towards re IFC draft
</t>
        </r>
      </text>
    </comment>
    <comment ref="AG10" authorId="0" shapeId="0" xr:uid="{7B750F34-36F2-4235-9B5E-530D86A39700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progress towards re IFC draft
</t>
        </r>
      </text>
    </comment>
    <comment ref="Q13" authorId="0" shapeId="0" xr:uid="{7D721A77-3FB2-49D5-82CB-5E10937D9C06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Purchaser customization</t>
        </r>
      </text>
    </comment>
    <comment ref="V13" authorId="0" shapeId="0" xr:uid="{B0624240-BF47-4505-924B-056CCC0A7AEA}">
      <text>
        <r>
          <rPr>
            <b/>
            <sz val="9"/>
            <color indexed="81"/>
            <rFont val="Tahoma"/>
            <family val="2"/>
          </rPr>
          <t>Andrea Bolin:</t>
        </r>
        <r>
          <rPr>
            <sz val="9"/>
            <color indexed="81"/>
            <rFont val="Tahoma"/>
            <family val="2"/>
          </rPr>
          <t xml:space="preserve">
ERV revs - review PC update plans</t>
        </r>
      </text>
    </comment>
    <comment ref="X13" authorId="0" shapeId="0" xr:uid="{DE1C518E-91DC-41DE-890E-106105A21778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Rooftop VRF Zoom Meeting - BL / PC / RWA</t>
        </r>
      </text>
    </comment>
    <comment ref="AD13" authorId="0" shapeId="0" xr:uid="{C5FEBAE8-E6EE-488B-8A4C-E41B7002ED29}">
      <text>
        <r>
          <rPr>
            <b/>
            <sz val="9"/>
            <color indexed="81"/>
            <rFont val="Tahoma"/>
            <family val="2"/>
          </rPr>
          <t>Andrea Bolin:</t>
        </r>
        <r>
          <rPr>
            <sz val="9"/>
            <color indexed="81"/>
            <rFont val="Tahoma"/>
            <family val="2"/>
          </rPr>
          <t xml:space="preserve">
ERV revs</t>
        </r>
      </text>
    </comment>
    <comment ref="M17" authorId="0" shapeId="0" xr:uid="{D1B878CA-C8E3-4E77-A513-0F7A9AE4B2AF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revit w VV</t>
        </r>
      </text>
    </comment>
    <comment ref="N17" authorId="0" shapeId="0" xr:uid="{D653C49D-4DBC-472A-AF36-5DEB2CB3C8AA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Revit - site modelling</t>
        </r>
      </text>
    </comment>
    <comment ref="U17" authorId="0" shapeId="0" xr:uid="{1D74BC0C-F45B-4CE5-89A2-01D666895545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WY - 1 REVIT protocols</t>
        </r>
      </text>
    </comment>
    <comment ref="X17" authorId="0" shapeId="0" xr:uid="{47896F3D-2D6A-42FE-B7CE-2BDCC113A45B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revit - speed &amp; views</t>
        </r>
      </text>
    </comment>
    <comment ref="H20" authorId="0" shapeId="0" xr:uid="{D270BCD5-DF3A-4F13-9F5A-A801B316854E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Time keeping / review of student Sams work for review</t>
        </r>
      </text>
    </comment>
    <comment ref="G32" authorId="0" shapeId="0" xr:uid="{9A23C3C9-3E32-4435-BDA5-A254890CBB08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Safaira review w. Saphair folks - not now, will review relevance to software in the future</t>
        </r>
      </text>
    </comment>
    <comment ref="I34" authorId="0" shapeId="0" xr:uid="{772AAE18-83B0-48FF-AEBD-6F7FB3B4C1B1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Student Sam interview &amp; prep</t>
        </r>
      </text>
    </comment>
  </commentList>
</comments>
</file>

<file path=xl/sharedStrings.xml><?xml version="1.0" encoding="utf-8"?>
<sst xmlns="http://schemas.openxmlformats.org/spreadsheetml/2006/main" count="309" uniqueCount="139">
  <si>
    <t>NAME</t>
  </si>
  <si>
    <t>Andrea Bolin</t>
  </si>
  <si>
    <t>MONTH / YR</t>
  </si>
  <si>
    <t xml:space="preserve">PROJECT  </t>
  </si>
  <si>
    <t>NO.</t>
  </si>
  <si>
    <t>WORK</t>
  </si>
  <si>
    <t>TOTAL</t>
  </si>
  <si>
    <t>DESCRIPTION / COMMENTS</t>
  </si>
  <si>
    <t>CODE</t>
  </si>
  <si>
    <t>T</t>
  </si>
  <si>
    <t>F</t>
  </si>
  <si>
    <t>S</t>
  </si>
  <si>
    <t>M</t>
  </si>
  <si>
    <t>W</t>
  </si>
  <si>
    <t>CON</t>
  </si>
  <si>
    <t>X</t>
  </si>
  <si>
    <t>subtotal</t>
  </si>
  <si>
    <t>STAT. HOLIDAY</t>
  </si>
  <si>
    <t>ADMIN /GENERAL</t>
  </si>
  <si>
    <t>PROMOTION</t>
  </si>
  <si>
    <t>PROFESSIONAL DEVELOPMENT</t>
  </si>
  <si>
    <t>PROFESSIONAL DEV - UNPAID</t>
  </si>
  <si>
    <t>ILLNESS</t>
  </si>
  <si>
    <t xml:space="preserve">VACATION </t>
  </si>
  <si>
    <t>total</t>
  </si>
  <si>
    <t>WORK CODES:</t>
  </si>
  <si>
    <t>D</t>
  </si>
  <si>
    <t>Pre-DP or schematic design / investigation</t>
  </si>
  <si>
    <t>ADM</t>
  </si>
  <si>
    <t>Construction administration / site services</t>
  </si>
  <si>
    <t>Enter no of paid days in square</t>
  </si>
  <si>
    <t xml:space="preserve">DP  </t>
  </si>
  <si>
    <t>DP Drawings</t>
  </si>
  <si>
    <t>EXTR</t>
  </si>
  <si>
    <t>Extra services beyond contract - SEE EXTRA SERVICE FORM</t>
  </si>
  <si>
    <t>BP</t>
  </si>
  <si>
    <t>Building permit</t>
  </si>
  <si>
    <t>SPEC</t>
  </si>
  <si>
    <t>Specification</t>
  </si>
  <si>
    <t>Flextime (Timeoff) this month</t>
  </si>
  <si>
    <t>Specify for each project above</t>
  </si>
  <si>
    <t xml:space="preserve">WD   </t>
  </si>
  <si>
    <t>Working drawings</t>
  </si>
  <si>
    <t>TEND</t>
  </si>
  <si>
    <t>Tendering phase</t>
  </si>
  <si>
    <t>MOD</t>
  </si>
  <si>
    <t>Model Making</t>
  </si>
  <si>
    <t>Construction phase - drawing details during construction and</t>
  </si>
  <si>
    <t>Flextime (Timeoff) beginning of month</t>
  </si>
  <si>
    <t>coordination of these that should have been done before tender</t>
  </si>
  <si>
    <t>Flextime (Timeoff) end of month</t>
  </si>
  <si>
    <t>1508</t>
  </si>
  <si>
    <t>COURTENAY</t>
  </si>
  <si>
    <t>EXTRA</t>
  </si>
  <si>
    <t>MK</t>
  </si>
  <si>
    <t>Marketing</t>
  </si>
  <si>
    <t>1712</t>
  </si>
  <si>
    <t>HAWKSLEY</t>
  </si>
  <si>
    <t xml:space="preserve">HAWKSLEY </t>
  </si>
  <si>
    <t>OTHER - REVIT Standards</t>
  </si>
  <si>
    <t>Meetings + Prep / K drive cleanup / other uploads for site</t>
  </si>
  <si>
    <t>OTHER - Sustainability</t>
  </si>
  <si>
    <t>OTHER - REVIT Details</t>
  </si>
  <si>
    <t>OTHER - Std Assbl's Dets Gen Notes</t>
  </si>
  <si>
    <t>HAWKSLEY - RVT</t>
  </si>
  <si>
    <t>IFT</t>
  </si>
  <si>
    <t>Filing, Cleanup/Move, Time, Other</t>
  </si>
  <si>
    <t>OCC</t>
  </si>
  <si>
    <t>Days Remaining: 5 (2020) / 25 (2021) /  25 (2022)</t>
  </si>
  <si>
    <t>OTHER - Associate + Partner mtgs</t>
  </si>
  <si>
    <t>REVIT model cleanup + Learning</t>
  </si>
  <si>
    <t>OTHER - Please specify</t>
  </si>
  <si>
    <t>Spec - Amenity</t>
  </si>
  <si>
    <t>Spec - Res</t>
  </si>
  <si>
    <t>HAWKSLEY - Amen</t>
  </si>
  <si>
    <t>BP Amenity - Drawings + Coord</t>
  </si>
  <si>
    <t>1712A</t>
  </si>
  <si>
    <t>OTHER - Software</t>
  </si>
  <si>
    <t xml:space="preserve">Meetings / Organization / Review / Development </t>
  </si>
  <si>
    <t>Post Occupancy - PAVERS</t>
  </si>
  <si>
    <t>Focus</t>
  </si>
  <si>
    <t>Team</t>
  </si>
  <si>
    <t>Internal Meetings / Coordination  (Vlad / Wai Yan / Al)</t>
  </si>
  <si>
    <t>Consultant / Client Meetings</t>
  </si>
  <si>
    <t>OTHER - Specification</t>
  </si>
  <si>
    <t>BP Comments + Changes</t>
  </si>
  <si>
    <t>IFT Amenity - Drawings + Coord / Admin</t>
  </si>
  <si>
    <t>Proj Admin (Billing, Printing, Uploads, Sched, General)</t>
  </si>
  <si>
    <t>Status</t>
  </si>
  <si>
    <t>Other</t>
  </si>
  <si>
    <t xml:space="preserve">IFC CAD Bases </t>
  </si>
  <si>
    <t>Dated 230224 / Uploaded 230308</t>
  </si>
  <si>
    <t>Re-IFT 1</t>
  </si>
  <si>
    <t xml:space="preserve">Dated 230703 / Uploaded </t>
  </si>
  <si>
    <t xml:space="preserve">IFC DRAFT </t>
  </si>
  <si>
    <t>IFC Above Grade</t>
  </si>
  <si>
    <t>Milestones</t>
  </si>
  <si>
    <t>DONE - 02-23</t>
  </si>
  <si>
    <t>OTHER - Contract Admin</t>
  </si>
  <si>
    <t>IFC Building Drawings, Coord</t>
  </si>
  <si>
    <t>BP Issuance</t>
  </si>
  <si>
    <t>BP Responses to DWV</t>
  </si>
  <si>
    <t>Dated 230323</t>
  </si>
  <si>
    <t>AS / AAB / CF</t>
  </si>
  <si>
    <t>Occupancy</t>
  </si>
  <si>
    <t>Dated 230120</t>
  </si>
  <si>
    <t>DONE</t>
  </si>
  <si>
    <t xml:space="preserve"> Driveway</t>
  </si>
  <si>
    <t>Waiting on DrivewayPaver Completion</t>
  </si>
  <si>
    <t>AS / AAB / VV / WYL / CF</t>
  </si>
  <si>
    <t>Site &amp; Drainage</t>
  </si>
  <si>
    <t>M / S - Duct / Vent openings</t>
  </si>
  <si>
    <t>Dated 230313</t>
  </si>
  <si>
    <t>BP Responses to DWV - Final</t>
  </si>
  <si>
    <t>HAWKSLEY - Spec</t>
  </si>
  <si>
    <t>E - Panels, Emerg distribution rm</t>
  </si>
  <si>
    <t>REVIT -  Graphics, Modelling, Cleanup &amp; Learning</t>
  </si>
  <si>
    <t>P - Wall thkness &amp; panel</t>
  </si>
  <si>
    <t>M - In slab duct coordiantion w/ S &amp; Mullions</t>
  </si>
  <si>
    <t>P - Roof, TH Terrace &amp; autocourt  Drains</t>
  </si>
  <si>
    <t>LS / P - Coordination w. PC</t>
  </si>
  <si>
    <t>LS / A - Coordination w. Arch</t>
  </si>
  <si>
    <t>LS - Coord w. Civ &amp; Geo (esp N Bank Retaining)</t>
  </si>
  <si>
    <t>April 2023</t>
  </si>
  <si>
    <t>IFC BG / Progress</t>
  </si>
  <si>
    <t>IFC BG IFC DRAFT-1</t>
  </si>
  <si>
    <t xml:space="preserve">IFC BG IFC </t>
  </si>
  <si>
    <t>Student Sam Interview</t>
  </si>
  <si>
    <t>IFC</t>
  </si>
  <si>
    <t>IFC DRAFT</t>
  </si>
  <si>
    <t xml:space="preserve">Intensive Internal Review, Coordination &amp; Annotation </t>
  </si>
  <si>
    <t>Dated 230501 - Exact day TBC)</t>
  </si>
  <si>
    <t>Sefaira demo</t>
  </si>
  <si>
    <t>Dated 230417 / Uploaded 230419</t>
  </si>
  <si>
    <t>Extra - ERV's / Purchaser customizations</t>
  </si>
  <si>
    <t>Discussion re Changes to corridor pressurization / ERV</t>
  </si>
  <si>
    <t>OTHER INFO</t>
  </si>
  <si>
    <t>AAB working remotely: Apr 19-26</t>
  </si>
  <si>
    <t xml:space="preserve"> P3 below slab coordination / Site drainage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</si>
</sst>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i/>
      <sz val="11"/>
      <color rgb="FF7F7F7F"/>
      <name val="Calibri"/>
      <family val="2"/>
      <scheme val="minor"/>
    </font>
    <font>
      <i/>
      <sz val="8"/>
      <color theme="0" tint="-0.499984740745262"/>
      <name val="Arial"/>
      <family val="2"/>
    </font>
    <font>
      <sz val="8"/>
      <color theme="1" tint="0.499984740745262"/>
      <name val="Arial"/>
      <family val="2"/>
    </font>
    <font>
      <sz val="8"/>
      <color theme="0" tint="-0.49998474074526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lightHorizontal">
        <bgColor theme="0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 tint="-4.9989318521683403E-2"/>
        <bgColor indexed="2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2" borderId="0"/>
    <xf numFmtId="0" fontId="8" fillId="0" borderId="0" applyNumberFormat="0" applyFill="0" applyBorder="0" applyAlignment="0" applyProtection="0"/>
  </cellStyleXfs>
  <cellXfs count="170">
    <xf numFmtId="0" fontId="0" fillId="2" borderId="0" xfId="0"/>
    <xf numFmtId="0" fontId="2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6" fillId="5" borderId="5" xfId="0" applyFont="1" applyFill="1" applyBorder="1"/>
    <xf numFmtId="0" fontId="3" fillId="5" borderId="9" xfId="0" applyFont="1" applyFill="1" applyBorder="1" applyAlignment="1">
      <alignment horizontal="center"/>
    </xf>
    <xf numFmtId="0" fontId="3" fillId="2" borderId="10" xfId="0" applyFont="1" applyBorder="1" applyProtection="1">
      <protection locked="0"/>
    </xf>
    <xf numFmtId="0" fontId="3" fillId="5" borderId="11" xfId="0" applyFont="1" applyFill="1" applyBorder="1" applyProtection="1">
      <protection locked="0"/>
    </xf>
    <xf numFmtId="0" fontId="6" fillId="5" borderId="12" xfId="0" applyFont="1" applyFill="1" applyBorder="1" applyProtection="1">
      <protection locked="0"/>
    </xf>
    <xf numFmtId="0" fontId="3" fillId="5" borderId="8" xfId="0" applyFont="1" applyFill="1" applyBorder="1" applyProtection="1">
      <protection locked="0"/>
    </xf>
    <xf numFmtId="0" fontId="3" fillId="2" borderId="15" xfId="0" applyFont="1" applyBorder="1" applyProtection="1">
      <protection locked="0"/>
    </xf>
    <xf numFmtId="0" fontId="3" fillId="6" borderId="15" xfId="0" applyFont="1" applyFill="1" applyBorder="1" applyProtection="1">
      <protection locked="0"/>
    </xf>
    <xf numFmtId="164" fontId="3" fillId="6" borderId="17" xfId="0" applyNumberFormat="1" applyFont="1" applyFill="1" applyBorder="1" applyProtection="1">
      <protection locked="0"/>
    </xf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2" fillId="4" borderId="0" xfId="0" applyFont="1" applyFill="1"/>
    <xf numFmtId="0" fontId="2" fillId="2" borderId="0" xfId="0" applyFont="1"/>
    <xf numFmtId="0" fontId="3" fillId="2" borderId="0" xfId="0" applyFont="1"/>
    <xf numFmtId="0" fontId="2" fillId="2" borderId="21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1" xfId="0" applyFont="1" applyFill="1" applyBorder="1" applyAlignment="1" applyProtection="1">
      <alignment horizontal="center"/>
      <protection locked="0"/>
    </xf>
    <xf numFmtId="0" fontId="3" fillId="5" borderId="1" xfId="0" applyFont="1" applyFill="1" applyBorder="1" applyAlignment="1" applyProtection="1">
      <alignment horizontal="center"/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13" xfId="0" applyFont="1" applyFill="1" applyBorder="1" applyAlignment="1" applyProtection="1">
      <alignment horizontal="center"/>
      <protection locked="0"/>
    </xf>
    <xf numFmtId="0" fontId="3" fillId="5" borderId="14" xfId="0" applyFont="1" applyFill="1" applyBorder="1" applyAlignment="1" applyProtection="1">
      <alignment horizontal="center"/>
      <protection locked="0"/>
    </xf>
    <xf numFmtId="164" fontId="6" fillId="6" borderId="16" xfId="0" applyNumberFormat="1" applyFont="1" applyFill="1" applyBorder="1" applyAlignment="1">
      <alignment horizontal="center"/>
    </xf>
    <xf numFmtId="164" fontId="6" fillId="6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0" fontId="3" fillId="4" borderId="0" xfId="0" applyFont="1" applyFill="1" applyAlignment="1" applyProtection="1">
      <alignment horizontal="center"/>
      <protection locked="0"/>
    </xf>
    <xf numFmtId="1" fontId="3" fillId="6" borderId="19" xfId="0" applyNumberFormat="1" applyFont="1" applyFill="1" applyBorder="1" applyAlignment="1" applyProtection="1">
      <alignment horizontal="center"/>
      <protection locked="0"/>
    </xf>
    <xf numFmtId="164" fontId="3" fillId="4" borderId="0" xfId="0" applyNumberFormat="1" applyFont="1" applyFill="1" applyAlignment="1">
      <alignment horizontal="center"/>
    </xf>
    <xf numFmtId="0" fontId="3" fillId="2" borderId="0" xfId="0" applyFont="1" applyAlignment="1">
      <alignment horizontal="center"/>
    </xf>
    <xf numFmtId="0" fontId="5" fillId="5" borderId="1" xfId="0" applyFont="1" applyFill="1" applyBorder="1" applyAlignment="1" applyProtection="1">
      <alignment horizontal="left"/>
      <protection locked="0"/>
    </xf>
    <xf numFmtId="0" fontId="3" fillId="8" borderId="7" xfId="0" applyFont="1" applyFill="1" applyBorder="1" applyAlignment="1">
      <alignment horizontal="center"/>
    </xf>
    <xf numFmtId="0" fontId="6" fillId="6" borderId="22" xfId="0" applyFont="1" applyFill="1" applyBorder="1" applyProtection="1">
      <protection locked="0"/>
    </xf>
    <xf numFmtId="0" fontId="3" fillId="5" borderId="8" xfId="0" applyFont="1" applyFill="1" applyBorder="1" applyAlignment="1" applyProtection="1">
      <alignment horizontal="center"/>
      <protection locked="0"/>
    </xf>
    <xf numFmtId="0" fontId="3" fillId="5" borderId="11" xfId="0" applyFont="1" applyFill="1" applyBorder="1" applyAlignment="1" applyProtection="1">
      <alignment horizontal="left" vertical="center"/>
      <protection locked="0"/>
    </xf>
    <xf numFmtId="0" fontId="3" fillId="5" borderId="8" xfId="0" applyFont="1" applyFill="1" applyBorder="1" applyAlignment="1" applyProtection="1">
      <alignment horizontal="left" vertical="center"/>
      <protection locked="0"/>
    </xf>
    <xf numFmtId="0" fontId="3" fillId="4" borderId="0" xfId="0" applyFont="1" applyFill="1" applyAlignment="1" applyProtection="1">
      <alignment horizontal="left" vertical="center"/>
      <protection locked="0"/>
    </xf>
    <xf numFmtId="49" fontId="3" fillId="4" borderId="0" xfId="0" applyNumberFormat="1" applyFont="1" applyFill="1" applyAlignment="1" applyProtection="1">
      <alignment horizontal="left" vertical="center"/>
      <protection locked="0"/>
    </xf>
    <xf numFmtId="0" fontId="3" fillId="2" borderId="0" xfId="0" applyFont="1" applyAlignment="1" applyProtection="1">
      <alignment horizontal="left" vertical="center"/>
      <protection locked="0"/>
    </xf>
    <xf numFmtId="0" fontId="3" fillId="6" borderId="11" xfId="0" applyFont="1" applyFill="1" applyBorder="1" applyAlignment="1" applyProtection="1">
      <alignment vertical="center"/>
      <protection locked="0"/>
    </xf>
    <xf numFmtId="0" fontId="6" fillId="6" borderId="12" xfId="0" applyFont="1" applyFill="1" applyBorder="1" applyAlignment="1" applyProtection="1">
      <alignment vertical="center"/>
      <protection locked="0"/>
    </xf>
    <xf numFmtId="164" fontId="6" fillId="6" borderId="13" xfId="0" applyNumberFormat="1" applyFont="1" applyFill="1" applyBorder="1" applyAlignment="1" applyProtection="1">
      <alignment horizontal="center" vertical="center"/>
      <protection locked="0"/>
    </xf>
    <xf numFmtId="0" fontId="3" fillId="6" borderId="8" xfId="0" applyFont="1" applyFill="1" applyBorder="1" applyAlignment="1" applyProtection="1">
      <alignment vertical="center"/>
      <protection locked="0"/>
    </xf>
    <xf numFmtId="0" fontId="3" fillId="4" borderId="0" xfId="0" applyFont="1" applyFill="1" applyAlignment="1" applyProtection="1">
      <alignment vertical="center"/>
      <protection locked="0"/>
    </xf>
    <xf numFmtId="49" fontId="3" fillId="4" borderId="0" xfId="0" applyNumberFormat="1" applyFont="1" applyFill="1" applyAlignment="1" applyProtection="1">
      <alignment vertical="center"/>
      <protection locked="0"/>
    </xf>
    <xf numFmtId="0" fontId="2" fillId="1" borderId="0" xfId="0" applyFont="1" applyFill="1" applyAlignment="1" applyProtection="1">
      <alignment vertical="center"/>
      <protection locked="0"/>
    </xf>
    <xf numFmtId="0" fontId="3" fillId="5" borderId="11" xfId="0" applyFont="1" applyFill="1" applyBorder="1" applyAlignment="1" applyProtection="1">
      <alignment vertical="center"/>
      <protection locked="0"/>
    </xf>
    <xf numFmtId="0" fontId="6" fillId="5" borderId="12" xfId="0" applyFont="1" applyFill="1" applyBorder="1" applyAlignment="1" applyProtection="1">
      <alignment vertical="center"/>
      <protection locked="0"/>
    </xf>
    <xf numFmtId="164" fontId="6" fillId="5" borderId="13" xfId="0" applyNumberFormat="1" applyFont="1" applyFill="1" applyBorder="1" applyAlignment="1" applyProtection="1">
      <alignment horizontal="center" vertical="center"/>
      <protection locked="0"/>
    </xf>
    <xf numFmtId="164" fontId="6" fillId="5" borderId="14" xfId="0" applyNumberFormat="1" applyFont="1" applyFill="1" applyBorder="1" applyAlignment="1" applyProtection="1">
      <alignment horizontal="center" vertical="center"/>
      <protection locked="0"/>
    </xf>
    <xf numFmtId="0" fontId="3" fillId="5" borderId="8" xfId="0" applyFont="1" applyFill="1" applyBorder="1" applyAlignment="1" applyProtection="1">
      <alignment vertical="center"/>
      <protection locked="0"/>
    </xf>
    <xf numFmtId="0" fontId="3" fillId="2" borderId="0" xfId="0" applyFont="1" applyAlignment="1" applyProtection="1">
      <alignment vertical="center"/>
      <protection locked="0"/>
    </xf>
    <xf numFmtId="164" fontId="6" fillId="6" borderId="14" xfId="0" applyNumberFormat="1" applyFont="1" applyFill="1" applyBorder="1" applyAlignment="1" applyProtection="1">
      <alignment horizontal="center" vertical="center"/>
      <protection locked="0"/>
    </xf>
    <xf numFmtId="0" fontId="3" fillId="2" borderId="15" xfId="0" applyFont="1" applyBorder="1" applyAlignment="1" applyProtection="1">
      <alignment vertical="center"/>
      <protection locked="0"/>
    </xf>
    <xf numFmtId="0" fontId="3" fillId="8" borderId="11" xfId="0" applyFont="1" applyFill="1" applyBorder="1" applyAlignment="1" applyProtection="1">
      <alignment vertical="center"/>
      <protection locked="0"/>
    </xf>
    <xf numFmtId="0" fontId="6" fillId="5" borderId="23" xfId="0" applyFont="1" applyFill="1" applyBorder="1" applyAlignment="1" applyProtection="1">
      <alignment vertical="center"/>
      <protection locked="0"/>
    </xf>
    <xf numFmtId="0" fontId="3" fillId="5" borderId="8" xfId="0" applyFont="1" applyFill="1" applyBorder="1" applyAlignment="1">
      <alignment horizontal="center"/>
    </xf>
    <xf numFmtId="164" fontId="3" fillId="6" borderId="0" xfId="0" applyNumberFormat="1" applyFont="1" applyFill="1" applyAlignment="1" applyProtection="1">
      <alignment horizontal="center"/>
      <protection locked="0"/>
    </xf>
    <xf numFmtId="164" fontId="3" fillId="6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3" fillId="4" borderId="20" xfId="0" applyNumberFormat="1" applyFont="1" applyFill="1" applyBorder="1" applyAlignment="1">
      <alignment horizontal="center"/>
    </xf>
    <xf numFmtId="0" fontId="3" fillId="2" borderId="6" xfId="0" applyFont="1" applyBorder="1" applyAlignment="1">
      <alignment horizontal="center"/>
    </xf>
    <xf numFmtId="164" fontId="3" fillId="6" borderId="8" xfId="0" applyNumberFormat="1" applyFont="1" applyFill="1" applyBorder="1" applyAlignment="1" applyProtection="1">
      <alignment horizontal="right" vertical="center"/>
      <protection locked="0"/>
    </xf>
    <xf numFmtId="164" fontId="3" fillId="6" borderId="8" xfId="0" applyNumberFormat="1" applyFont="1" applyFill="1" applyBorder="1" applyAlignment="1" applyProtection="1">
      <alignment horizontal="right"/>
      <protection locked="0"/>
    </xf>
    <xf numFmtId="164" fontId="6" fillId="0" borderId="21" xfId="0" applyNumberFormat="1" applyFont="1" applyFill="1" applyBorder="1" applyAlignment="1" applyProtection="1">
      <alignment horizontal="center" vertical="center"/>
      <protection locked="0"/>
    </xf>
    <xf numFmtId="164" fontId="3" fillId="6" borderId="0" xfId="0" applyNumberFormat="1" applyFont="1" applyFill="1" applyAlignment="1">
      <alignment horizontal="left"/>
    </xf>
    <xf numFmtId="164" fontId="3" fillId="4" borderId="0" xfId="0" applyNumberFormat="1" applyFont="1" applyFill="1" applyAlignment="1">
      <alignment horizontal="left"/>
    </xf>
    <xf numFmtId="164" fontId="3" fillId="6" borderId="0" xfId="0" applyNumberFormat="1" applyFont="1" applyFill="1" applyAlignment="1">
      <alignment horizontal="right"/>
    </xf>
    <xf numFmtId="164" fontId="3" fillId="4" borderId="0" xfId="0" applyNumberFormat="1" applyFont="1" applyFill="1" applyAlignment="1">
      <alignment horizontal="right"/>
    </xf>
    <xf numFmtId="0" fontId="3" fillId="5" borderId="26" xfId="0" applyFont="1" applyFill="1" applyBorder="1"/>
    <xf numFmtId="0" fontId="3" fillId="5" borderId="27" xfId="0" applyFont="1" applyFill="1" applyBorder="1" applyAlignment="1" applyProtection="1">
      <alignment horizontal="left"/>
      <protection locked="0"/>
    </xf>
    <xf numFmtId="49" fontId="3" fillId="6" borderId="27" xfId="0" applyNumberFormat="1" applyFont="1" applyFill="1" applyBorder="1" applyAlignment="1" applyProtection="1">
      <alignment horizontal="left" vertical="center"/>
      <protection locked="0"/>
    </xf>
    <xf numFmtId="49" fontId="3" fillId="5" borderId="27" xfId="0" applyNumberFormat="1" applyFont="1" applyFill="1" applyBorder="1" applyAlignment="1" applyProtection="1">
      <alignment horizontal="left" vertical="center"/>
      <protection locked="0"/>
    </xf>
    <xf numFmtId="49" fontId="3" fillId="8" borderId="27" xfId="0" applyNumberFormat="1" applyFont="1" applyFill="1" applyBorder="1" applyAlignment="1" applyProtection="1">
      <alignment horizontal="left" vertical="center"/>
      <protection locked="0"/>
    </xf>
    <xf numFmtId="0" fontId="1" fillId="6" borderId="15" xfId="0" applyFont="1" applyFill="1" applyBorder="1"/>
    <xf numFmtId="0" fontId="7" fillId="6" borderId="0" xfId="0" applyFont="1" applyFill="1"/>
    <xf numFmtId="0" fontId="8" fillId="7" borderId="0" xfId="1" applyFill="1"/>
    <xf numFmtId="0" fontId="8" fillId="7" borderId="0" xfId="1" applyFill="1" applyAlignment="1">
      <alignment horizontal="center"/>
    </xf>
    <xf numFmtId="0" fontId="3" fillId="4" borderId="0" xfId="0" applyFont="1" applyFill="1" applyAlignment="1" applyProtection="1">
      <alignment horizontal="center" vertical="center"/>
      <protection locked="0"/>
    </xf>
    <xf numFmtId="0" fontId="1" fillId="1" borderId="0" xfId="0" applyFont="1" applyFill="1" applyAlignment="1" applyProtection="1">
      <alignment vertical="center"/>
      <protection locked="0"/>
    </xf>
    <xf numFmtId="0" fontId="1" fillId="6" borderId="1" xfId="0" applyFont="1" applyFill="1" applyBorder="1" applyAlignment="1">
      <alignment vertical="center"/>
    </xf>
    <xf numFmtId="164" fontId="6" fillId="6" borderId="16" xfId="0" applyNumberFormat="1" applyFont="1" applyFill="1" applyBorder="1" applyAlignment="1" applyProtection="1">
      <alignment horizontal="center" vertical="center"/>
      <protection locked="0"/>
    </xf>
    <xf numFmtId="164" fontId="6" fillId="6" borderId="25" xfId="0" applyNumberFormat="1" applyFont="1" applyFill="1" applyBorder="1" applyAlignment="1" applyProtection="1">
      <alignment horizontal="center" vertical="center"/>
      <protection locked="0"/>
    </xf>
    <xf numFmtId="0" fontId="3" fillId="6" borderId="17" xfId="0" applyFont="1" applyFill="1" applyBorder="1" applyAlignment="1" applyProtection="1">
      <alignment vertical="center"/>
      <protection locked="0"/>
    </xf>
    <xf numFmtId="0" fontId="1" fillId="1" borderId="15" xfId="0" applyFont="1" applyFill="1" applyBorder="1" applyAlignment="1" applyProtection="1">
      <alignment vertical="center"/>
      <protection locked="0"/>
    </xf>
    <xf numFmtId="0" fontId="1" fillId="6" borderId="1" xfId="0" applyFont="1" applyFill="1" applyBorder="1" applyAlignment="1">
      <alignment horizontal="center" vertical="center"/>
    </xf>
    <xf numFmtId="164" fontId="6" fillId="6" borderId="24" xfId="0" applyNumberFormat="1" applyFont="1" applyFill="1" applyBorder="1" applyAlignment="1" applyProtection="1">
      <alignment horizontal="center" vertical="center"/>
      <protection locked="0"/>
    </xf>
    <xf numFmtId="49" fontId="3" fillId="4" borderId="0" xfId="0" applyNumberFormat="1" applyFont="1" applyFill="1" applyAlignment="1" applyProtection="1">
      <alignment horizontal="center" vertical="center"/>
      <protection locked="0"/>
    </xf>
    <xf numFmtId="0" fontId="1" fillId="1" borderId="0" xfId="0" applyFont="1" applyFill="1" applyAlignment="1" applyProtection="1">
      <alignment horizontal="center" vertical="center"/>
      <protection locked="0"/>
    </xf>
    <xf numFmtId="0" fontId="1" fillId="1" borderId="15" xfId="0" applyFont="1" applyFill="1" applyBorder="1" applyAlignment="1" applyProtection="1">
      <alignment horizontal="center" vertical="center"/>
      <protection locked="0"/>
    </xf>
    <xf numFmtId="0" fontId="3" fillId="6" borderId="18" xfId="0" applyFont="1" applyFill="1" applyBorder="1" applyAlignment="1" applyProtection="1">
      <alignment vertical="center"/>
      <protection locked="0"/>
    </xf>
    <xf numFmtId="0" fontId="1" fillId="6" borderId="15" xfId="0" applyFont="1" applyFill="1" applyBorder="1" applyAlignment="1">
      <alignment vertical="center"/>
    </xf>
    <xf numFmtId="49" fontId="3" fillId="6" borderId="17" xfId="0" applyNumberFormat="1" applyFont="1" applyFill="1" applyBorder="1" applyAlignment="1" applyProtection="1">
      <alignment vertical="center"/>
      <protection locked="0"/>
    </xf>
    <xf numFmtId="164" fontId="3" fillId="6" borderId="8" xfId="0" applyNumberFormat="1" applyFont="1" applyFill="1" applyBorder="1" applyAlignment="1">
      <alignment vertical="center"/>
    </xf>
    <xf numFmtId="0" fontId="3" fillId="6" borderId="18" xfId="0" applyFont="1" applyFill="1" applyBorder="1" applyAlignment="1" applyProtection="1">
      <alignment horizontal="left" vertical="center"/>
      <protection locked="0"/>
    </xf>
    <xf numFmtId="0" fontId="1" fillId="6" borderId="1" xfId="0" applyFont="1" applyFill="1" applyBorder="1" applyAlignment="1">
      <alignment horizontal="left" vertical="center"/>
    </xf>
    <xf numFmtId="0" fontId="3" fillId="4" borderId="0" xfId="0" applyFont="1" applyFill="1" applyAlignment="1" applyProtection="1">
      <alignment horizontal="left"/>
      <protection locked="0"/>
    </xf>
    <xf numFmtId="0" fontId="3" fillId="2" borderId="0" xfId="0" applyFont="1" applyAlignment="1" applyProtection="1">
      <alignment horizontal="left"/>
      <protection locked="0"/>
    </xf>
    <xf numFmtId="164" fontId="3" fillId="4" borderId="0" xfId="0" applyNumberFormat="1" applyFont="1" applyFill="1" applyProtection="1">
      <protection locked="0"/>
    </xf>
    <xf numFmtId="164" fontId="3" fillId="0" borderId="8" xfId="0" applyNumberFormat="1" applyFont="1" applyFill="1" applyBorder="1" applyAlignment="1" applyProtection="1">
      <alignment horizontal="right" vertical="center"/>
      <protection locked="0"/>
    </xf>
    <xf numFmtId="164" fontId="6" fillId="0" borderId="16" xfId="0" applyNumberFormat="1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>
      <alignment textRotation="90" readingOrder="1"/>
    </xf>
    <xf numFmtId="0" fontId="3" fillId="5" borderId="1" xfId="0" applyFont="1" applyFill="1" applyBorder="1" applyAlignment="1">
      <alignment textRotation="90" wrapText="1" readingOrder="1"/>
    </xf>
    <xf numFmtId="0" fontId="3" fillId="5" borderId="1" xfId="0" applyFont="1" applyFill="1" applyBorder="1" applyAlignment="1">
      <alignment textRotation="90" readingOrder="1"/>
    </xf>
    <xf numFmtId="0" fontId="1" fillId="0" borderId="15" xfId="0" applyFont="1" applyFill="1" applyBorder="1" applyAlignment="1">
      <alignment vertical="center"/>
    </xf>
    <xf numFmtId="49" fontId="3" fillId="0" borderId="18" xfId="0" applyNumberFormat="1" applyFont="1" applyFill="1" applyBorder="1" applyAlignment="1" applyProtection="1">
      <alignment vertical="center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49" fontId="3" fillId="0" borderId="0" xfId="0" applyNumberFormat="1" applyFont="1" applyFill="1" applyAlignment="1" applyProtection="1">
      <alignment vertical="center"/>
      <protection locked="0"/>
    </xf>
    <xf numFmtId="164" fontId="3" fillId="9" borderId="8" xfId="0" applyNumberFormat="1" applyFont="1" applyFill="1" applyBorder="1" applyAlignment="1" applyProtection="1">
      <alignment horizontal="right" vertical="center"/>
      <protection locked="0"/>
    </xf>
    <xf numFmtId="164" fontId="3" fillId="4" borderId="28" xfId="0" applyNumberFormat="1" applyFont="1" applyFill="1" applyBorder="1" applyAlignment="1" applyProtection="1">
      <alignment horizontal="center" vertical="center"/>
      <protection locked="0"/>
    </xf>
    <xf numFmtId="164" fontId="3" fillId="4" borderId="7" xfId="0" applyNumberFormat="1" applyFont="1" applyFill="1" applyBorder="1" applyAlignment="1" applyProtection="1">
      <alignment horizontal="center" vertical="center"/>
      <protection locked="0"/>
    </xf>
    <xf numFmtId="164" fontId="3" fillId="4" borderId="21" xfId="0" applyNumberFormat="1" applyFont="1" applyFill="1" applyBorder="1" applyAlignment="1" applyProtection="1">
      <alignment horizontal="center" vertical="center"/>
      <protection locked="0"/>
    </xf>
    <xf numFmtId="0" fontId="3" fillId="4" borderId="2" xfId="0" applyFont="1" applyFill="1" applyBorder="1" applyProtection="1">
      <protection locked="0"/>
    </xf>
    <xf numFmtId="0" fontId="3" fillId="4" borderId="8" xfId="0" applyFont="1" applyFill="1" applyBorder="1" applyProtection="1">
      <protection locked="0"/>
    </xf>
    <xf numFmtId="0" fontId="7" fillId="4" borderId="0" xfId="0" applyFont="1" applyFill="1" applyAlignment="1" applyProtection="1">
      <alignment vertical="center"/>
      <protection locked="0"/>
    </xf>
    <xf numFmtId="0" fontId="9" fillId="4" borderId="1" xfId="0" applyFont="1" applyFill="1" applyBorder="1" applyAlignment="1" applyProtection="1">
      <alignment horizontal="left"/>
      <protection locked="0"/>
    </xf>
    <xf numFmtId="16" fontId="3" fillId="4" borderId="8" xfId="0" applyNumberFormat="1" applyFont="1" applyFill="1" applyBorder="1" applyProtection="1">
      <protection locked="0"/>
    </xf>
    <xf numFmtId="16" fontId="10" fillId="4" borderId="29" xfId="0" applyNumberFormat="1" applyFont="1" applyFill="1" applyBorder="1" applyAlignment="1" applyProtection="1">
      <alignment horizontal="right"/>
      <protection locked="0"/>
    </xf>
    <xf numFmtId="16" fontId="3" fillId="4" borderId="0" xfId="0" applyNumberFormat="1" applyFont="1" applyFill="1" applyProtection="1">
      <protection locked="0"/>
    </xf>
    <xf numFmtId="16" fontId="10" fillId="4" borderId="1" xfId="0" applyNumberFormat="1" applyFont="1" applyFill="1" applyBorder="1" applyAlignment="1" applyProtection="1">
      <alignment horizontal="right"/>
      <protection locked="0"/>
    </xf>
    <xf numFmtId="0" fontId="10" fillId="4" borderId="0" xfId="0" applyFont="1" applyFill="1" applyAlignment="1" applyProtection="1">
      <alignment vertical="center"/>
      <protection locked="0"/>
    </xf>
    <xf numFmtId="0" fontId="9" fillId="4" borderId="0" xfId="0" applyFont="1" applyFill="1" applyAlignment="1" applyProtection="1">
      <alignment vertical="center"/>
      <protection locked="0"/>
    </xf>
    <xf numFmtId="0" fontId="3" fillId="4" borderId="6" xfId="0" applyFont="1" applyFill="1" applyBorder="1" applyProtection="1">
      <protection locked="0"/>
    </xf>
    <xf numFmtId="0" fontId="10" fillId="4" borderId="6" xfId="0" applyFont="1" applyFill="1" applyBorder="1" applyAlignment="1" applyProtection="1">
      <alignment vertical="center"/>
      <protection locked="0"/>
    </xf>
    <xf numFmtId="0" fontId="9" fillId="4" borderId="22" xfId="0" applyFont="1" applyFill="1" applyBorder="1" applyAlignment="1" applyProtection="1">
      <alignment vertical="center"/>
      <protection locked="0"/>
    </xf>
    <xf numFmtId="0" fontId="3" fillId="4" borderId="6" xfId="0" applyFont="1" applyFill="1" applyBorder="1" applyAlignment="1" applyProtection="1">
      <alignment horizontal="center" vertical="center"/>
      <protection locked="0"/>
    </xf>
    <xf numFmtId="0" fontId="7" fillId="10" borderId="30" xfId="0" applyFont="1" applyFill="1" applyBorder="1" applyAlignment="1" applyProtection="1">
      <alignment horizontal="left"/>
      <protection locked="0"/>
    </xf>
    <xf numFmtId="0" fontId="7" fillId="10" borderId="15" xfId="0" applyFont="1" applyFill="1" applyBorder="1" applyAlignment="1" applyProtection="1">
      <alignment horizontal="left"/>
      <protection locked="0"/>
    </xf>
    <xf numFmtId="0" fontId="3" fillId="10" borderId="15" xfId="0" applyFont="1" applyFill="1" applyBorder="1" applyProtection="1">
      <protection locked="0"/>
    </xf>
    <xf numFmtId="0" fontId="3" fillId="10" borderId="31" xfId="0" applyFont="1" applyFill="1" applyBorder="1" applyProtection="1">
      <protection locked="0"/>
    </xf>
    <xf numFmtId="0" fontId="3" fillId="4" borderId="9" xfId="0" applyFont="1" applyFill="1" applyBorder="1" applyProtection="1">
      <protection locked="0"/>
    </xf>
    <xf numFmtId="0" fontId="3" fillId="4" borderId="2" xfId="0" applyFont="1" applyFill="1" applyBorder="1" applyAlignment="1" applyProtection="1">
      <alignment horizontal="left"/>
      <protection locked="0"/>
    </xf>
    <xf numFmtId="0" fontId="3" fillId="4" borderId="3" xfId="0" applyFont="1" applyFill="1" applyBorder="1" applyProtection="1">
      <protection locked="0"/>
    </xf>
    <xf numFmtId="0" fontId="3" fillId="4" borderId="8" xfId="0" applyFont="1" applyFill="1" applyBorder="1" applyAlignment="1" applyProtection="1">
      <alignment horizontal="center" vertical="center"/>
      <protection locked="0"/>
    </xf>
    <xf numFmtId="16" fontId="11" fillId="4" borderId="8" xfId="0" applyNumberFormat="1" applyFont="1" applyFill="1" applyBorder="1" applyProtection="1">
      <protection locked="0"/>
    </xf>
    <xf numFmtId="0" fontId="11" fillId="4" borderId="0" xfId="0" applyFont="1" applyFill="1" applyAlignment="1" applyProtection="1">
      <alignment horizontal="center" vertical="center"/>
      <protection locked="0"/>
    </xf>
    <xf numFmtId="0" fontId="11" fillId="4" borderId="0" xfId="0" applyFont="1" applyFill="1" applyAlignment="1" applyProtection="1">
      <alignment horizontal="left" vertical="center"/>
      <protection locked="0"/>
    </xf>
    <xf numFmtId="16" fontId="11" fillId="4" borderId="0" xfId="0" applyNumberFormat="1" applyFont="1" applyFill="1" applyProtection="1">
      <protection locked="0"/>
    </xf>
    <xf numFmtId="0" fontId="11" fillId="4" borderId="0" xfId="0" applyFont="1" applyFill="1" applyAlignment="1" applyProtection="1">
      <alignment horizontal="left"/>
      <protection locked="0"/>
    </xf>
    <xf numFmtId="16" fontId="3" fillId="4" borderId="8" xfId="0" applyNumberFormat="1" applyFont="1" applyFill="1" applyBorder="1" applyAlignment="1" applyProtection="1">
      <alignment horizontal="right"/>
      <protection locked="0"/>
    </xf>
    <xf numFmtId="0" fontId="3" fillId="4" borderId="6" xfId="0" applyFont="1" applyFill="1" applyBorder="1" applyAlignment="1" applyProtection="1">
      <alignment horizontal="left"/>
      <protection locked="0"/>
    </xf>
    <xf numFmtId="0" fontId="11" fillId="4" borderId="6" xfId="0" applyFont="1" applyFill="1" applyBorder="1" applyAlignment="1" applyProtection="1">
      <alignment horizontal="left"/>
      <protection locked="0"/>
    </xf>
    <xf numFmtId="0" fontId="9" fillId="4" borderId="22" xfId="0" applyFont="1" applyFill="1" applyBorder="1" applyAlignment="1" applyProtection="1">
      <alignment horizontal="left"/>
      <protection locked="0"/>
    </xf>
    <xf numFmtId="0" fontId="3" fillId="4" borderId="6" xfId="0" applyFont="1" applyFill="1" applyBorder="1" applyAlignment="1" applyProtection="1">
      <alignment horizontal="left" vertical="center"/>
      <protection locked="0"/>
    </xf>
    <xf numFmtId="164" fontId="6" fillId="0" borderId="32" xfId="0" applyNumberFormat="1" applyFont="1" applyFill="1" applyBorder="1" applyAlignment="1">
      <alignment horizontal="center" vertical="center"/>
    </xf>
    <xf numFmtId="164" fontId="6" fillId="0" borderId="30" xfId="0" applyNumberFormat="1" applyFont="1" applyFill="1" applyBorder="1" applyAlignment="1">
      <alignment horizontal="center" vertical="center"/>
    </xf>
    <xf numFmtId="164" fontId="3" fillId="6" borderId="21" xfId="0" applyNumberFormat="1" applyFont="1" applyFill="1" applyBorder="1" applyAlignment="1" applyProtection="1">
      <alignment horizontal="right" vertical="center"/>
      <protection locked="0"/>
    </xf>
    <xf numFmtId="0" fontId="3" fillId="10" borderId="6" xfId="0" applyFont="1" applyFill="1" applyBorder="1" applyAlignment="1" applyProtection="1">
      <alignment horizontal="left"/>
      <protection locked="0"/>
    </xf>
    <xf numFmtId="16" fontId="3" fillId="10" borderId="8" xfId="0" applyNumberFormat="1" applyFont="1" applyFill="1" applyBorder="1" applyProtection="1">
      <protection locked="0"/>
    </xf>
    <xf numFmtId="0" fontId="3" fillId="10" borderId="0" xfId="0" applyFont="1" applyFill="1" applyAlignment="1" applyProtection="1">
      <alignment horizontal="center" vertical="center"/>
      <protection locked="0"/>
    </xf>
    <xf numFmtId="0" fontId="3" fillId="10" borderId="0" xfId="0" applyFont="1" applyFill="1" applyAlignment="1" applyProtection="1">
      <alignment horizontal="left" vertical="center"/>
      <protection locked="0"/>
    </xf>
    <xf numFmtId="164" fontId="6" fillId="0" borderId="13" xfId="0" applyNumberFormat="1" applyFont="1" applyFill="1" applyBorder="1" applyAlignment="1" applyProtection="1">
      <alignment horizontal="center" vertical="center"/>
      <protection locked="0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P86"/>
  <sheetViews>
    <sheetView showGridLines="0" tabSelected="1" zoomScaleNormal="100" zoomScaleSheetLayoutView="100" workbookViewId="0">
      <selection activeCell="AN39" sqref="AN39"/>
    </sheetView>
  </sheetViews>
  <sheetFormatPr defaultColWidth="7.5703125" defaultRowHeight="12.75" x14ac:dyDescent="0.2"/>
  <cols>
    <col min="1" max="1" width="5.28515625" style="26" customWidth="1"/>
    <col min="2" max="2" width="21.7109375" style="26" customWidth="1"/>
    <col min="3" max="3" width="5" style="28" customWidth="1"/>
    <col min="4" max="34" width="3.42578125" style="46" customWidth="1"/>
    <col min="35" max="35" width="5.7109375" style="78" customWidth="1"/>
    <col min="36" max="36" width="40.7109375" style="27" customWidth="1"/>
    <col min="37" max="37" width="10.7109375" style="114" customWidth="1"/>
    <col min="38" max="38" width="11.28515625" style="6" customWidth="1"/>
    <col min="39" max="39" width="2.42578125" style="6" customWidth="1"/>
    <col min="40" max="40" width="23.28515625" style="6" customWidth="1"/>
    <col min="41" max="41" width="34.85546875" style="6" customWidth="1"/>
    <col min="42" max="42" width="4.140625" style="6" customWidth="1"/>
    <col min="43" max="43" width="34.5703125" style="6" customWidth="1"/>
    <col min="44" max="44" width="3.7109375" style="6" customWidth="1"/>
    <col min="45" max="45" width="11.28515625" style="6" customWidth="1"/>
    <col min="46" max="46" width="2.42578125" style="6" customWidth="1"/>
    <col min="47" max="47" width="14" style="6" customWidth="1"/>
    <col min="48" max="48" width="38.5703125" style="6" customWidth="1"/>
    <col min="49" max="49" width="34.5703125" style="6" customWidth="1"/>
    <col min="50" max="191" width="7.5703125" style="6" customWidth="1"/>
    <col min="192" max="16384" width="7.5703125" style="6"/>
  </cols>
  <sheetData>
    <row r="1" spans="1:198" x14ac:dyDescent="0.2">
      <c r="A1" s="5"/>
      <c r="B1" s="5"/>
      <c r="C1" s="5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5"/>
      <c r="AK1" s="53"/>
      <c r="AL1" s="132" t="s">
        <v>88</v>
      </c>
      <c r="AM1" s="132"/>
      <c r="AN1" s="60"/>
      <c r="AO1" s="95"/>
      <c r="AP1" s="95"/>
      <c r="AQ1" s="95"/>
      <c r="AR1" s="95"/>
      <c r="AS1" s="132" t="s">
        <v>88</v>
      </c>
      <c r="AT1" s="132"/>
      <c r="AU1" s="60"/>
      <c r="AV1" s="95"/>
      <c r="AW1" s="95"/>
      <c r="AX1" s="60"/>
      <c r="AY1" s="60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</row>
    <row r="2" spans="1:198" s="4" customFormat="1" ht="12" customHeight="1" x14ac:dyDescent="0.2">
      <c r="A2" s="1"/>
      <c r="B2" s="1"/>
      <c r="C2" s="1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2" t="s">
        <v>0</v>
      </c>
      <c r="P2" s="31"/>
      <c r="Q2" s="47" t="s">
        <v>1</v>
      </c>
      <c r="R2" s="33"/>
      <c r="S2" s="33"/>
      <c r="T2" s="33"/>
      <c r="U2" s="34"/>
      <c r="V2" s="34"/>
      <c r="W2" s="34"/>
      <c r="X2" s="34"/>
      <c r="Y2" s="34"/>
      <c r="Z2" s="31"/>
      <c r="AA2" s="31"/>
      <c r="AB2" s="35"/>
      <c r="AC2" s="31"/>
      <c r="AD2" s="31"/>
      <c r="AE2" s="31"/>
      <c r="AF2" s="31"/>
      <c r="AG2" s="32" t="s">
        <v>2</v>
      </c>
      <c r="AH2" s="31"/>
      <c r="AI2" s="35"/>
      <c r="AJ2" s="29" t="s">
        <v>123</v>
      </c>
      <c r="AK2" s="53"/>
      <c r="AL2" s="144" t="s">
        <v>57</v>
      </c>
      <c r="AM2" s="145"/>
      <c r="AN2" s="146" t="s">
        <v>81</v>
      </c>
      <c r="AO2" s="146" t="s">
        <v>109</v>
      </c>
      <c r="AP2" s="146"/>
      <c r="AQ2" s="147"/>
      <c r="AR2" s="95"/>
      <c r="AS2" s="144" t="s">
        <v>52</v>
      </c>
      <c r="AT2" s="145"/>
      <c r="AU2" s="146" t="s">
        <v>81</v>
      </c>
      <c r="AV2" s="146" t="s">
        <v>103</v>
      </c>
      <c r="AW2" s="147"/>
      <c r="AX2" s="60"/>
      <c r="AY2" s="60"/>
      <c r="AZ2" s="60"/>
      <c r="BA2" s="3"/>
      <c r="BB2" s="3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</row>
    <row r="3" spans="1:198" s="9" customFormat="1" ht="14.1" customHeight="1" x14ac:dyDescent="0.2">
      <c r="A3" s="7" t="s">
        <v>3</v>
      </c>
      <c r="B3" s="8"/>
      <c r="C3" s="118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20"/>
      <c r="AJ3" s="120"/>
      <c r="AK3" s="53"/>
      <c r="AL3" s="148" t="s">
        <v>80</v>
      </c>
      <c r="AM3" s="130"/>
      <c r="AN3" s="149" t="s">
        <v>129</v>
      </c>
      <c r="AO3" s="149" t="s">
        <v>130</v>
      </c>
      <c r="AP3" s="149"/>
      <c r="AQ3" s="150"/>
      <c r="AR3" s="2"/>
      <c r="AS3" s="148" t="s">
        <v>80</v>
      </c>
      <c r="AT3" s="113"/>
      <c r="AU3" s="113" t="s">
        <v>107</v>
      </c>
      <c r="AV3" s="113" t="s">
        <v>108</v>
      </c>
      <c r="AW3" s="150"/>
      <c r="AX3" s="61"/>
      <c r="AY3" s="61"/>
      <c r="AZ3" s="61"/>
      <c r="BA3" s="61"/>
      <c r="BB3" s="61"/>
      <c r="BC3" s="60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</row>
    <row r="4" spans="1:198" s="13" customFormat="1" ht="17.100000000000001" customHeight="1" thickBot="1" x14ac:dyDescent="0.25">
      <c r="A4" s="86" t="s">
        <v>4</v>
      </c>
      <c r="B4" s="10" t="s">
        <v>0</v>
      </c>
      <c r="C4" s="11" t="s">
        <v>5</v>
      </c>
      <c r="D4" s="36">
        <v>1</v>
      </c>
      <c r="E4" s="48">
        <v>2</v>
      </c>
      <c r="F4" s="48">
        <v>3</v>
      </c>
      <c r="G4" s="48">
        <v>4</v>
      </c>
      <c r="H4" s="48">
        <v>5</v>
      </c>
      <c r="I4" s="48">
        <v>6</v>
      </c>
      <c r="J4" s="48">
        <v>7</v>
      </c>
      <c r="K4" s="48">
        <v>8</v>
      </c>
      <c r="L4" s="48">
        <v>9</v>
      </c>
      <c r="M4" s="48">
        <v>10</v>
      </c>
      <c r="N4" s="48">
        <v>11</v>
      </c>
      <c r="O4" s="48">
        <v>12</v>
      </c>
      <c r="P4" s="48">
        <v>13</v>
      </c>
      <c r="Q4" s="48">
        <v>14</v>
      </c>
      <c r="R4" s="48">
        <v>15</v>
      </c>
      <c r="S4" s="48">
        <v>16</v>
      </c>
      <c r="T4" s="48">
        <v>17</v>
      </c>
      <c r="U4" s="48">
        <v>18</v>
      </c>
      <c r="V4" s="48">
        <v>19</v>
      </c>
      <c r="W4" s="37">
        <v>20</v>
      </c>
      <c r="X4" s="37">
        <v>21</v>
      </c>
      <c r="Y4" s="48">
        <v>22</v>
      </c>
      <c r="Z4" s="48">
        <v>23</v>
      </c>
      <c r="AA4" s="48">
        <v>24</v>
      </c>
      <c r="AB4" s="48">
        <v>25</v>
      </c>
      <c r="AC4" s="48">
        <v>26</v>
      </c>
      <c r="AD4" s="37">
        <v>27</v>
      </c>
      <c r="AE4" s="37">
        <v>28</v>
      </c>
      <c r="AF4" s="37">
        <v>29</v>
      </c>
      <c r="AG4" s="37">
        <v>30</v>
      </c>
      <c r="AH4" s="37"/>
      <c r="AI4" s="73" t="s">
        <v>6</v>
      </c>
      <c r="AJ4" s="12" t="s">
        <v>7</v>
      </c>
      <c r="AK4" s="53"/>
      <c r="AL4" s="131"/>
      <c r="AM4" s="2"/>
      <c r="AN4" s="113"/>
      <c r="AO4" s="113" t="s">
        <v>138</v>
      </c>
      <c r="AP4" s="113"/>
      <c r="AQ4" s="140"/>
      <c r="AR4" s="2"/>
      <c r="AS4" s="131"/>
      <c r="AT4" s="2"/>
      <c r="AU4" s="113"/>
      <c r="AV4" s="113"/>
      <c r="AW4" s="140"/>
      <c r="AX4" s="61"/>
      <c r="AY4" s="61"/>
      <c r="AZ4" s="61"/>
      <c r="BA4" s="61"/>
      <c r="BB4" s="61"/>
      <c r="BC4" s="60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</row>
    <row r="5" spans="1:198" ht="12" thickTop="1" x14ac:dyDescent="0.2">
      <c r="A5" s="87"/>
      <c r="B5" s="14"/>
      <c r="C5" s="15" t="s">
        <v>8</v>
      </c>
      <c r="D5" s="38" t="s">
        <v>11</v>
      </c>
      <c r="E5" s="39" t="s">
        <v>11</v>
      </c>
      <c r="F5" s="39" t="s">
        <v>12</v>
      </c>
      <c r="G5" s="38" t="s">
        <v>9</v>
      </c>
      <c r="H5" s="38" t="s">
        <v>13</v>
      </c>
      <c r="I5" s="39" t="s">
        <v>9</v>
      </c>
      <c r="J5" s="38" t="s">
        <v>10</v>
      </c>
      <c r="K5" s="38" t="s">
        <v>11</v>
      </c>
      <c r="L5" s="39" t="s">
        <v>11</v>
      </c>
      <c r="M5" s="39" t="s">
        <v>12</v>
      </c>
      <c r="N5" s="38" t="s">
        <v>9</v>
      </c>
      <c r="O5" s="38" t="s">
        <v>13</v>
      </c>
      <c r="P5" s="39" t="s">
        <v>9</v>
      </c>
      <c r="Q5" s="38" t="s">
        <v>10</v>
      </c>
      <c r="R5" s="38" t="s">
        <v>11</v>
      </c>
      <c r="S5" s="39" t="s">
        <v>11</v>
      </c>
      <c r="T5" s="39" t="s">
        <v>12</v>
      </c>
      <c r="U5" s="38" t="s">
        <v>9</v>
      </c>
      <c r="V5" s="38" t="s">
        <v>13</v>
      </c>
      <c r="W5" s="39" t="s">
        <v>9</v>
      </c>
      <c r="X5" s="38" t="s">
        <v>10</v>
      </c>
      <c r="Y5" s="38" t="s">
        <v>11</v>
      </c>
      <c r="Z5" s="39" t="s">
        <v>11</v>
      </c>
      <c r="AA5" s="39" t="s">
        <v>12</v>
      </c>
      <c r="AB5" s="38" t="s">
        <v>9</v>
      </c>
      <c r="AC5" s="38" t="s">
        <v>13</v>
      </c>
      <c r="AD5" s="39" t="s">
        <v>9</v>
      </c>
      <c r="AE5" s="38" t="s">
        <v>10</v>
      </c>
      <c r="AF5" s="38" t="s">
        <v>11</v>
      </c>
      <c r="AG5" s="39" t="s">
        <v>11</v>
      </c>
      <c r="AH5" s="39"/>
      <c r="AI5" s="50"/>
      <c r="AJ5" s="16"/>
      <c r="AK5" s="53"/>
      <c r="AL5" s="131"/>
      <c r="AM5" s="2"/>
      <c r="AN5" s="2" t="s">
        <v>53</v>
      </c>
      <c r="AO5" s="2" t="s">
        <v>135</v>
      </c>
      <c r="AP5" s="113"/>
      <c r="AQ5" s="140"/>
      <c r="AR5" s="2"/>
      <c r="AS5" s="131"/>
      <c r="AT5" s="2"/>
      <c r="AU5" s="113"/>
      <c r="AV5" s="113"/>
      <c r="AW5" s="140"/>
      <c r="AX5" s="61"/>
      <c r="AY5" s="61"/>
      <c r="AZ5" s="61"/>
      <c r="BA5" s="61"/>
      <c r="BB5" s="61"/>
      <c r="BC5" s="60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</row>
    <row r="6" spans="1:198" s="62" customFormat="1" ht="11.85" customHeight="1" x14ac:dyDescent="0.2">
      <c r="A6" s="88" t="s">
        <v>51</v>
      </c>
      <c r="B6" s="56" t="s">
        <v>52</v>
      </c>
      <c r="C6" s="57" t="s">
        <v>67</v>
      </c>
      <c r="D6" s="58" t="s">
        <v>15</v>
      </c>
      <c r="E6" s="58" t="s">
        <v>15</v>
      </c>
      <c r="F6" s="58"/>
      <c r="G6" s="58"/>
      <c r="H6" s="58"/>
      <c r="I6" s="58"/>
      <c r="J6" s="58"/>
      <c r="K6" s="58" t="s">
        <v>15</v>
      </c>
      <c r="L6" s="58" t="s">
        <v>15</v>
      </c>
      <c r="M6" s="58"/>
      <c r="N6" s="58"/>
      <c r="O6" s="58"/>
      <c r="P6" s="58"/>
      <c r="Q6" s="58"/>
      <c r="R6" s="58" t="s">
        <v>15</v>
      </c>
      <c r="S6" s="58" t="s">
        <v>15</v>
      </c>
      <c r="T6" s="58"/>
      <c r="U6" s="58"/>
      <c r="V6" s="58"/>
      <c r="W6" s="58"/>
      <c r="X6" s="58"/>
      <c r="Y6" s="58" t="s">
        <v>15</v>
      </c>
      <c r="Z6" s="58" t="s">
        <v>15</v>
      </c>
      <c r="AA6" s="58"/>
      <c r="AB6" s="58"/>
      <c r="AC6" s="58"/>
      <c r="AD6" s="58"/>
      <c r="AE6" s="58"/>
      <c r="AF6" s="58" t="s">
        <v>15</v>
      </c>
      <c r="AG6" s="58" t="s">
        <v>15</v>
      </c>
      <c r="AH6" s="58"/>
      <c r="AI6" s="116">
        <f t="shared" ref="AI6:AI15" si="0">SUM(D6:AH6)</f>
        <v>0</v>
      </c>
      <c r="AJ6" s="59" t="s">
        <v>79</v>
      </c>
      <c r="AK6" s="53"/>
      <c r="AL6" s="131"/>
      <c r="AM6" s="2"/>
      <c r="AN6" s="2"/>
      <c r="AO6" s="2"/>
      <c r="AP6" s="2"/>
      <c r="AQ6" s="140" t="s">
        <v>110</v>
      </c>
      <c r="AR6" s="2"/>
      <c r="AS6" s="131"/>
      <c r="AT6" s="2"/>
      <c r="AU6" s="113"/>
      <c r="AV6" s="113"/>
      <c r="AW6" s="140"/>
      <c r="AX6" s="61"/>
      <c r="AY6" s="61"/>
      <c r="AZ6" s="61"/>
      <c r="BA6" s="61"/>
      <c r="BB6" s="61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</row>
    <row r="7" spans="1:198" s="68" customFormat="1" ht="12.95" customHeight="1" x14ac:dyDescent="0.2">
      <c r="A7" s="89" t="s">
        <v>56</v>
      </c>
      <c r="B7" s="51" t="s">
        <v>58</v>
      </c>
      <c r="C7" s="64" t="s">
        <v>128</v>
      </c>
      <c r="D7" s="58" t="s">
        <v>15</v>
      </c>
      <c r="E7" s="58" t="s">
        <v>15</v>
      </c>
      <c r="F7" s="65"/>
      <c r="G7" s="65"/>
      <c r="H7" s="65"/>
      <c r="I7" s="65"/>
      <c r="J7" s="65"/>
      <c r="K7" s="58" t="s">
        <v>15</v>
      </c>
      <c r="L7" s="58" t="s">
        <v>15</v>
      </c>
      <c r="M7" s="65"/>
      <c r="N7" s="65"/>
      <c r="O7" s="65">
        <v>0.5</v>
      </c>
      <c r="P7" s="65"/>
      <c r="Q7" s="65">
        <v>0.5</v>
      </c>
      <c r="R7" s="58" t="s">
        <v>15</v>
      </c>
      <c r="S7" s="58" t="s">
        <v>15</v>
      </c>
      <c r="T7" s="65">
        <v>1.5</v>
      </c>
      <c r="U7" s="65">
        <v>0.5</v>
      </c>
      <c r="V7" s="65">
        <v>0.5</v>
      </c>
      <c r="W7" s="65"/>
      <c r="X7" s="65"/>
      <c r="Y7" s="58" t="s">
        <v>15</v>
      </c>
      <c r="Z7" s="58" t="s">
        <v>15</v>
      </c>
      <c r="AA7" s="65"/>
      <c r="AB7" s="65">
        <v>0.5</v>
      </c>
      <c r="AC7" s="65">
        <v>1</v>
      </c>
      <c r="AD7" s="65">
        <v>1</v>
      </c>
      <c r="AE7" s="65"/>
      <c r="AF7" s="58" t="s">
        <v>15</v>
      </c>
      <c r="AG7" s="58" t="s">
        <v>15</v>
      </c>
      <c r="AH7" s="65"/>
      <c r="AI7" s="116">
        <f t="shared" si="0"/>
        <v>6</v>
      </c>
      <c r="AJ7" s="67" t="s">
        <v>87</v>
      </c>
      <c r="AK7" s="53"/>
      <c r="AL7" s="131"/>
      <c r="AM7" s="2"/>
      <c r="AN7" s="2" t="s">
        <v>136</v>
      </c>
      <c r="AO7" s="2" t="s">
        <v>137</v>
      </c>
      <c r="AP7" s="2"/>
      <c r="AQ7" s="140"/>
      <c r="AR7" s="2"/>
      <c r="AS7" s="131"/>
      <c r="AT7" s="2"/>
      <c r="AU7" s="2"/>
      <c r="AV7" s="2"/>
      <c r="AW7" s="14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1"/>
      <c r="BI7" s="61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</row>
    <row r="8" spans="1:198" s="96" customFormat="1" ht="12.95" customHeight="1" x14ac:dyDescent="0.2">
      <c r="A8" s="88" t="s">
        <v>56</v>
      </c>
      <c r="B8" s="56" t="s">
        <v>57</v>
      </c>
      <c r="C8" s="57" t="s">
        <v>128</v>
      </c>
      <c r="D8" s="58" t="s">
        <v>15</v>
      </c>
      <c r="E8" s="58" t="s">
        <v>15</v>
      </c>
      <c r="F8" s="58">
        <v>2</v>
      </c>
      <c r="G8" s="58">
        <v>2</v>
      </c>
      <c r="H8" s="58">
        <v>2</v>
      </c>
      <c r="I8" s="58">
        <v>1.5</v>
      </c>
      <c r="J8" s="58"/>
      <c r="K8" s="58" t="s">
        <v>15</v>
      </c>
      <c r="L8" s="58" t="s">
        <v>15</v>
      </c>
      <c r="M8" s="58">
        <v>2</v>
      </c>
      <c r="N8" s="58">
        <v>1</v>
      </c>
      <c r="O8" s="58">
        <v>3.5</v>
      </c>
      <c r="P8" s="58">
        <v>1</v>
      </c>
      <c r="Q8" s="58">
        <v>1</v>
      </c>
      <c r="R8" s="58" t="s">
        <v>15</v>
      </c>
      <c r="S8" s="58" t="s">
        <v>15</v>
      </c>
      <c r="T8" s="58">
        <v>1</v>
      </c>
      <c r="U8" s="169">
        <v>2.5</v>
      </c>
      <c r="V8" s="58">
        <v>0.5</v>
      </c>
      <c r="W8" s="58">
        <v>1.5</v>
      </c>
      <c r="X8" s="58">
        <v>1.5</v>
      </c>
      <c r="Y8" s="58" t="s">
        <v>15</v>
      </c>
      <c r="Z8" s="58" t="s">
        <v>15</v>
      </c>
      <c r="AA8" s="58">
        <v>0.5</v>
      </c>
      <c r="AB8" s="58"/>
      <c r="AC8" s="58"/>
      <c r="AD8" s="58">
        <v>1</v>
      </c>
      <c r="AE8" s="58">
        <v>3</v>
      </c>
      <c r="AF8" s="58" t="s">
        <v>15</v>
      </c>
      <c r="AG8" s="58" t="s">
        <v>15</v>
      </c>
      <c r="AH8" s="58"/>
      <c r="AI8" s="116">
        <f t="shared" si="0"/>
        <v>27.5</v>
      </c>
      <c r="AJ8" s="59" t="s">
        <v>82</v>
      </c>
      <c r="AK8" s="53"/>
      <c r="AL8" s="131"/>
      <c r="AM8" s="2"/>
      <c r="AN8" s="2"/>
      <c r="AO8" s="2"/>
      <c r="AP8" s="2"/>
      <c r="AQ8" s="140" t="s">
        <v>115</v>
      </c>
      <c r="AR8" s="2"/>
      <c r="AS8" s="131"/>
      <c r="AT8" s="2"/>
      <c r="AU8" s="2"/>
      <c r="AV8" s="2"/>
      <c r="AW8" s="14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1"/>
      <c r="BI8" s="61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</row>
    <row r="9" spans="1:198" s="55" customFormat="1" ht="12.95" customHeight="1" x14ac:dyDescent="0.2">
      <c r="A9" s="89" t="s">
        <v>56</v>
      </c>
      <c r="B9" s="51" t="s">
        <v>58</v>
      </c>
      <c r="C9" s="64" t="s">
        <v>128</v>
      </c>
      <c r="D9" s="58" t="s">
        <v>15</v>
      </c>
      <c r="E9" s="58" t="s">
        <v>15</v>
      </c>
      <c r="F9" s="65"/>
      <c r="G9" s="65">
        <v>4</v>
      </c>
      <c r="H9" s="65"/>
      <c r="I9" s="65">
        <v>0.5</v>
      </c>
      <c r="J9" s="66"/>
      <c r="K9" s="58" t="s">
        <v>15</v>
      </c>
      <c r="L9" s="58" t="s">
        <v>15</v>
      </c>
      <c r="M9" s="65"/>
      <c r="N9" s="65">
        <v>3</v>
      </c>
      <c r="O9" s="65"/>
      <c r="P9" s="66"/>
      <c r="Q9" s="65"/>
      <c r="R9" s="58" t="s">
        <v>15</v>
      </c>
      <c r="S9" s="58" t="s">
        <v>15</v>
      </c>
      <c r="T9" s="65"/>
      <c r="U9" s="65"/>
      <c r="V9" s="65"/>
      <c r="W9" s="66">
        <v>1</v>
      </c>
      <c r="X9" s="65"/>
      <c r="Y9" s="58" t="s">
        <v>15</v>
      </c>
      <c r="Z9" s="58" t="s">
        <v>15</v>
      </c>
      <c r="AA9" s="65">
        <v>2</v>
      </c>
      <c r="AB9" s="65">
        <v>0.5</v>
      </c>
      <c r="AC9" s="65"/>
      <c r="AD9" s="66">
        <v>2</v>
      </c>
      <c r="AE9" s="65">
        <v>1</v>
      </c>
      <c r="AF9" s="58" t="s">
        <v>15</v>
      </c>
      <c r="AG9" s="58" t="s">
        <v>15</v>
      </c>
      <c r="AH9" s="65"/>
      <c r="AI9" s="116">
        <f t="shared" si="0"/>
        <v>14</v>
      </c>
      <c r="AJ9" s="52" t="s">
        <v>83</v>
      </c>
      <c r="AK9" s="95"/>
      <c r="AL9" s="148" t="s">
        <v>96</v>
      </c>
      <c r="AM9" s="130"/>
      <c r="AN9" s="130"/>
      <c r="AO9" s="150"/>
      <c r="AP9" s="95"/>
      <c r="AQ9" s="140" t="s">
        <v>119</v>
      </c>
      <c r="AR9" s="2"/>
      <c r="AS9" s="151"/>
      <c r="AT9" s="95"/>
      <c r="AU9" s="95"/>
      <c r="AV9" s="95"/>
      <c r="AW9" s="14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4"/>
      <c r="BI9" s="54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53"/>
      <c r="CP9" s="53"/>
      <c r="CQ9" s="53"/>
      <c r="CR9" s="53"/>
      <c r="CS9" s="53"/>
      <c r="CT9" s="53"/>
      <c r="CU9" s="53"/>
      <c r="CV9" s="53"/>
      <c r="CW9" s="53"/>
      <c r="CX9" s="53"/>
      <c r="CY9" s="53"/>
      <c r="CZ9" s="53"/>
      <c r="DA9" s="53"/>
      <c r="DB9" s="53"/>
    </row>
    <row r="10" spans="1:198" s="96" customFormat="1" ht="12.95" customHeight="1" x14ac:dyDescent="0.2">
      <c r="A10" s="88" t="s">
        <v>56</v>
      </c>
      <c r="B10" s="56" t="s">
        <v>57</v>
      </c>
      <c r="C10" s="57" t="s">
        <v>128</v>
      </c>
      <c r="D10" s="58" t="s">
        <v>15</v>
      </c>
      <c r="E10" s="58">
        <v>2</v>
      </c>
      <c r="F10" s="69">
        <v>4.5</v>
      </c>
      <c r="G10" s="69"/>
      <c r="H10" s="58">
        <v>3</v>
      </c>
      <c r="I10" s="69">
        <v>3</v>
      </c>
      <c r="J10" s="58"/>
      <c r="K10" s="58" t="s">
        <v>15</v>
      </c>
      <c r="L10" s="58" t="s">
        <v>15</v>
      </c>
      <c r="M10" s="69">
        <v>3</v>
      </c>
      <c r="N10" s="69">
        <v>2.5</v>
      </c>
      <c r="O10" s="58">
        <v>2</v>
      </c>
      <c r="P10" s="58">
        <v>6.5</v>
      </c>
      <c r="Q10" s="58">
        <v>5</v>
      </c>
      <c r="R10" s="58">
        <v>2</v>
      </c>
      <c r="S10" s="58">
        <v>2</v>
      </c>
      <c r="T10" s="58">
        <v>5</v>
      </c>
      <c r="U10" s="69">
        <v>3.5</v>
      </c>
      <c r="V10" s="58">
        <v>4.5</v>
      </c>
      <c r="W10" s="58">
        <v>5</v>
      </c>
      <c r="X10" s="58">
        <v>4</v>
      </c>
      <c r="Y10" s="58" t="s">
        <v>15</v>
      </c>
      <c r="Z10" s="58" t="s">
        <v>15</v>
      </c>
      <c r="AA10" s="58">
        <v>5</v>
      </c>
      <c r="AB10" s="69">
        <v>1.5</v>
      </c>
      <c r="AC10" s="69">
        <v>1</v>
      </c>
      <c r="AD10" s="69">
        <v>2.5</v>
      </c>
      <c r="AE10" s="58">
        <v>3.5</v>
      </c>
      <c r="AF10" s="58">
        <v>2</v>
      </c>
      <c r="AG10" s="58">
        <v>2</v>
      </c>
      <c r="AH10" s="69"/>
      <c r="AI10" s="116">
        <f t="shared" si="0"/>
        <v>75</v>
      </c>
      <c r="AJ10" s="59" t="s">
        <v>99</v>
      </c>
      <c r="AK10" s="95"/>
      <c r="AL10" s="134">
        <v>44993</v>
      </c>
      <c r="AM10" s="136"/>
      <c r="AN10" s="113" t="s">
        <v>90</v>
      </c>
      <c r="AO10" s="158" t="s">
        <v>91</v>
      </c>
      <c r="AP10" s="2"/>
      <c r="AQ10" s="140" t="s">
        <v>117</v>
      </c>
      <c r="AR10" s="2"/>
      <c r="AS10" s="148" t="s">
        <v>96</v>
      </c>
      <c r="AT10" s="130"/>
      <c r="AU10" s="130"/>
      <c r="AV10" s="130"/>
      <c r="AW10" s="15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1"/>
      <c r="BI10" s="61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</row>
    <row r="11" spans="1:198" s="70" customFormat="1" ht="12.95" customHeight="1" x14ac:dyDescent="0.2">
      <c r="A11" s="89" t="s">
        <v>56</v>
      </c>
      <c r="B11" s="63" t="s">
        <v>57</v>
      </c>
      <c r="C11" s="64" t="s">
        <v>35</v>
      </c>
      <c r="D11" s="58" t="s">
        <v>15</v>
      </c>
      <c r="E11" s="58" t="s">
        <v>15</v>
      </c>
      <c r="F11" s="66"/>
      <c r="G11" s="66"/>
      <c r="H11" s="65"/>
      <c r="I11" s="66"/>
      <c r="J11" s="65"/>
      <c r="K11" s="58" t="s">
        <v>15</v>
      </c>
      <c r="L11" s="58" t="s">
        <v>15</v>
      </c>
      <c r="M11" s="66"/>
      <c r="N11" s="66"/>
      <c r="O11" s="65"/>
      <c r="P11" s="65"/>
      <c r="Q11" s="65"/>
      <c r="R11" s="58" t="s">
        <v>15</v>
      </c>
      <c r="S11" s="58" t="s">
        <v>15</v>
      </c>
      <c r="T11" s="66"/>
      <c r="U11" s="66"/>
      <c r="V11" s="65"/>
      <c r="W11" s="65"/>
      <c r="X11" s="65"/>
      <c r="Y11" s="58" t="s">
        <v>15</v>
      </c>
      <c r="Z11" s="58" t="s">
        <v>15</v>
      </c>
      <c r="AA11" s="66"/>
      <c r="AB11" s="66"/>
      <c r="AC11" s="65"/>
      <c r="AD11" s="66"/>
      <c r="AE11" s="65"/>
      <c r="AF11" s="58" t="s">
        <v>15</v>
      </c>
      <c r="AG11" s="58" t="s">
        <v>15</v>
      </c>
      <c r="AH11" s="66"/>
      <c r="AI11" s="116">
        <f t="shared" si="0"/>
        <v>0</v>
      </c>
      <c r="AJ11" s="67" t="s">
        <v>85</v>
      </c>
      <c r="AK11" s="53"/>
      <c r="AL11" s="134">
        <v>44998</v>
      </c>
      <c r="AM11" s="136"/>
      <c r="AN11" s="113" t="s">
        <v>101</v>
      </c>
      <c r="AO11" s="158" t="s">
        <v>112</v>
      </c>
      <c r="AP11" s="113"/>
      <c r="AQ11" s="140" t="s">
        <v>118</v>
      </c>
      <c r="AR11" s="138"/>
      <c r="AS11" s="157" t="s">
        <v>106</v>
      </c>
      <c r="AT11" s="136"/>
      <c r="AU11" s="113" t="s">
        <v>104</v>
      </c>
      <c r="AV11" s="113" t="s">
        <v>105</v>
      </c>
      <c r="AW11" s="14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1"/>
      <c r="BI11" s="61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8"/>
      <c r="DD11" s="68"/>
      <c r="DE11" s="68"/>
      <c r="DF11" s="68"/>
      <c r="DG11" s="68"/>
      <c r="DH11" s="68"/>
      <c r="DI11" s="68"/>
      <c r="DJ11" s="68"/>
      <c r="DK11" s="68"/>
      <c r="DL11" s="68"/>
      <c r="DM11" s="68"/>
      <c r="DN11" s="68"/>
      <c r="DO11" s="68"/>
      <c r="DP11" s="68"/>
      <c r="DQ11" s="68"/>
      <c r="DR11" s="68"/>
      <c r="DS11" s="68"/>
      <c r="DT11" s="68"/>
      <c r="DU11" s="68"/>
      <c r="DV11" s="68"/>
      <c r="DW11" s="68"/>
      <c r="DX11" s="68"/>
      <c r="DY11" s="68"/>
      <c r="DZ11" s="68"/>
      <c r="EA11" s="68"/>
      <c r="EB11" s="68"/>
      <c r="EC11" s="68"/>
      <c r="ED11" s="68"/>
      <c r="EE11" s="68"/>
      <c r="EF11" s="68"/>
      <c r="EG11" s="68"/>
      <c r="EH11" s="68"/>
      <c r="EI11" s="68"/>
      <c r="EJ11" s="68"/>
      <c r="EK11" s="68"/>
      <c r="EL11" s="68"/>
      <c r="EM11" s="68"/>
      <c r="EN11" s="68"/>
      <c r="EO11" s="68"/>
      <c r="EP11" s="68"/>
      <c r="EQ11" s="68"/>
      <c r="ER11" s="68"/>
      <c r="ES11" s="68"/>
      <c r="ET11" s="68"/>
      <c r="EU11" s="68"/>
      <c r="EV11" s="68"/>
      <c r="EW11" s="68"/>
      <c r="EX11" s="68"/>
      <c r="EY11" s="68"/>
      <c r="EZ11" s="68"/>
      <c r="FA11" s="68"/>
      <c r="FB11" s="68"/>
      <c r="FC11" s="68"/>
      <c r="FD11" s="68"/>
      <c r="FE11" s="68"/>
      <c r="FF11" s="68"/>
      <c r="FG11" s="68"/>
      <c r="FH11" s="68"/>
      <c r="FI11" s="68"/>
      <c r="FJ11" s="68"/>
      <c r="FK11" s="68"/>
      <c r="FL11" s="68"/>
      <c r="FM11" s="68"/>
      <c r="FN11" s="68"/>
      <c r="FO11" s="68"/>
      <c r="FP11" s="68"/>
      <c r="FQ11" s="68"/>
      <c r="FR11" s="68"/>
      <c r="FS11" s="68"/>
      <c r="FT11" s="68"/>
      <c r="FU11" s="68"/>
      <c r="FV11" s="68"/>
      <c r="FW11" s="68"/>
      <c r="FX11" s="68"/>
      <c r="FY11" s="68"/>
      <c r="FZ11" s="68"/>
      <c r="GA11" s="68"/>
      <c r="GB11" s="68"/>
      <c r="GC11" s="68"/>
      <c r="GD11" s="68"/>
      <c r="GE11" s="68"/>
      <c r="GF11" s="68"/>
      <c r="GG11" s="68"/>
      <c r="GH11" s="68"/>
      <c r="GI11" s="68"/>
      <c r="GJ11" s="68"/>
      <c r="GK11" s="68"/>
      <c r="GL11" s="68"/>
      <c r="GM11" s="68"/>
      <c r="GN11" s="68"/>
      <c r="GO11" s="68"/>
      <c r="GP11" s="68"/>
    </row>
    <row r="12" spans="1:198" s="96" customFormat="1" ht="12.95" customHeight="1" x14ac:dyDescent="0.2">
      <c r="A12" s="88" t="s">
        <v>56</v>
      </c>
      <c r="B12" s="56" t="s">
        <v>114</v>
      </c>
      <c r="C12" s="57" t="s">
        <v>128</v>
      </c>
      <c r="D12" s="58" t="s">
        <v>15</v>
      </c>
      <c r="E12" s="58" t="s">
        <v>15</v>
      </c>
      <c r="F12" s="58"/>
      <c r="G12" s="69"/>
      <c r="H12" s="58"/>
      <c r="I12" s="69"/>
      <c r="J12" s="58"/>
      <c r="K12" s="58" t="s">
        <v>15</v>
      </c>
      <c r="L12" s="58" t="s">
        <v>15</v>
      </c>
      <c r="M12" s="58"/>
      <c r="N12" s="69"/>
      <c r="O12" s="58"/>
      <c r="P12" s="69"/>
      <c r="Q12" s="58"/>
      <c r="R12" s="58" t="s">
        <v>15</v>
      </c>
      <c r="S12" s="58" t="s">
        <v>15</v>
      </c>
      <c r="T12" s="58"/>
      <c r="U12" s="69"/>
      <c r="V12" s="58"/>
      <c r="W12" s="69"/>
      <c r="X12" s="58"/>
      <c r="Y12" s="58" t="s">
        <v>15</v>
      </c>
      <c r="Z12" s="58" t="s">
        <v>15</v>
      </c>
      <c r="AA12" s="58"/>
      <c r="AB12" s="69"/>
      <c r="AC12" s="58"/>
      <c r="AD12" s="69"/>
      <c r="AE12" s="58"/>
      <c r="AF12" s="58" t="s">
        <v>15</v>
      </c>
      <c r="AG12" s="58" t="s">
        <v>15</v>
      </c>
      <c r="AH12" s="58"/>
      <c r="AI12" s="116">
        <f>SUM(D12:AH12)</f>
        <v>0</v>
      </c>
      <c r="AJ12" s="59" t="s">
        <v>73</v>
      </c>
      <c r="AK12" s="53"/>
      <c r="AL12" s="134">
        <v>45008</v>
      </c>
      <c r="AM12" s="136"/>
      <c r="AN12" s="113" t="s">
        <v>113</v>
      </c>
      <c r="AO12" s="158" t="s">
        <v>102</v>
      </c>
      <c r="AP12" s="113"/>
      <c r="AQ12" s="140" t="s">
        <v>111</v>
      </c>
      <c r="AR12" s="138"/>
      <c r="AS12" s="134"/>
      <c r="AT12" s="136"/>
      <c r="AU12" s="113"/>
      <c r="AV12" s="113"/>
      <c r="AW12" s="14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1"/>
      <c r="BI12" s="61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</row>
    <row r="13" spans="1:198" s="96" customFormat="1" ht="12.95" customHeight="1" x14ac:dyDescent="0.2">
      <c r="A13" s="90" t="s">
        <v>56</v>
      </c>
      <c r="B13" s="71" t="s">
        <v>57</v>
      </c>
      <c r="C13" s="64" t="s">
        <v>53</v>
      </c>
      <c r="D13" s="58" t="s">
        <v>15</v>
      </c>
      <c r="E13" s="58" t="s">
        <v>15</v>
      </c>
      <c r="F13" s="65"/>
      <c r="G13" s="66"/>
      <c r="H13" s="65"/>
      <c r="I13" s="66"/>
      <c r="J13" s="65"/>
      <c r="K13" s="58" t="s">
        <v>15</v>
      </c>
      <c r="L13" s="58" t="s">
        <v>15</v>
      </c>
      <c r="M13" s="65"/>
      <c r="N13" s="66"/>
      <c r="O13" s="65"/>
      <c r="P13" s="66"/>
      <c r="Q13" s="65">
        <v>1</v>
      </c>
      <c r="R13" s="58" t="s">
        <v>15</v>
      </c>
      <c r="S13" s="58" t="s">
        <v>15</v>
      </c>
      <c r="T13" s="65"/>
      <c r="U13" s="66"/>
      <c r="V13" s="65">
        <v>1</v>
      </c>
      <c r="W13" s="65"/>
      <c r="X13" s="65">
        <v>1</v>
      </c>
      <c r="Y13" s="58" t="s">
        <v>15</v>
      </c>
      <c r="Z13" s="58" t="s">
        <v>15</v>
      </c>
      <c r="AA13" s="65"/>
      <c r="AB13" s="66"/>
      <c r="AC13" s="65"/>
      <c r="AD13" s="65">
        <v>1</v>
      </c>
      <c r="AE13" s="65"/>
      <c r="AF13" s="58" t="s">
        <v>15</v>
      </c>
      <c r="AG13" s="58" t="s">
        <v>15</v>
      </c>
      <c r="AH13" s="65"/>
      <c r="AI13" s="116">
        <f>SUM(D13:AH13)</f>
        <v>4</v>
      </c>
      <c r="AJ13" s="67" t="s">
        <v>134</v>
      </c>
      <c r="AK13" s="95"/>
      <c r="AL13" s="166">
        <v>45047</v>
      </c>
      <c r="AM13" s="167"/>
      <c r="AN13" s="168" t="s">
        <v>100</v>
      </c>
      <c r="AO13" s="165" t="s">
        <v>131</v>
      </c>
      <c r="AP13" s="154"/>
      <c r="AQ13" s="161" t="s">
        <v>121</v>
      </c>
      <c r="AR13" s="138"/>
      <c r="AS13" s="152"/>
      <c r="AT13" s="153"/>
      <c r="AU13" s="154"/>
      <c r="AV13" s="154"/>
      <c r="AW13" s="143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1"/>
      <c r="BI13" s="61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</row>
    <row r="14" spans="1:198" s="96" customFormat="1" ht="12.95" customHeight="1" x14ac:dyDescent="0.2">
      <c r="A14" s="88" t="s">
        <v>76</v>
      </c>
      <c r="B14" s="56" t="s">
        <v>74</v>
      </c>
      <c r="C14" s="57" t="s">
        <v>65</v>
      </c>
      <c r="D14" s="58" t="s">
        <v>15</v>
      </c>
      <c r="E14" s="58" t="s">
        <v>15</v>
      </c>
      <c r="F14" s="58"/>
      <c r="G14" s="69"/>
      <c r="H14" s="58"/>
      <c r="I14" s="69"/>
      <c r="J14" s="58"/>
      <c r="K14" s="58" t="s">
        <v>15</v>
      </c>
      <c r="L14" s="58" t="s">
        <v>15</v>
      </c>
      <c r="M14" s="58"/>
      <c r="N14" s="69"/>
      <c r="O14" s="58"/>
      <c r="P14" s="69"/>
      <c r="Q14" s="58"/>
      <c r="R14" s="58" t="s">
        <v>15</v>
      </c>
      <c r="S14" s="58" t="s">
        <v>15</v>
      </c>
      <c r="T14" s="58"/>
      <c r="U14" s="69"/>
      <c r="V14" s="58"/>
      <c r="W14" s="69"/>
      <c r="X14" s="58"/>
      <c r="Y14" s="58" t="s">
        <v>15</v>
      </c>
      <c r="Z14" s="58" t="s">
        <v>15</v>
      </c>
      <c r="AA14" s="58"/>
      <c r="AB14" s="69"/>
      <c r="AC14" s="58"/>
      <c r="AD14" s="69"/>
      <c r="AE14" s="58"/>
      <c r="AF14" s="58" t="s">
        <v>15</v>
      </c>
      <c r="AG14" s="58" t="s">
        <v>15</v>
      </c>
      <c r="AH14" s="58"/>
      <c r="AI14" s="116">
        <f>SUM(D14:AH14)</f>
        <v>0</v>
      </c>
      <c r="AJ14" s="59" t="s">
        <v>86</v>
      </c>
      <c r="AK14" s="53"/>
      <c r="AL14" s="134">
        <v>45033</v>
      </c>
      <c r="AM14" s="136"/>
      <c r="AN14" s="113" t="s">
        <v>94</v>
      </c>
      <c r="AO14" s="158" t="s">
        <v>133</v>
      </c>
      <c r="AP14" s="156"/>
      <c r="AQ14" s="161" t="s">
        <v>120</v>
      </c>
      <c r="AR14" s="139"/>
      <c r="AS14" s="152"/>
      <c r="AT14" s="155"/>
      <c r="AU14" s="156"/>
      <c r="AV14" s="156"/>
      <c r="AW14" s="141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1"/>
      <c r="BI14" s="61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</row>
    <row r="15" spans="1:198" s="70" customFormat="1" ht="12.95" customHeight="1" x14ac:dyDescent="0.2">
      <c r="A15" s="89" t="s">
        <v>76</v>
      </c>
      <c r="B15" s="63" t="s">
        <v>74</v>
      </c>
      <c r="C15" s="64" t="s">
        <v>35</v>
      </c>
      <c r="D15" s="58" t="s">
        <v>15</v>
      </c>
      <c r="E15" s="58" t="s">
        <v>15</v>
      </c>
      <c r="F15" s="65"/>
      <c r="G15" s="66"/>
      <c r="H15" s="65"/>
      <c r="I15" s="66"/>
      <c r="J15" s="65"/>
      <c r="K15" s="58" t="s">
        <v>15</v>
      </c>
      <c r="L15" s="58" t="s">
        <v>15</v>
      </c>
      <c r="M15" s="65"/>
      <c r="N15" s="66"/>
      <c r="O15" s="65"/>
      <c r="P15" s="65"/>
      <c r="Q15" s="65"/>
      <c r="R15" s="58" t="s">
        <v>15</v>
      </c>
      <c r="S15" s="58" t="s">
        <v>15</v>
      </c>
      <c r="T15" s="65"/>
      <c r="U15" s="66"/>
      <c r="V15" s="65"/>
      <c r="W15" s="65"/>
      <c r="X15" s="65"/>
      <c r="Y15" s="58" t="s">
        <v>15</v>
      </c>
      <c r="Z15" s="58" t="s">
        <v>15</v>
      </c>
      <c r="AA15" s="65"/>
      <c r="AB15" s="66"/>
      <c r="AC15" s="65"/>
      <c r="AD15" s="66"/>
      <c r="AE15" s="65"/>
      <c r="AF15" s="58" t="s">
        <v>15</v>
      </c>
      <c r="AG15" s="58" t="s">
        <v>15</v>
      </c>
      <c r="AH15" s="65"/>
      <c r="AI15" s="116">
        <f t="shared" si="0"/>
        <v>0</v>
      </c>
      <c r="AJ15" s="67" t="s">
        <v>75</v>
      </c>
      <c r="AK15" s="53"/>
      <c r="AL15" s="152">
        <v>45054</v>
      </c>
      <c r="AM15" s="155"/>
      <c r="AN15" s="156" t="s">
        <v>124</v>
      </c>
      <c r="AO15" s="159"/>
      <c r="AP15" s="156"/>
      <c r="AQ15" s="161" t="s">
        <v>122</v>
      </c>
      <c r="AR15" s="60"/>
      <c r="AS15" s="152"/>
      <c r="AT15" s="155"/>
      <c r="AU15" s="156"/>
      <c r="AV15" s="156"/>
      <c r="AW15" s="141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1"/>
      <c r="BI15" s="61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8"/>
      <c r="DD15" s="68"/>
      <c r="DE15" s="68"/>
      <c r="DF15" s="68"/>
      <c r="DG15" s="68"/>
      <c r="DH15" s="68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68"/>
      <c r="EB15" s="68"/>
      <c r="EC15" s="68"/>
      <c r="ED15" s="68"/>
      <c r="EE15" s="68"/>
      <c r="EF15" s="68"/>
      <c r="EG15" s="68"/>
      <c r="EH15" s="68"/>
      <c r="EI15" s="68"/>
      <c r="EJ15" s="68"/>
      <c r="EK15" s="68"/>
      <c r="EL15" s="68"/>
      <c r="EM15" s="68"/>
      <c r="EN15" s="68"/>
      <c r="EO15" s="68"/>
      <c r="EP15" s="68"/>
      <c r="EQ15" s="68"/>
      <c r="ER15" s="68"/>
      <c r="ES15" s="68"/>
      <c r="ET15" s="68"/>
      <c r="EU15" s="68"/>
      <c r="EV15" s="68"/>
      <c r="EW15" s="68"/>
      <c r="EX15" s="68"/>
      <c r="EY15" s="68"/>
      <c r="EZ15" s="68"/>
      <c r="FA15" s="68"/>
      <c r="FB15" s="68"/>
      <c r="FC15" s="68"/>
      <c r="FD15" s="68"/>
      <c r="FE15" s="68"/>
      <c r="FF15" s="68"/>
      <c r="FG15" s="68"/>
      <c r="FH15" s="68"/>
      <c r="FI15" s="68"/>
      <c r="FJ15" s="68"/>
      <c r="FK15" s="68"/>
      <c r="FL15" s="68"/>
      <c r="FM15" s="68"/>
      <c r="FN15" s="68"/>
      <c r="FO15" s="68"/>
      <c r="FP15" s="68"/>
      <c r="FQ15" s="68"/>
      <c r="FR15" s="68"/>
      <c r="FS15" s="68"/>
      <c r="FT15" s="68"/>
      <c r="FU15" s="68"/>
      <c r="FV15" s="68"/>
      <c r="FW15" s="68"/>
      <c r="FX15" s="68"/>
      <c r="FY15" s="68"/>
      <c r="FZ15" s="68"/>
      <c r="GA15" s="68"/>
      <c r="GB15" s="68"/>
      <c r="GC15" s="68"/>
      <c r="GD15" s="68"/>
      <c r="GE15" s="68"/>
      <c r="GF15" s="68"/>
      <c r="GG15" s="68"/>
      <c r="GH15" s="68"/>
      <c r="GI15" s="68"/>
      <c r="GJ15" s="68"/>
      <c r="GK15" s="68"/>
      <c r="GL15" s="68"/>
      <c r="GM15" s="68"/>
      <c r="GN15" s="68"/>
      <c r="GO15" s="68"/>
      <c r="GP15" s="68"/>
    </row>
    <row r="16" spans="1:198" s="96" customFormat="1" ht="12.95" customHeight="1" x14ac:dyDescent="0.2">
      <c r="A16" s="88" t="s">
        <v>76</v>
      </c>
      <c r="B16" s="56" t="s">
        <v>74</v>
      </c>
      <c r="C16" s="57" t="s">
        <v>65</v>
      </c>
      <c r="D16" s="58" t="s">
        <v>15</v>
      </c>
      <c r="E16" s="58" t="s">
        <v>15</v>
      </c>
      <c r="F16" s="58"/>
      <c r="G16" s="69"/>
      <c r="H16" s="58"/>
      <c r="I16" s="69"/>
      <c r="J16" s="58"/>
      <c r="K16" s="58" t="s">
        <v>15</v>
      </c>
      <c r="L16" s="58" t="s">
        <v>15</v>
      </c>
      <c r="M16" s="58"/>
      <c r="N16" s="69"/>
      <c r="O16" s="58"/>
      <c r="P16" s="69"/>
      <c r="Q16" s="58"/>
      <c r="R16" s="58" t="s">
        <v>15</v>
      </c>
      <c r="S16" s="58" t="s">
        <v>15</v>
      </c>
      <c r="T16" s="58"/>
      <c r="U16" s="69"/>
      <c r="V16" s="58"/>
      <c r="W16" s="69"/>
      <c r="X16" s="58"/>
      <c r="Y16" s="58" t="s">
        <v>15</v>
      </c>
      <c r="Z16" s="58" t="s">
        <v>15</v>
      </c>
      <c r="AA16" s="58"/>
      <c r="AB16" s="69"/>
      <c r="AC16" s="58"/>
      <c r="AD16" s="69"/>
      <c r="AE16" s="58"/>
      <c r="AF16" s="58" t="s">
        <v>15</v>
      </c>
      <c r="AG16" s="58" t="s">
        <v>15</v>
      </c>
      <c r="AH16" s="58"/>
      <c r="AI16" s="116">
        <f>SUM(D16:AH16)</f>
        <v>0</v>
      </c>
      <c r="AJ16" s="59" t="s">
        <v>72</v>
      </c>
      <c r="AK16" s="53"/>
      <c r="AL16" s="152">
        <v>45058</v>
      </c>
      <c r="AM16" s="155"/>
      <c r="AN16" s="156" t="s">
        <v>125</v>
      </c>
      <c r="AO16" s="159"/>
      <c r="AP16" s="156"/>
      <c r="AQ16" s="161" t="s">
        <v>116</v>
      </c>
      <c r="AR16" s="60"/>
      <c r="AS16" s="152"/>
      <c r="AT16" s="155"/>
      <c r="AU16" s="156"/>
      <c r="AV16" s="156"/>
      <c r="AW16" s="141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1"/>
      <c r="BI16" s="61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</row>
    <row r="17" spans="1:198" s="96" customFormat="1" ht="12.95" customHeight="1" x14ac:dyDescent="0.2">
      <c r="A17" s="90" t="s">
        <v>56</v>
      </c>
      <c r="B17" s="71" t="s">
        <v>64</v>
      </c>
      <c r="C17" s="72"/>
      <c r="D17" s="58" t="s">
        <v>15</v>
      </c>
      <c r="E17" s="58" t="s">
        <v>15</v>
      </c>
      <c r="F17" s="65">
        <v>1</v>
      </c>
      <c r="G17" s="66"/>
      <c r="H17" s="65"/>
      <c r="I17" s="66">
        <v>1</v>
      </c>
      <c r="J17" s="65"/>
      <c r="K17" s="58" t="s">
        <v>15</v>
      </c>
      <c r="L17" s="58" t="s">
        <v>15</v>
      </c>
      <c r="M17" s="65">
        <v>2</v>
      </c>
      <c r="N17" s="66">
        <v>1</v>
      </c>
      <c r="O17" s="65"/>
      <c r="P17" s="66"/>
      <c r="Q17" s="65"/>
      <c r="R17" s="58" t="s">
        <v>15</v>
      </c>
      <c r="S17" s="58" t="s">
        <v>15</v>
      </c>
      <c r="T17" s="65"/>
      <c r="U17" s="66">
        <v>1</v>
      </c>
      <c r="V17" s="65"/>
      <c r="W17" s="66"/>
      <c r="X17" s="65">
        <v>1</v>
      </c>
      <c r="Y17" s="58" t="s">
        <v>15</v>
      </c>
      <c r="Z17" s="58" t="s">
        <v>15</v>
      </c>
      <c r="AA17" s="65"/>
      <c r="AB17" s="66"/>
      <c r="AC17" s="66"/>
      <c r="AD17" s="65"/>
      <c r="AE17" s="66"/>
      <c r="AF17" s="58" t="s">
        <v>15</v>
      </c>
      <c r="AG17" s="58" t="s">
        <v>15</v>
      </c>
      <c r="AH17" s="65"/>
      <c r="AI17" s="116">
        <f t="shared" ref="AI17" si="1">SUM(D17:AH17)</f>
        <v>7</v>
      </c>
      <c r="AJ17" s="67" t="s">
        <v>70</v>
      </c>
      <c r="AK17" s="53"/>
      <c r="AL17" s="152">
        <v>45072</v>
      </c>
      <c r="AM17" s="155"/>
      <c r="AN17" s="156" t="s">
        <v>126</v>
      </c>
      <c r="AO17" s="159"/>
      <c r="AP17" s="133"/>
      <c r="AQ17" s="142"/>
      <c r="AR17" s="60"/>
      <c r="AS17" s="135"/>
      <c r="AT17" s="137"/>
      <c r="AU17" s="133"/>
      <c r="AV17" s="133"/>
      <c r="AW17" s="142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1"/>
      <c r="BI17" s="61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  <c r="CZ17" s="60"/>
      <c r="DA17" s="60"/>
      <c r="DB17" s="60"/>
    </row>
    <row r="18" spans="1:198" s="17" customFormat="1" x14ac:dyDescent="0.2">
      <c r="A18" s="91"/>
      <c r="B18" s="18" t="s">
        <v>16</v>
      </c>
      <c r="C18" s="49"/>
      <c r="D18" s="40">
        <f t="shared" ref="D18:AE18" si="2">SUM(D6:D17)</f>
        <v>0</v>
      </c>
      <c r="E18" s="40">
        <f t="shared" si="2"/>
        <v>2</v>
      </c>
      <c r="F18" s="40">
        <f t="shared" si="2"/>
        <v>7.5</v>
      </c>
      <c r="G18" s="40">
        <f t="shared" si="2"/>
        <v>6</v>
      </c>
      <c r="H18" s="40">
        <f t="shared" si="2"/>
        <v>5</v>
      </c>
      <c r="I18" s="40">
        <f t="shared" si="2"/>
        <v>6</v>
      </c>
      <c r="J18" s="40">
        <f t="shared" si="2"/>
        <v>0</v>
      </c>
      <c r="K18" s="40">
        <f t="shared" si="2"/>
        <v>0</v>
      </c>
      <c r="L18" s="40">
        <f t="shared" si="2"/>
        <v>0</v>
      </c>
      <c r="M18" s="40">
        <f t="shared" si="2"/>
        <v>7</v>
      </c>
      <c r="N18" s="40">
        <f t="shared" si="2"/>
        <v>7.5</v>
      </c>
      <c r="O18" s="40">
        <f t="shared" si="2"/>
        <v>6</v>
      </c>
      <c r="P18" s="40">
        <f t="shared" si="2"/>
        <v>7.5</v>
      </c>
      <c r="Q18" s="40">
        <f t="shared" si="2"/>
        <v>7.5</v>
      </c>
      <c r="R18" s="40">
        <f t="shared" si="2"/>
        <v>2</v>
      </c>
      <c r="S18" s="40">
        <f t="shared" si="2"/>
        <v>2</v>
      </c>
      <c r="T18" s="40">
        <f t="shared" si="2"/>
        <v>7.5</v>
      </c>
      <c r="U18" s="40">
        <f t="shared" si="2"/>
        <v>7.5</v>
      </c>
      <c r="V18" s="40">
        <f t="shared" si="2"/>
        <v>6.5</v>
      </c>
      <c r="W18" s="40">
        <f t="shared" si="2"/>
        <v>7.5</v>
      </c>
      <c r="X18" s="40">
        <f t="shared" si="2"/>
        <v>7.5</v>
      </c>
      <c r="Y18" s="40">
        <f t="shared" si="2"/>
        <v>0</v>
      </c>
      <c r="Z18" s="40">
        <f t="shared" si="2"/>
        <v>0</v>
      </c>
      <c r="AA18" s="40">
        <f t="shared" si="2"/>
        <v>7.5</v>
      </c>
      <c r="AB18" s="40">
        <f t="shared" si="2"/>
        <v>2.5</v>
      </c>
      <c r="AC18" s="40">
        <f t="shared" si="2"/>
        <v>2</v>
      </c>
      <c r="AD18" s="40">
        <f t="shared" si="2"/>
        <v>7.5</v>
      </c>
      <c r="AE18" s="40">
        <f t="shared" si="2"/>
        <v>7.5</v>
      </c>
      <c r="AF18" s="40">
        <f t="shared" ref="AF18:AH18" si="3">SUM(AF6:AF17)</f>
        <v>2</v>
      </c>
      <c r="AG18" s="40">
        <f t="shared" si="3"/>
        <v>2</v>
      </c>
      <c r="AH18" s="40">
        <f t="shared" si="3"/>
        <v>0</v>
      </c>
      <c r="AI18" s="80">
        <f>SUM(AI6:AI17)</f>
        <v>133.5</v>
      </c>
      <c r="AJ18" s="19"/>
      <c r="AK18" s="113"/>
      <c r="AL18" s="152"/>
      <c r="AM18" s="2"/>
      <c r="AN18" s="2"/>
      <c r="AO18" s="159"/>
      <c r="AP18" s="43"/>
      <c r="AQ18" s="43"/>
      <c r="AR18" s="43"/>
      <c r="AS18" s="2"/>
      <c r="AT18" s="2"/>
      <c r="AU18" s="2"/>
      <c r="AV18" s="43"/>
      <c r="AW18" s="43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3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</row>
    <row r="19" spans="1:198" s="101" customFormat="1" x14ac:dyDescent="0.2">
      <c r="A19" s="97" t="s">
        <v>17</v>
      </c>
      <c r="B19" s="97"/>
      <c r="C19" s="97"/>
      <c r="D19" s="98"/>
      <c r="E19" s="98"/>
      <c r="F19" s="98"/>
      <c r="G19" s="98"/>
      <c r="H19" s="98"/>
      <c r="I19" s="98"/>
      <c r="J19" s="99">
        <f>7.5</f>
        <v>7.5</v>
      </c>
      <c r="K19" s="98"/>
      <c r="L19" s="98"/>
      <c r="M19" s="98"/>
      <c r="N19" s="98"/>
      <c r="O19" s="98"/>
      <c r="P19" s="98"/>
      <c r="Q19" s="99"/>
      <c r="R19" s="98"/>
      <c r="S19" s="98"/>
      <c r="T19" s="98"/>
      <c r="U19" s="98"/>
      <c r="V19" s="98"/>
      <c r="W19" s="98"/>
      <c r="X19" s="99"/>
      <c r="Y19" s="98"/>
      <c r="Z19" s="98"/>
      <c r="AA19" s="98"/>
      <c r="AB19" s="98"/>
      <c r="AC19" s="98"/>
      <c r="AD19" s="98"/>
      <c r="AE19" s="99"/>
      <c r="AF19" s="98"/>
      <c r="AG19" s="98"/>
      <c r="AH19" s="98"/>
      <c r="AI19" s="79">
        <f>SUM(D19:AH19)</f>
        <v>7.5</v>
      </c>
      <c r="AJ19" s="100"/>
      <c r="AK19" s="53"/>
      <c r="AL19" s="152">
        <v>45110</v>
      </c>
      <c r="AM19" s="155"/>
      <c r="AN19" s="156" t="s">
        <v>95</v>
      </c>
      <c r="AO19" s="159" t="s">
        <v>93</v>
      </c>
      <c r="AP19" s="95"/>
      <c r="AQ19" s="95"/>
      <c r="AR19" s="95"/>
      <c r="AS19" s="60"/>
      <c r="AT19" s="60"/>
      <c r="AU19" s="60"/>
      <c r="AV19" s="95"/>
      <c r="AW19" s="95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1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  <c r="DA19" s="60"/>
      <c r="DB19" s="60"/>
      <c r="DC19" s="96"/>
      <c r="DD19" s="96"/>
      <c r="DE19" s="96"/>
      <c r="DF19" s="96"/>
      <c r="DG19" s="96"/>
      <c r="DH19" s="96"/>
      <c r="DI19" s="96"/>
      <c r="DJ19" s="96"/>
      <c r="DK19" s="96"/>
      <c r="DL19" s="96"/>
      <c r="DM19" s="96"/>
      <c r="DN19" s="96"/>
      <c r="DO19" s="96"/>
      <c r="DP19" s="96"/>
      <c r="DQ19" s="96"/>
      <c r="DR19" s="96"/>
      <c r="DS19" s="96"/>
      <c r="DT19" s="96"/>
      <c r="DU19" s="96"/>
      <c r="DV19" s="96"/>
      <c r="DW19" s="96"/>
      <c r="DX19" s="96"/>
      <c r="DY19" s="96"/>
      <c r="DZ19" s="96"/>
      <c r="EA19" s="96"/>
      <c r="EB19" s="96"/>
      <c r="EC19" s="96"/>
      <c r="ED19" s="96"/>
      <c r="EE19" s="96"/>
      <c r="EF19" s="96"/>
      <c r="EG19" s="96"/>
      <c r="EH19" s="96"/>
      <c r="EI19" s="96"/>
      <c r="EJ19" s="96"/>
      <c r="EK19" s="96"/>
      <c r="EL19" s="96"/>
      <c r="EM19" s="96"/>
      <c r="EN19" s="96"/>
      <c r="EO19" s="96"/>
      <c r="EP19" s="96"/>
      <c r="EQ19" s="96"/>
      <c r="ER19" s="96"/>
      <c r="ES19" s="96"/>
      <c r="ET19" s="96"/>
      <c r="EU19" s="96"/>
      <c r="EV19" s="96"/>
      <c r="EW19" s="96"/>
      <c r="EX19" s="96"/>
      <c r="EY19" s="96"/>
      <c r="EZ19" s="96"/>
      <c r="FA19" s="96"/>
      <c r="FB19" s="96"/>
      <c r="FC19" s="96"/>
      <c r="FD19" s="96"/>
      <c r="FE19" s="96"/>
      <c r="FF19" s="96"/>
      <c r="FG19" s="96"/>
      <c r="FH19" s="96"/>
      <c r="FI19" s="96"/>
      <c r="FJ19" s="96"/>
      <c r="FK19" s="96"/>
      <c r="FL19" s="96"/>
      <c r="FM19" s="96"/>
      <c r="FN19" s="96"/>
      <c r="FO19" s="96"/>
      <c r="FP19" s="96"/>
      <c r="FQ19" s="96"/>
      <c r="FR19" s="96"/>
      <c r="FS19" s="96"/>
      <c r="FT19" s="96"/>
      <c r="FU19" s="96"/>
      <c r="FV19" s="96"/>
      <c r="FW19" s="96"/>
      <c r="FX19" s="96"/>
      <c r="FY19" s="96"/>
      <c r="FZ19" s="96"/>
      <c r="GA19" s="96"/>
      <c r="GB19" s="96"/>
      <c r="GC19" s="96"/>
      <c r="GD19" s="96"/>
      <c r="GE19" s="96"/>
      <c r="GF19" s="96"/>
      <c r="GG19" s="96"/>
      <c r="GH19" s="96"/>
      <c r="GI19" s="96"/>
      <c r="GJ19" s="96"/>
      <c r="GK19" s="96"/>
      <c r="GL19" s="96"/>
      <c r="GM19" s="96"/>
      <c r="GN19" s="96"/>
      <c r="GO19" s="96"/>
      <c r="GP19" s="96"/>
    </row>
    <row r="20" spans="1:198" s="106" customFormat="1" x14ac:dyDescent="0.2">
      <c r="A20" s="112" t="s">
        <v>18</v>
      </c>
      <c r="B20" s="102"/>
      <c r="C20" s="102"/>
      <c r="D20" s="98"/>
      <c r="E20" s="98"/>
      <c r="F20" s="117"/>
      <c r="G20" s="98"/>
      <c r="H20" s="103">
        <v>2.5</v>
      </c>
      <c r="I20" s="103"/>
      <c r="J20" s="81"/>
      <c r="K20" s="98"/>
      <c r="L20" s="98"/>
      <c r="M20" s="98">
        <v>0.5</v>
      </c>
      <c r="N20" s="98"/>
      <c r="O20" s="103">
        <v>0.5</v>
      </c>
      <c r="P20" s="103"/>
      <c r="Q20" s="81"/>
      <c r="R20" s="98"/>
      <c r="S20" s="98"/>
      <c r="T20" s="98"/>
      <c r="U20" s="98"/>
      <c r="V20" s="103">
        <v>1</v>
      </c>
      <c r="W20" s="103"/>
      <c r="X20" s="81"/>
      <c r="Y20" s="98"/>
      <c r="Z20" s="98"/>
      <c r="AA20" s="98"/>
      <c r="AB20" s="98"/>
      <c r="AC20" s="103"/>
      <c r="AD20" s="103"/>
      <c r="AE20" s="81"/>
      <c r="AF20" s="98"/>
      <c r="AG20" s="98"/>
      <c r="AH20" s="98"/>
      <c r="AI20" s="79">
        <f t="shared" ref="AI20:AI31" si="4">SUM(D20:AH20)</f>
        <v>4.5</v>
      </c>
      <c r="AJ20" s="111" t="s">
        <v>66</v>
      </c>
      <c r="AK20" s="53"/>
      <c r="AL20" s="135" t="s">
        <v>97</v>
      </c>
      <c r="AM20" s="137"/>
      <c r="AN20" s="133" t="s">
        <v>92</v>
      </c>
      <c r="AO20" s="160" t="s">
        <v>91</v>
      </c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104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95"/>
      <c r="CF20" s="95"/>
      <c r="CG20" s="95"/>
      <c r="CH20" s="95"/>
      <c r="CI20" s="95"/>
      <c r="CJ20" s="95"/>
      <c r="CK20" s="95"/>
      <c r="CL20" s="95"/>
      <c r="CM20" s="95"/>
      <c r="CN20" s="95"/>
      <c r="CO20" s="95"/>
      <c r="CP20" s="95"/>
      <c r="CQ20" s="95"/>
      <c r="CR20" s="95"/>
      <c r="CS20" s="95"/>
      <c r="CT20" s="95"/>
      <c r="CU20" s="95"/>
      <c r="CV20" s="95"/>
      <c r="CW20" s="95"/>
      <c r="CX20" s="95"/>
      <c r="CY20" s="95"/>
      <c r="CZ20" s="95"/>
      <c r="DA20" s="95"/>
      <c r="DB20" s="95"/>
      <c r="DC20" s="105"/>
      <c r="DD20" s="105"/>
      <c r="DE20" s="105"/>
      <c r="DF20" s="105"/>
      <c r="DG20" s="105"/>
      <c r="DH20" s="105"/>
      <c r="DI20" s="105"/>
      <c r="DJ20" s="105"/>
      <c r="DK20" s="105"/>
      <c r="DL20" s="105"/>
      <c r="DM20" s="105"/>
      <c r="DN20" s="105"/>
      <c r="DO20" s="105"/>
      <c r="DP20" s="105"/>
      <c r="DQ20" s="105"/>
      <c r="DR20" s="105"/>
      <c r="DS20" s="105"/>
      <c r="DT20" s="105"/>
      <c r="DU20" s="105"/>
      <c r="DV20" s="105"/>
      <c r="DW20" s="105"/>
      <c r="DX20" s="105"/>
      <c r="DY20" s="105"/>
      <c r="DZ20" s="105"/>
      <c r="EA20" s="105"/>
      <c r="EB20" s="105"/>
      <c r="EC20" s="105"/>
      <c r="ED20" s="105"/>
      <c r="EE20" s="105"/>
      <c r="EF20" s="105"/>
      <c r="EG20" s="105"/>
      <c r="EH20" s="105"/>
      <c r="EI20" s="105"/>
      <c r="EJ20" s="105"/>
      <c r="EK20" s="105"/>
      <c r="EL20" s="105"/>
      <c r="EM20" s="105"/>
      <c r="EN20" s="105"/>
      <c r="EO20" s="105"/>
      <c r="EP20" s="105"/>
      <c r="EQ20" s="105"/>
      <c r="ER20" s="105"/>
      <c r="ES20" s="105"/>
      <c r="ET20" s="105"/>
      <c r="EU20" s="105"/>
      <c r="EV20" s="105"/>
      <c r="EW20" s="105"/>
      <c r="EX20" s="105"/>
      <c r="EY20" s="105"/>
      <c r="EZ20" s="105"/>
      <c r="FA20" s="105"/>
      <c r="FB20" s="105"/>
      <c r="FC20" s="105"/>
      <c r="FD20" s="105"/>
      <c r="FE20" s="105"/>
      <c r="FF20" s="105"/>
      <c r="FG20" s="105"/>
      <c r="FH20" s="105"/>
      <c r="FI20" s="105"/>
      <c r="FJ20" s="105"/>
      <c r="FK20" s="105"/>
      <c r="FL20" s="105"/>
      <c r="FM20" s="105"/>
      <c r="FN20" s="105"/>
      <c r="FO20" s="105"/>
      <c r="FP20" s="105"/>
      <c r="FQ20" s="105"/>
      <c r="FR20" s="105"/>
      <c r="FS20" s="105"/>
      <c r="FT20" s="105"/>
      <c r="FU20" s="105"/>
      <c r="FV20" s="105"/>
      <c r="FW20" s="105"/>
      <c r="FX20" s="105"/>
      <c r="FY20" s="105"/>
      <c r="FZ20" s="105"/>
      <c r="GA20" s="105"/>
      <c r="GB20" s="105"/>
      <c r="GC20" s="105"/>
      <c r="GD20" s="105"/>
      <c r="GE20" s="105"/>
      <c r="GF20" s="105"/>
      <c r="GG20" s="105"/>
      <c r="GH20" s="105"/>
      <c r="GI20" s="105"/>
      <c r="GJ20" s="105"/>
      <c r="GK20" s="105"/>
      <c r="GL20" s="105"/>
      <c r="GM20" s="105"/>
      <c r="GN20" s="105"/>
      <c r="GO20" s="105"/>
      <c r="GP20" s="105"/>
    </row>
    <row r="21" spans="1:198" s="70" customFormat="1" x14ac:dyDescent="0.2">
      <c r="A21" s="97" t="s">
        <v>19</v>
      </c>
      <c r="B21" s="97"/>
      <c r="C21" s="97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79">
        <f t="shared" si="4"/>
        <v>0</v>
      </c>
      <c r="AJ21" s="100"/>
      <c r="AK21" s="53"/>
      <c r="AL21" s="95"/>
      <c r="AM21" s="60"/>
      <c r="AN21" s="60"/>
      <c r="AO21" s="95"/>
      <c r="AP21" s="95"/>
      <c r="AQ21" s="95"/>
      <c r="AR21" s="95"/>
      <c r="AS21" s="60"/>
      <c r="AT21" s="60"/>
      <c r="AU21" s="60"/>
      <c r="AV21" s="95"/>
      <c r="AW21" s="95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1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8"/>
      <c r="DD21" s="68"/>
      <c r="DE21" s="68"/>
      <c r="DF21" s="68"/>
      <c r="DG21" s="68"/>
      <c r="DH21" s="68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8"/>
      <c r="EQ21" s="68"/>
      <c r="ER21" s="68"/>
      <c r="ES21" s="68"/>
      <c r="ET21" s="68"/>
      <c r="EU21" s="68"/>
      <c r="EV21" s="68"/>
      <c r="EW21" s="68"/>
      <c r="EX21" s="68"/>
      <c r="EY21" s="68"/>
      <c r="EZ21" s="68"/>
      <c r="FA21" s="68"/>
      <c r="FB21" s="68"/>
      <c r="FC21" s="68"/>
      <c r="FD21" s="68"/>
      <c r="FE21" s="68"/>
      <c r="FF21" s="68"/>
      <c r="FG21" s="68"/>
      <c r="FH21" s="68"/>
      <c r="FI21" s="68"/>
      <c r="FJ21" s="68"/>
      <c r="FK21" s="68"/>
      <c r="FL21" s="68"/>
      <c r="FM21" s="68"/>
      <c r="FN21" s="68"/>
      <c r="FO21" s="68"/>
      <c r="FP21" s="68"/>
      <c r="FQ21" s="68"/>
      <c r="FR21" s="68"/>
      <c r="FS21" s="68"/>
      <c r="FT21" s="68"/>
      <c r="FU21" s="68"/>
      <c r="FV21" s="68"/>
      <c r="FW21" s="68"/>
      <c r="FX21" s="68"/>
      <c r="FY21" s="68"/>
      <c r="FZ21" s="68"/>
      <c r="GA21" s="68"/>
      <c r="GB21" s="68"/>
      <c r="GC21" s="68"/>
      <c r="GD21" s="68"/>
      <c r="GE21" s="68"/>
      <c r="GF21" s="68"/>
      <c r="GG21" s="68"/>
      <c r="GH21" s="68"/>
      <c r="GI21" s="68"/>
      <c r="GJ21" s="68"/>
      <c r="GK21" s="68"/>
      <c r="GL21" s="68"/>
      <c r="GM21" s="68"/>
      <c r="GN21" s="68"/>
      <c r="GO21" s="68"/>
      <c r="GP21" s="68"/>
    </row>
    <row r="22" spans="1:198" s="68" customFormat="1" x14ac:dyDescent="0.2">
      <c r="A22" s="97" t="s">
        <v>20</v>
      </c>
      <c r="B22" s="97"/>
      <c r="C22" s="97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79">
        <f t="shared" si="4"/>
        <v>0</v>
      </c>
      <c r="AJ22" s="107"/>
      <c r="AK22" s="53"/>
      <c r="AL22" s="95" t="s">
        <v>89</v>
      </c>
      <c r="AM22" s="60"/>
      <c r="AN22" s="60"/>
      <c r="AO22" s="95"/>
      <c r="AP22" s="95"/>
      <c r="AQ22" s="95"/>
      <c r="AR22" s="95"/>
      <c r="AS22" s="60"/>
      <c r="AT22" s="60"/>
      <c r="AU22" s="60"/>
      <c r="AV22" s="95"/>
      <c r="AW22" s="95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1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  <c r="CB22" s="60"/>
      <c r="CC22" s="60"/>
      <c r="CD22" s="60"/>
      <c r="CE22" s="60"/>
      <c r="CF22" s="60"/>
      <c r="CG22" s="60"/>
      <c r="CH22" s="60"/>
      <c r="CI22" s="60"/>
      <c r="CJ22" s="60"/>
      <c r="CK22" s="60"/>
      <c r="CL22" s="60"/>
      <c r="CM22" s="60"/>
      <c r="CN22" s="60"/>
      <c r="CO22" s="60"/>
      <c r="CP22" s="60"/>
      <c r="CQ22" s="60"/>
      <c r="CR22" s="60"/>
      <c r="CS22" s="60"/>
      <c r="CT22" s="60"/>
      <c r="CU22" s="60"/>
      <c r="CV22" s="60"/>
      <c r="CW22" s="60"/>
      <c r="CX22" s="60"/>
      <c r="CY22" s="60"/>
      <c r="CZ22" s="60"/>
      <c r="DA22" s="60"/>
      <c r="DB22" s="60"/>
    </row>
    <row r="23" spans="1:198" s="68" customFormat="1" x14ac:dyDescent="0.2">
      <c r="A23" s="108" t="s">
        <v>21</v>
      </c>
      <c r="B23" s="108"/>
      <c r="C23" s="10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126"/>
      <c r="AJ23" s="107"/>
      <c r="AK23" s="53"/>
      <c r="AL23" s="127">
        <f>SUM(D23:AH23)</f>
        <v>0</v>
      </c>
      <c r="AM23" s="60"/>
      <c r="AN23" s="60"/>
      <c r="AO23" s="95"/>
      <c r="AP23" s="95"/>
      <c r="AQ23" s="95"/>
      <c r="AR23" s="95"/>
      <c r="AS23" s="60"/>
      <c r="AT23" s="60"/>
      <c r="AU23" s="60"/>
      <c r="AV23" s="95"/>
      <c r="AW23" s="95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1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CN23" s="60"/>
      <c r="CO23" s="60"/>
      <c r="CP23" s="60"/>
      <c r="CQ23" s="60"/>
      <c r="CR23" s="60"/>
      <c r="CS23" s="60"/>
      <c r="CT23" s="60"/>
      <c r="CU23" s="60"/>
      <c r="CV23" s="60"/>
      <c r="CW23" s="60"/>
      <c r="CX23" s="60"/>
      <c r="CY23" s="60"/>
      <c r="CZ23" s="60"/>
      <c r="DA23" s="60"/>
      <c r="DB23" s="60"/>
    </row>
    <row r="24" spans="1:198" s="68" customFormat="1" x14ac:dyDescent="0.2">
      <c r="A24" s="108" t="s">
        <v>22</v>
      </c>
      <c r="B24" s="108"/>
      <c r="C24" s="10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79">
        <f t="shared" si="4"/>
        <v>0</v>
      </c>
      <c r="AJ24" s="100"/>
      <c r="AK24" s="95"/>
      <c r="AL24" s="128"/>
      <c r="AM24" s="60"/>
      <c r="AN24" s="60"/>
      <c r="AO24" s="95"/>
      <c r="AP24" s="95"/>
      <c r="AQ24" s="95"/>
      <c r="AR24" s="95"/>
      <c r="AS24" s="60"/>
      <c r="AT24" s="60"/>
      <c r="AU24" s="60"/>
      <c r="AV24" s="95"/>
      <c r="AW24" s="95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1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0"/>
      <c r="CX24" s="60"/>
      <c r="CY24" s="60"/>
      <c r="CZ24" s="60"/>
      <c r="DA24" s="60"/>
      <c r="DB24" s="60"/>
    </row>
    <row r="25" spans="1:198" s="123" customFormat="1" x14ac:dyDescent="0.2">
      <c r="A25" s="121" t="s">
        <v>23</v>
      </c>
      <c r="B25" s="121"/>
      <c r="C25" s="121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79">
        <f t="shared" si="4"/>
        <v>0</v>
      </c>
      <c r="AJ25" s="122" t="s">
        <v>68</v>
      </c>
      <c r="AK25" s="124"/>
      <c r="AL25" s="128"/>
      <c r="AM25" s="60"/>
      <c r="AN25" s="60"/>
      <c r="AO25" s="95"/>
      <c r="AP25" s="95"/>
      <c r="AQ25" s="95"/>
      <c r="AR25" s="95"/>
      <c r="AS25" s="60"/>
      <c r="AT25" s="60"/>
      <c r="AU25" s="60"/>
      <c r="AV25" s="95"/>
      <c r="AW25" s="95"/>
      <c r="AX25" s="60"/>
      <c r="AY25" s="60"/>
      <c r="AZ25" s="60"/>
      <c r="BH25" s="125"/>
    </row>
    <row r="26" spans="1:198" s="68" customFormat="1" x14ac:dyDescent="0.2">
      <c r="A26" s="108" t="s">
        <v>59</v>
      </c>
      <c r="B26" s="108"/>
      <c r="C26" s="10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79">
        <f t="shared" si="4"/>
        <v>0</v>
      </c>
      <c r="AJ26" s="100" t="s">
        <v>78</v>
      </c>
      <c r="AK26" s="53"/>
      <c r="AL26" s="128">
        <f t="shared" ref="AL26:AL33" si="5">SUM(D26:AH26)</f>
        <v>0</v>
      </c>
      <c r="AM26" s="60"/>
      <c r="AN26" s="60"/>
      <c r="AO26" s="95"/>
      <c r="AP26" s="95"/>
      <c r="AQ26" s="95"/>
      <c r="AR26" s="95"/>
      <c r="AS26" s="60"/>
      <c r="AT26" s="60"/>
      <c r="AU26" s="60"/>
      <c r="AV26" s="95"/>
      <c r="AW26" s="95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1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  <c r="CP26" s="60"/>
      <c r="CQ26" s="60"/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</row>
    <row r="27" spans="1:198" s="68" customFormat="1" x14ac:dyDescent="0.2">
      <c r="A27" s="108" t="s">
        <v>62</v>
      </c>
      <c r="B27" s="108"/>
      <c r="C27" s="10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79">
        <f t="shared" si="4"/>
        <v>0</v>
      </c>
      <c r="AJ27" s="100"/>
      <c r="AK27" s="53"/>
      <c r="AL27" s="128">
        <f t="shared" si="5"/>
        <v>0</v>
      </c>
      <c r="AM27" s="60"/>
      <c r="AN27" s="60"/>
      <c r="AO27" s="95"/>
      <c r="AP27" s="95"/>
      <c r="AQ27" s="95"/>
      <c r="AR27" s="95"/>
      <c r="AS27" s="60"/>
      <c r="AT27" s="60"/>
      <c r="AU27" s="60"/>
      <c r="AV27" s="95"/>
      <c r="AW27" s="95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1"/>
      <c r="BI27" s="60"/>
      <c r="BJ27" s="60"/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  <c r="CP27" s="60"/>
      <c r="CQ27" s="60"/>
      <c r="CR27" s="60"/>
      <c r="CS27" s="60"/>
      <c r="CT27" s="60"/>
      <c r="CU27" s="60"/>
      <c r="CV27" s="60"/>
      <c r="CW27" s="60"/>
      <c r="CX27" s="60"/>
      <c r="CY27" s="60"/>
      <c r="CZ27" s="60"/>
      <c r="DA27" s="60"/>
      <c r="DB27" s="60"/>
    </row>
    <row r="28" spans="1:198" s="68" customFormat="1" x14ac:dyDescent="0.2">
      <c r="A28" s="108" t="s">
        <v>63</v>
      </c>
      <c r="B28" s="108"/>
      <c r="C28" s="10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>
        <v>1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79">
        <f t="shared" si="4"/>
        <v>1</v>
      </c>
      <c r="AJ28" s="100"/>
      <c r="AK28" s="53"/>
      <c r="AL28" s="128">
        <f t="shared" si="5"/>
        <v>1</v>
      </c>
      <c r="AM28" s="60"/>
      <c r="AN28" s="60"/>
      <c r="AO28" s="95"/>
      <c r="AP28" s="95"/>
      <c r="AQ28" s="95"/>
      <c r="AR28" s="95"/>
      <c r="AS28" s="60"/>
      <c r="AT28" s="60"/>
      <c r="AU28" s="60"/>
      <c r="AV28" s="95"/>
      <c r="AW28" s="95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1"/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  <c r="CP28" s="60"/>
      <c r="CQ28" s="60"/>
      <c r="CR28" s="60"/>
      <c r="CS28" s="60"/>
      <c r="CT28" s="60"/>
      <c r="CU28" s="60"/>
      <c r="CV28" s="60"/>
      <c r="CW28" s="60"/>
      <c r="CX28" s="60"/>
      <c r="CY28" s="60"/>
      <c r="CZ28" s="60"/>
      <c r="DA28" s="60"/>
      <c r="DB28" s="60"/>
    </row>
    <row r="29" spans="1:198" s="68" customFormat="1" x14ac:dyDescent="0.2">
      <c r="A29" s="108" t="s">
        <v>98</v>
      </c>
      <c r="B29" s="108"/>
      <c r="C29" s="10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126"/>
      <c r="AJ29" s="100"/>
      <c r="AK29" s="53"/>
      <c r="AL29" s="128">
        <f t="shared" si="5"/>
        <v>0</v>
      </c>
      <c r="AM29" s="60"/>
      <c r="AN29" s="60"/>
      <c r="AO29" s="95"/>
      <c r="AP29" s="95"/>
      <c r="AQ29" s="95"/>
      <c r="AR29" s="95"/>
      <c r="AS29" s="60"/>
      <c r="AT29" s="60"/>
      <c r="AU29" s="60"/>
      <c r="AV29" s="95"/>
      <c r="AW29" s="95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1"/>
      <c r="BI29" s="60"/>
      <c r="BJ29" s="60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  <c r="CP29" s="60"/>
      <c r="CQ29" s="60"/>
      <c r="CR29" s="60"/>
      <c r="CS29" s="60"/>
      <c r="CT29" s="60"/>
      <c r="CU29" s="60"/>
      <c r="CV29" s="60"/>
      <c r="CW29" s="60"/>
      <c r="CX29" s="60"/>
      <c r="CY29" s="60"/>
      <c r="CZ29" s="60"/>
      <c r="DA29" s="60"/>
      <c r="DB29" s="60"/>
    </row>
    <row r="30" spans="1:198" s="68" customFormat="1" x14ac:dyDescent="0.2">
      <c r="A30" s="108" t="s">
        <v>84</v>
      </c>
      <c r="B30" s="108"/>
      <c r="C30" s="10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79">
        <f t="shared" si="4"/>
        <v>0</v>
      </c>
      <c r="AJ30" s="100"/>
      <c r="AK30" s="53"/>
      <c r="AL30" s="128">
        <f t="shared" si="5"/>
        <v>0</v>
      </c>
      <c r="AM30" s="60"/>
      <c r="AN30" s="60"/>
      <c r="AO30" s="95"/>
      <c r="AP30" s="95"/>
      <c r="AQ30" s="95"/>
      <c r="AR30" s="95"/>
      <c r="AS30" s="60"/>
      <c r="AT30" s="60"/>
      <c r="AU30" s="60"/>
      <c r="AV30" s="95"/>
      <c r="AW30" s="95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1"/>
      <c r="BI30" s="60"/>
      <c r="BJ30" s="60"/>
      <c r="BK30" s="60"/>
      <c r="BL30" s="60"/>
      <c r="BM30" s="60"/>
      <c r="BN30" s="60"/>
      <c r="BO30" s="60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0"/>
      <c r="CH30" s="60"/>
      <c r="CI30" s="60"/>
      <c r="CJ30" s="60"/>
      <c r="CK30" s="60"/>
      <c r="CL30" s="60"/>
      <c r="CM30" s="60"/>
      <c r="CN30" s="60"/>
      <c r="CO30" s="60"/>
      <c r="CP30" s="60"/>
      <c r="CQ30" s="60"/>
      <c r="CR30" s="60"/>
      <c r="CS30" s="60"/>
      <c r="CT30" s="60"/>
      <c r="CU30" s="60"/>
      <c r="CV30" s="60"/>
      <c r="CW30" s="60"/>
      <c r="CX30" s="60"/>
      <c r="CY30" s="60"/>
      <c r="CZ30" s="60"/>
      <c r="DA30" s="60"/>
      <c r="DB30" s="60"/>
    </row>
    <row r="31" spans="1:198" s="68" customFormat="1" x14ac:dyDescent="0.2">
      <c r="A31" s="108" t="s">
        <v>61</v>
      </c>
      <c r="B31" s="108"/>
      <c r="C31" s="10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79">
        <f t="shared" si="4"/>
        <v>0</v>
      </c>
      <c r="AJ31" s="109" t="s">
        <v>60</v>
      </c>
      <c r="AK31" s="53"/>
      <c r="AL31" s="128">
        <f t="shared" si="5"/>
        <v>0</v>
      </c>
      <c r="AM31" s="60"/>
      <c r="AN31" s="60"/>
      <c r="AO31" s="95"/>
      <c r="AP31" s="95"/>
      <c r="AQ31" s="95"/>
      <c r="AR31" s="95"/>
      <c r="AS31" s="60"/>
      <c r="AT31" s="60"/>
      <c r="AU31" s="60"/>
      <c r="AV31" s="95"/>
      <c r="AW31" s="95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1"/>
      <c r="BI31" s="60"/>
      <c r="BJ31" s="60"/>
      <c r="BK31" s="60"/>
      <c r="BL31" s="60"/>
      <c r="BM31" s="60"/>
      <c r="BN31" s="60"/>
      <c r="BO31" s="60"/>
      <c r="BP31" s="60"/>
      <c r="BQ31" s="60"/>
      <c r="BR31" s="60"/>
      <c r="BS31" s="60"/>
      <c r="BT31" s="60"/>
      <c r="BU31" s="60"/>
      <c r="BV31" s="60"/>
      <c r="BW31" s="60"/>
      <c r="BX31" s="60"/>
      <c r="BY31" s="60"/>
      <c r="BZ31" s="60"/>
      <c r="CA31" s="60"/>
      <c r="CB31" s="60"/>
      <c r="CC31" s="60"/>
      <c r="CD31" s="60"/>
      <c r="CE31" s="60"/>
      <c r="CF31" s="60"/>
      <c r="CG31" s="60"/>
      <c r="CH31" s="60"/>
      <c r="CI31" s="60"/>
      <c r="CJ31" s="60"/>
      <c r="CK31" s="60"/>
      <c r="CL31" s="60"/>
      <c r="CM31" s="60"/>
      <c r="CN31" s="60"/>
      <c r="CO31" s="60"/>
      <c r="CP31" s="60"/>
      <c r="CQ31" s="60"/>
      <c r="CR31" s="60"/>
      <c r="CS31" s="60"/>
      <c r="CT31" s="60"/>
      <c r="CU31" s="60"/>
      <c r="CV31" s="60"/>
      <c r="CW31" s="60"/>
      <c r="CX31" s="60"/>
      <c r="CY31" s="60"/>
      <c r="CZ31" s="60"/>
      <c r="DA31" s="60"/>
      <c r="DB31" s="60"/>
    </row>
    <row r="32" spans="1:198" s="68" customFormat="1" x14ac:dyDescent="0.2">
      <c r="A32" s="108" t="s">
        <v>77</v>
      </c>
      <c r="B32" s="108"/>
      <c r="C32" s="108"/>
      <c r="D32" s="98"/>
      <c r="E32" s="98"/>
      <c r="F32" s="98"/>
      <c r="G32" s="98">
        <v>1</v>
      </c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126"/>
      <c r="AJ32" s="109" t="s">
        <v>132</v>
      </c>
      <c r="AK32" s="53"/>
      <c r="AL32" s="128">
        <f t="shared" si="5"/>
        <v>1</v>
      </c>
      <c r="AM32" s="60"/>
      <c r="AN32" s="60"/>
      <c r="AO32" s="95"/>
      <c r="AP32" s="95"/>
      <c r="AQ32" s="95"/>
      <c r="AR32" s="95"/>
      <c r="AS32" s="60"/>
      <c r="AT32" s="60"/>
      <c r="AU32" s="60"/>
      <c r="AV32" s="95"/>
      <c r="AW32" s="95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1"/>
      <c r="BI32" s="60"/>
      <c r="BJ32" s="60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  <c r="CP32" s="60"/>
      <c r="CQ32" s="60"/>
      <c r="CR32" s="60"/>
      <c r="CS32" s="60"/>
      <c r="CT32" s="60"/>
      <c r="CU32" s="60"/>
      <c r="CV32" s="60"/>
      <c r="CW32" s="60"/>
      <c r="CX32" s="60"/>
      <c r="CY32" s="60"/>
      <c r="CZ32" s="60"/>
      <c r="DA32" s="60"/>
      <c r="DB32" s="60"/>
    </row>
    <row r="33" spans="1:106" s="68" customFormat="1" x14ac:dyDescent="0.2">
      <c r="A33" s="108" t="s">
        <v>69</v>
      </c>
      <c r="B33" s="108"/>
      <c r="C33" s="108"/>
      <c r="D33" s="98"/>
      <c r="E33" s="98"/>
      <c r="F33" s="98"/>
      <c r="G33" s="98">
        <v>2</v>
      </c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79">
        <f>SUM(D33:AH33)</f>
        <v>2</v>
      </c>
      <c r="AJ33" s="100"/>
      <c r="AK33" s="53"/>
      <c r="AL33" s="128">
        <f t="shared" si="5"/>
        <v>2</v>
      </c>
      <c r="AM33" s="60"/>
      <c r="AN33" s="60"/>
      <c r="AO33" s="95"/>
      <c r="AP33" s="95"/>
      <c r="AQ33" s="95"/>
      <c r="AR33" s="95"/>
      <c r="AS33" s="60"/>
      <c r="AT33" s="60"/>
      <c r="AU33" s="60"/>
      <c r="AV33" s="95"/>
      <c r="AW33" s="95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61"/>
      <c r="BI33" s="60"/>
      <c r="BJ33" s="60"/>
      <c r="BK33" s="60"/>
      <c r="BL33" s="60"/>
      <c r="BM33" s="60"/>
      <c r="BN33" s="60"/>
      <c r="BO33" s="60"/>
      <c r="BP33" s="60"/>
      <c r="BQ33" s="60"/>
      <c r="BR33" s="60"/>
      <c r="BS33" s="60"/>
      <c r="BT33" s="60"/>
      <c r="BU33" s="60"/>
      <c r="BV33" s="60"/>
      <c r="BW33" s="60"/>
      <c r="BX33" s="60"/>
      <c r="BY33" s="60"/>
      <c r="BZ33" s="60"/>
      <c r="CA33" s="60"/>
      <c r="CB33" s="60"/>
      <c r="CC33" s="60"/>
      <c r="CD33" s="60"/>
      <c r="CE33" s="60"/>
      <c r="CF33" s="60"/>
      <c r="CG33" s="60"/>
      <c r="CH33" s="60"/>
      <c r="CI33" s="60"/>
      <c r="CJ33" s="60"/>
      <c r="CK33" s="60"/>
      <c r="CL33" s="60"/>
      <c r="CM33" s="60"/>
      <c r="CN33" s="60"/>
      <c r="CO33" s="60"/>
      <c r="CP33" s="60"/>
      <c r="CQ33" s="60"/>
      <c r="CR33" s="60"/>
      <c r="CS33" s="60"/>
      <c r="CT33" s="60"/>
      <c r="CU33" s="60"/>
      <c r="CV33" s="60"/>
      <c r="CW33" s="60"/>
      <c r="CX33" s="60"/>
      <c r="CY33" s="60"/>
      <c r="CZ33" s="60"/>
      <c r="DA33" s="60"/>
      <c r="DB33" s="60"/>
    </row>
    <row r="34" spans="1:106" s="68" customFormat="1" x14ac:dyDescent="0.2">
      <c r="A34" s="108" t="s">
        <v>71</v>
      </c>
      <c r="B34" s="108"/>
      <c r="C34" s="108"/>
      <c r="D34" s="98"/>
      <c r="E34" s="98"/>
      <c r="F34" s="98"/>
      <c r="G34" s="98"/>
      <c r="H34" s="98"/>
      <c r="I34" s="98">
        <v>1.5</v>
      </c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79">
        <f>SUM(D34:AH34)</f>
        <v>1.5</v>
      </c>
      <c r="AJ34" s="100" t="s">
        <v>127</v>
      </c>
      <c r="AK34" s="53"/>
      <c r="AL34" s="128"/>
      <c r="AM34" s="60"/>
      <c r="AN34" s="60"/>
      <c r="AO34" s="95"/>
      <c r="AP34" s="95"/>
      <c r="AQ34" s="95"/>
      <c r="AR34" s="95"/>
      <c r="AS34" s="60"/>
      <c r="AT34" s="60"/>
      <c r="AU34" s="60"/>
      <c r="AV34" s="95"/>
      <c r="AW34" s="95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1"/>
      <c r="BI34" s="60"/>
      <c r="BJ34" s="60"/>
      <c r="BK34" s="60"/>
      <c r="BL34" s="60"/>
      <c r="BM34" s="60"/>
      <c r="BN34" s="60"/>
      <c r="BO34" s="60"/>
      <c r="BP34" s="60"/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/>
      <c r="CB34" s="60"/>
      <c r="CC34" s="60"/>
      <c r="CD34" s="60"/>
      <c r="CE34" s="60"/>
      <c r="CF34" s="60"/>
      <c r="CG34" s="60"/>
      <c r="CH34" s="60"/>
      <c r="CI34" s="60"/>
      <c r="CJ34" s="60"/>
      <c r="CK34" s="60"/>
      <c r="CL34" s="60"/>
      <c r="CM34" s="60"/>
      <c r="CN34" s="60"/>
      <c r="CO34" s="60"/>
      <c r="CP34" s="60"/>
      <c r="CQ34" s="60"/>
      <c r="CR34" s="60"/>
      <c r="CS34" s="60"/>
      <c r="CT34" s="60"/>
      <c r="CU34" s="60"/>
      <c r="CV34" s="60"/>
      <c r="CW34" s="60"/>
      <c r="CX34" s="60"/>
      <c r="CY34" s="60"/>
      <c r="CZ34" s="60"/>
      <c r="DA34" s="60"/>
      <c r="DB34" s="60"/>
    </row>
    <row r="35" spans="1:106" s="68" customFormat="1" x14ac:dyDescent="0.2">
      <c r="A35" s="108" t="s">
        <v>24</v>
      </c>
      <c r="B35" s="108"/>
      <c r="C35" s="108"/>
      <c r="D35" s="162">
        <f t="shared" ref="D35:AE35" si="6">SUM(D18:D34)</f>
        <v>0</v>
      </c>
      <c r="E35" s="162">
        <f t="shared" si="6"/>
        <v>2</v>
      </c>
      <c r="F35" s="162">
        <f t="shared" si="6"/>
        <v>7.5</v>
      </c>
      <c r="G35" s="162">
        <f t="shared" si="6"/>
        <v>9</v>
      </c>
      <c r="H35" s="162">
        <f t="shared" si="6"/>
        <v>7.5</v>
      </c>
      <c r="I35" s="162">
        <f t="shared" si="6"/>
        <v>7.5</v>
      </c>
      <c r="J35" s="162">
        <f t="shared" si="6"/>
        <v>7.5</v>
      </c>
      <c r="K35" s="162">
        <f t="shared" si="6"/>
        <v>0</v>
      </c>
      <c r="L35" s="162">
        <f t="shared" si="6"/>
        <v>0</v>
      </c>
      <c r="M35" s="162">
        <f t="shared" si="6"/>
        <v>7.5</v>
      </c>
      <c r="N35" s="162">
        <f t="shared" si="6"/>
        <v>7.5</v>
      </c>
      <c r="O35" s="162">
        <f t="shared" si="6"/>
        <v>7.5</v>
      </c>
      <c r="P35" s="162">
        <f t="shared" si="6"/>
        <v>7.5</v>
      </c>
      <c r="Q35" s="162">
        <f t="shared" si="6"/>
        <v>7.5</v>
      </c>
      <c r="R35" s="162">
        <f t="shared" si="6"/>
        <v>2</v>
      </c>
      <c r="S35" s="162">
        <f t="shared" si="6"/>
        <v>2</v>
      </c>
      <c r="T35" s="162">
        <f t="shared" si="6"/>
        <v>7.5</v>
      </c>
      <c r="U35" s="162">
        <f t="shared" si="6"/>
        <v>7.5</v>
      </c>
      <c r="V35" s="162">
        <f t="shared" si="6"/>
        <v>7.5</v>
      </c>
      <c r="W35" s="162">
        <f t="shared" si="6"/>
        <v>7.5</v>
      </c>
      <c r="X35" s="162">
        <f t="shared" si="6"/>
        <v>7.5</v>
      </c>
      <c r="Y35" s="162">
        <f t="shared" si="6"/>
        <v>0</v>
      </c>
      <c r="Z35" s="162">
        <f t="shared" si="6"/>
        <v>0</v>
      </c>
      <c r="AA35" s="162">
        <f t="shared" si="6"/>
        <v>7.5</v>
      </c>
      <c r="AB35" s="162">
        <f t="shared" si="6"/>
        <v>2.5</v>
      </c>
      <c r="AC35" s="162">
        <f t="shared" si="6"/>
        <v>2</v>
      </c>
      <c r="AD35" s="162">
        <f t="shared" si="6"/>
        <v>7.5</v>
      </c>
      <c r="AE35" s="163">
        <f t="shared" si="6"/>
        <v>7.5</v>
      </c>
      <c r="AF35" s="162">
        <f t="shared" ref="AF35:AH35" si="7">SUM(AF18:AF34)</f>
        <v>2</v>
      </c>
      <c r="AG35" s="162">
        <f t="shared" si="7"/>
        <v>2</v>
      </c>
      <c r="AH35" s="162">
        <f t="shared" si="7"/>
        <v>0</v>
      </c>
      <c r="AI35" s="164">
        <f>SUM(AI18:AI34)</f>
        <v>150</v>
      </c>
      <c r="AJ35" s="110"/>
      <c r="AK35" s="53"/>
      <c r="AL35" s="129">
        <f>SUM(AL23,AL26:AL34)</f>
        <v>4</v>
      </c>
      <c r="AM35" s="60"/>
      <c r="AN35" s="60"/>
      <c r="AO35" s="95"/>
      <c r="AP35" s="95"/>
      <c r="AQ35" s="95"/>
      <c r="AR35" s="95"/>
      <c r="AS35" s="60"/>
      <c r="AT35" s="60"/>
      <c r="AU35" s="60"/>
      <c r="AV35" s="95"/>
      <c r="AW35" s="95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1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  <c r="CE35" s="60"/>
      <c r="CF35" s="60"/>
      <c r="CG35" s="60"/>
      <c r="CH35" s="60"/>
      <c r="CI35" s="60"/>
      <c r="CJ35" s="60"/>
      <c r="CK35" s="60"/>
      <c r="CL35" s="60"/>
      <c r="CM35" s="60"/>
      <c r="CN35" s="60"/>
      <c r="CO35" s="60"/>
      <c r="CP35" s="60"/>
      <c r="CQ35" s="60"/>
      <c r="CR35" s="60"/>
      <c r="CS35" s="60"/>
      <c r="CT35" s="60"/>
      <c r="CU35" s="60"/>
      <c r="CV35" s="60"/>
      <c r="CW35" s="60"/>
      <c r="CX35" s="60"/>
      <c r="CY35" s="60"/>
      <c r="CZ35" s="60"/>
      <c r="DA35" s="60"/>
      <c r="DB35" s="60"/>
    </row>
    <row r="36" spans="1:106" x14ac:dyDescent="0.2">
      <c r="A36" s="20"/>
      <c r="B36" s="20"/>
      <c r="C36" s="20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74"/>
      <c r="AJ36" s="22"/>
      <c r="AK36" s="113"/>
      <c r="AL36" s="60"/>
      <c r="AM36" s="60"/>
      <c r="AN36" s="60"/>
      <c r="AO36" s="95"/>
      <c r="AP36" s="95"/>
      <c r="AQ36" s="95"/>
      <c r="AR36" s="95"/>
      <c r="AS36" s="60"/>
      <c r="AT36" s="60"/>
      <c r="AU36" s="60"/>
      <c r="AV36" s="95"/>
      <c r="AW36" s="95"/>
      <c r="AX36" s="60"/>
      <c r="AY36" s="60"/>
      <c r="AZ36" s="60"/>
      <c r="BA36" s="3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</row>
    <row r="37" spans="1:106" s="2" customFormat="1" ht="13.5" thickBot="1" x14ac:dyDescent="0.25">
      <c r="A37" s="92" t="s">
        <v>25</v>
      </c>
      <c r="B37" s="20"/>
      <c r="C37" s="2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23"/>
      <c r="AK37" s="113"/>
      <c r="BA37" s="3"/>
    </row>
    <row r="38" spans="1:106" s="2" customFormat="1" ht="12" thickBot="1" x14ac:dyDescent="0.25">
      <c r="A38" s="21" t="s">
        <v>26</v>
      </c>
      <c r="B38" s="21" t="s">
        <v>27</v>
      </c>
      <c r="C38" s="21"/>
      <c r="D38" s="42"/>
      <c r="E38" s="42"/>
      <c r="F38" s="42" t="s">
        <v>28</v>
      </c>
      <c r="G38" s="42"/>
      <c r="H38" s="82" t="s">
        <v>29</v>
      </c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3"/>
      <c r="Y38" s="42"/>
      <c r="Z38" s="42"/>
      <c r="AA38" s="42"/>
      <c r="AB38" s="42"/>
      <c r="AC38" s="42"/>
      <c r="AD38" s="42"/>
      <c r="AE38" s="42"/>
      <c r="AF38" s="84" t="s">
        <v>30</v>
      </c>
      <c r="AG38" s="44">
        <f>20</f>
        <v>20</v>
      </c>
      <c r="AH38" s="42"/>
      <c r="AI38" s="75">
        <f>7.5*AG38</f>
        <v>150</v>
      </c>
      <c r="AJ38" s="23"/>
      <c r="AK38" s="113"/>
      <c r="BA38" s="3"/>
    </row>
    <row r="39" spans="1:106" s="2" customFormat="1" ht="11.25" x14ac:dyDescent="0.2">
      <c r="A39" s="21" t="s">
        <v>31</v>
      </c>
      <c r="B39" s="21" t="s">
        <v>32</v>
      </c>
      <c r="C39" s="21"/>
      <c r="D39" s="42"/>
      <c r="E39" s="42"/>
      <c r="F39" s="42" t="s">
        <v>33</v>
      </c>
      <c r="G39" s="42"/>
      <c r="H39" s="82" t="s">
        <v>34</v>
      </c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3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23"/>
      <c r="AK39" s="113"/>
      <c r="BA39" s="3"/>
    </row>
    <row r="40" spans="1:106" s="2" customFormat="1" ht="11.25" x14ac:dyDescent="0.2">
      <c r="A40" s="21" t="s">
        <v>35</v>
      </c>
      <c r="B40" s="21" t="s">
        <v>36</v>
      </c>
      <c r="C40" s="21"/>
      <c r="D40" s="42"/>
      <c r="E40" s="42"/>
      <c r="F40" s="42" t="s">
        <v>37</v>
      </c>
      <c r="G40" s="42"/>
      <c r="H40" s="82" t="s">
        <v>38</v>
      </c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3"/>
      <c r="Y40" s="42"/>
      <c r="Z40" s="42"/>
      <c r="AA40" s="42"/>
      <c r="AB40" s="42"/>
      <c r="AC40" s="42"/>
      <c r="AD40" s="42"/>
      <c r="AE40" s="42"/>
      <c r="AF40" s="84" t="s">
        <v>39</v>
      </c>
      <c r="AG40" s="42"/>
      <c r="AH40" s="42"/>
      <c r="AI40" s="42">
        <f>AI35-AI38</f>
        <v>0</v>
      </c>
      <c r="AJ40" s="24" t="s">
        <v>40</v>
      </c>
      <c r="AK40" s="113"/>
      <c r="BA40" s="3"/>
    </row>
    <row r="41" spans="1:106" s="2" customFormat="1" ht="11.25" x14ac:dyDescent="0.2">
      <c r="A41" s="21" t="s">
        <v>41</v>
      </c>
      <c r="B41" s="21" t="s">
        <v>42</v>
      </c>
      <c r="C41" s="23"/>
      <c r="D41" s="45"/>
      <c r="E41" s="45"/>
      <c r="F41" s="45" t="s">
        <v>43</v>
      </c>
      <c r="G41" s="45"/>
      <c r="H41" s="83" t="s">
        <v>44</v>
      </c>
      <c r="I41" s="45"/>
      <c r="J41" s="45"/>
      <c r="K41" s="45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3"/>
      <c r="Y41" s="42"/>
      <c r="Z41" s="42"/>
      <c r="AA41" s="42"/>
      <c r="AB41" s="42"/>
      <c r="AC41" s="42"/>
      <c r="AD41" s="42"/>
      <c r="AE41" s="42"/>
      <c r="AF41" s="84"/>
      <c r="AG41" s="42"/>
      <c r="AH41" s="42"/>
      <c r="AI41" s="42"/>
      <c r="AJ41" s="23"/>
      <c r="AK41" s="113"/>
    </row>
    <row r="42" spans="1:106" s="2" customFormat="1" ht="11.25" x14ac:dyDescent="0.2">
      <c r="A42" s="23" t="s">
        <v>45</v>
      </c>
      <c r="B42" s="23" t="s">
        <v>46</v>
      </c>
      <c r="C42" s="23"/>
      <c r="D42" s="45"/>
      <c r="E42" s="45"/>
      <c r="F42" s="45" t="s">
        <v>14</v>
      </c>
      <c r="G42" s="45"/>
      <c r="H42" s="83" t="s">
        <v>47</v>
      </c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3"/>
      <c r="Y42" s="45"/>
      <c r="Z42" s="45"/>
      <c r="AA42" s="45"/>
      <c r="AB42" s="45"/>
      <c r="AC42" s="45"/>
      <c r="AD42" s="45"/>
      <c r="AE42" s="45"/>
      <c r="AF42" s="85" t="s">
        <v>48</v>
      </c>
      <c r="AG42" s="45"/>
      <c r="AH42" s="45"/>
      <c r="AI42" s="76">
        <f>560</f>
        <v>560</v>
      </c>
      <c r="AJ42" s="23"/>
      <c r="AK42" s="113"/>
    </row>
    <row r="43" spans="1:106" s="2" customFormat="1" ht="11.25" x14ac:dyDescent="0.2">
      <c r="A43" s="23" t="s">
        <v>54</v>
      </c>
      <c r="B43" s="23" t="s">
        <v>55</v>
      </c>
      <c r="C43" s="24"/>
      <c r="D43" s="45"/>
      <c r="E43" s="45"/>
      <c r="F43" s="45"/>
      <c r="G43" s="45"/>
      <c r="H43" s="83" t="s">
        <v>49</v>
      </c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3"/>
      <c r="Y43" s="45"/>
      <c r="Z43" s="45"/>
      <c r="AA43" s="45"/>
      <c r="AB43" s="45"/>
      <c r="AC43" s="45"/>
      <c r="AD43" s="45"/>
      <c r="AE43" s="45"/>
      <c r="AF43" s="85"/>
      <c r="AG43" s="45"/>
      <c r="AH43" s="45"/>
      <c r="AI43" s="45"/>
      <c r="AJ43" s="23"/>
      <c r="AK43" s="113"/>
    </row>
    <row r="44" spans="1:106" s="2" customFormat="1" ht="13.5" thickBot="1" x14ac:dyDescent="0.25">
      <c r="A44" s="25"/>
      <c r="B44" s="25"/>
      <c r="C44" s="2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3"/>
      <c r="Y44" s="45"/>
      <c r="Z44" s="45"/>
      <c r="AA44" s="45"/>
      <c r="AB44" s="45"/>
      <c r="AC44" s="45"/>
      <c r="AD44" s="45"/>
      <c r="AE44" s="45"/>
      <c r="AF44" s="85" t="s">
        <v>50</v>
      </c>
      <c r="AG44" s="45"/>
      <c r="AH44" s="45"/>
      <c r="AI44" s="77">
        <f>AI40+AI42</f>
        <v>560</v>
      </c>
      <c r="AJ44" s="23"/>
      <c r="AK44" s="113"/>
    </row>
    <row r="45" spans="1:106" s="2" customFormat="1" ht="13.5" thickTop="1" x14ac:dyDescent="0.2">
      <c r="A45" s="25"/>
      <c r="B45" s="25"/>
      <c r="C45" s="2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23"/>
      <c r="AK45" s="113"/>
      <c r="AN45" s="115"/>
      <c r="AU45" s="115"/>
    </row>
    <row r="46" spans="1:106" s="2" customFormat="1" x14ac:dyDescent="0.2">
      <c r="A46" s="25"/>
      <c r="B46" s="25"/>
      <c r="C46" s="2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3"/>
      <c r="Y46" s="45"/>
      <c r="Z46" s="45"/>
      <c r="AA46" s="45"/>
      <c r="AB46" s="45"/>
      <c r="AC46" s="45"/>
      <c r="AD46" s="45"/>
      <c r="AE46" s="45"/>
      <c r="AF46" s="85"/>
      <c r="AG46" s="45"/>
      <c r="AH46" s="45"/>
      <c r="AI46" s="45"/>
      <c r="AJ46" s="23"/>
      <c r="AK46" s="113"/>
    </row>
    <row r="47" spans="1:106" s="2" customFormat="1" x14ac:dyDescent="0.2">
      <c r="A47" s="25"/>
      <c r="B47" s="25"/>
      <c r="C47" s="2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3"/>
      <c r="Y47" s="45"/>
      <c r="Z47" s="45"/>
      <c r="AA47" s="45"/>
      <c r="AB47" s="45"/>
      <c r="AC47" s="45"/>
      <c r="AD47" s="45"/>
      <c r="AE47" s="45"/>
      <c r="AF47" s="85"/>
      <c r="AG47" s="45"/>
      <c r="AH47" s="45"/>
      <c r="AI47" s="45"/>
      <c r="AJ47" s="23"/>
      <c r="AK47" s="113"/>
    </row>
    <row r="48" spans="1:106" s="2" customFormat="1" x14ac:dyDescent="0.2">
      <c r="A48" s="25"/>
      <c r="B48" s="25"/>
      <c r="C48" s="2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3"/>
      <c r="Y48" s="45"/>
      <c r="Z48" s="45"/>
      <c r="AA48" s="45"/>
      <c r="AB48" s="45"/>
      <c r="AC48" s="45"/>
      <c r="AD48" s="45"/>
      <c r="AE48" s="45"/>
      <c r="AF48" s="85"/>
      <c r="AG48" s="45"/>
      <c r="AH48" s="45"/>
      <c r="AI48" s="45"/>
      <c r="AJ48" s="23"/>
      <c r="AK48" s="113"/>
    </row>
    <row r="49" spans="1:37" s="2" customFormat="1" x14ac:dyDescent="0.2">
      <c r="A49" s="25"/>
      <c r="B49" s="25"/>
      <c r="C49" s="2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3"/>
      <c r="Y49" s="45"/>
      <c r="Z49" s="45"/>
      <c r="AA49" s="45"/>
      <c r="AB49" s="45"/>
      <c r="AC49" s="45"/>
      <c r="AD49" s="45"/>
      <c r="AE49" s="45"/>
      <c r="AF49" s="85"/>
      <c r="AG49" s="45"/>
      <c r="AH49" s="45"/>
      <c r="AI49" s="45"/>
      <c r="AJ49" s="23"/>
      <c r="AK49" s="113"/>
    </row>
    <row r="50" spans="1:37" s="2" customFormat="1" x14ac:dyDescent="0.2">
      <c r="A50" s="25"/>
      <c r="B50" s="25"/>
      <c r="C50" s="2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3"/>
      <c r="Y50" s="45"/>
      <c r="Z50" s="45"/>
      <c r="AA50" s="45"/>
      <c r="AB50" s="45"/>
      <c r="AC50" s="45"/>
      <c r="AD50" s="45"/>
      <c r="AE50" s="45"/>
      <c r="AF50" s="85"/>
      <c r="AG50" s="45"/>
      <c r="AH50" s="45"/>
      <c r="AI50" s="45"/>
      <c r="AJ50" s="23"/>
      <c r="AK50" s="113"/>
    </row>
    <row r="51" spans="1:37" s="2" customFormat="1" x14ac:dyDescent="0.2">
      <c r="A51" s="25"/>
      <c r="B51" s="25"/>
      <c r="C51" s="2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3"/>
      <c r="Y51" s="45"/>
      <c r="Z51" s="45"/>
      <c r="AA51" s="45"/>
      <c r="AB51" s="45"/>
      <c r="AC51" s="45"/>
      <c r="AD51" s="45"/>
      <c r="AE51" s="45"/>
      <c r="AF51" s="85"/>
      <c r="AG51" s="45"/>
      <c r="AH51" s="45"/>
      <c r="AI51" s="45"/>
      <c r="AJ51" s="23"/>
      <c r="AK51" s="113"/>
    </row>
    <row r="52" spans="1:37" s="2" customFormat="1" x14ac:dyDescent="0.2">
      <c r="A52" s="25"/>
      <c r="B52" s="25"/>
      <c r="C52" s="2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3"/>
      <c r="Y52" s="45"/>
      <c r="Z52" s="45"/>
      <c r="AA52" s="45"/>
      <c r="AB52" s="45"/>
      <c r="AC52" s="45"/>
      <c r="AD52" s="45"/>
      <c r="AE52" s="45"/>
      <c r="AF52" s="85"/>
      <c r="AG52" s="45"/>
      <c r="AH52" s="45"/>
      <c r="AI52" s="45"/>
      <c r="AJ52" s="23"/>
      <c r="AK52" s="113"/>
    </row>
    <row r="53" spans="1:37" s="2" customFormat="1" x14ac:dyDescent="0.2">
      <c r="A53" s="25"/>
      <c r="B53" s="25"/>
      <c r="C53" s="2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3"/>
      <c r="Y53" s="45"/>
      <c r="Z53" s="45"/>
      <c r="AA53" s="45"/>
      <c r="AB53" s="45"/>
      <c r="AC53" s="45"/>
      <c r="AD53" s="45"/>
      <c r="AE53" s="45"/>
      <c r="AF53" s="85"/>
      <c r="AG53" s="45"/>
      <c r="AH53" s="45"/>
      <c r="AI53" s="45"/>
      <c r="AJ53" s="23"/>
      <c r="AK53" s="113"/>
    </row>
    <row r="54" spans="1:37" s="2" customFormat="1" x14ac:dyDescent="0.2">
      <c r="A54" s="25"/>
      <c r="B54" s="25"/>
      <c r="C54" s="2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3"/>
      <c r="Y54" s="45"/>
      <c r="Z54" s="45"/>
      <c r="AA54" s="45"/>
      <c r="AB54" s="45"/>
      <c r="AC54" s="45"/>
      <c r="AD54" s="45"/>
      <c r="AE54" s="45"/>
      <c r="AF54" s="85"/>
      <c r="AG54" s="45"/>
      <c r="AH54" s="45"/>
      <c r="AI54" s="45"/>
      <c r="AJ54" s="23"/>
      <c r="AK54" s="113"/>
    </row>
    <row r="55" spans="1:37" s="2" customFormat="1" x14ac:dyDescent="0.2">
      <c r="A55" s="25"/>
      <c r="B55" s="25"/>
      <c r="C55" s="2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3"/>
      <c r="Y55" s="45"/>
      <c r="Z55" s="45"/>
      <c r="AA55" s="45"/>
      <c r="AB55" s="45"/>
      <c r="AC55" s="45"/>
      <c r="AD55" s="45"/>
      <c r="AE55" s="45"/>
      <c r="AF55" s="85"/>
      <c r="AG55" s="45"/>
      <c r="AH55" s="45"/>
      <c r="AI55" s="45"/>
      <c r="AJ55" s="23"/>
      <c r="AK55" s="113"/>
    </row>
    <row r="56" spans="1:37" s="2" customFormat="1" x14ac:dyDescent="0.2">
      <c r="A56" s="25"/>
      <c r="B56" s="25"/>
      <c r="C56" s="2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3"/>
      <c r="Y56" s="45"/>
      <c r="Z56" s="45"/>
      <c r="AA56" s="45"/>
      <c r="AB56" s="45"/>
      <c r="AC56" s="45"/>
      <c r="AD56" s="45"/>
      <c r="AE56" s="45"/>
      <c r="AF56" s="85"/>
      <c r="AG56" s="45"/>
      <c r="AH56" s="45"/>
      <c r="AI56" s="45"/>
      <c r="AJ56" s="23"/>
      <c r="AK56" s="113"/>
    </row>
    <row r="57" spans="1:37" ht="15" x14ac:dyDescent="0.25">
      <c r="A57" s="93"/>
      <c r="B57" s="93"/>
      <c r="C57" s="93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3"/>
    </row>
    <row r="58" spans="1:37" ht="15" x14ac:dyDescent="0.25">
      <c r="A58" s="93"/>
      <c r="B58" s="93"/>
      <c r="C58" s="93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3"/>
    </row>
    <row r="59" spans="1:37" ht="15" x14ac:dyDescent="0.25">
      <c r="A59" s="93"/>
      <c r="B59" s="93"/>
      <c r="C59" s="93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3"/>
    </row>
    <row r="60" spans="1:37" ht="15" x14ac:dyDescent="0.25">
      <c r="A60" s="93"/>
      <c r="B60" s="93"/>
      <c r="C60" s="93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3"/>
    </row>
    <row r="61" spans="1:37" ht="15" x14ac:dyDescent="0.25">
      <c r="A61" s="93"/>
      <c r="B61" s="93"/>
      <c r="C61" s="93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3"/>
    </row>
    <row r="62" spans="1:37" ht="15" x14ac:dyDescent="0.25">
      <c r="A62" s="93"/>
      <c r="B62" s="93"/>
      <c r="C62" s="93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3"/>
    </row>
    <row r="63" spans="1:37" ht="15" x14ac:dyDescent="0.25">
      <c r="A63" s="93"/>
      <c r="B63" s="93"/>
      <c r="C63" s="93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3"/>
    </row>
    <row r="64" spans="1:37" ht="15" x14ac:dyDescent="0.25">
      <c r="A64" s="93"/>
      <c r="B64" s="93"/>
      <c r="C64" s="93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3"/>
    </row>
    <row r="65" spans="1:36" ht="15" x14ac:dyDescent="0.25">
      <c r="A65" s="93"/>
      <c r="B65" s="93"/>
      <c r="C65" s="93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3"/>
    </row>
    <row r="66" spans="1:36" ht="15" x14ac:dyDescent="0.25">
      <c r="A66" s="93"/>
      <c r="B66" s="93"/>
      <c r="C66" s="93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3"/>
    </row>
    <row r="67" spans="1:36" ht="15" x14ac:dyDescent="0.25">
      <c r="A67" s="93"/>
      <c r="B67" s="93"/>
      <c r="C67" s="93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3"/>
    </row>
    <row r="68" spans="1:36" x14ac:dyDescent="0.2">
      <c r="C68" s="26"/>
      <c r="AI68" s="46"/>
    </row>
    <row r="69" spans="1:36" x14ac:dyDescent="0.2">
      <c r="C69" s="26"/>
      <c r="AI69" s="46"/>
    </row>
    <row r="70" spans="1:36" x14ac:dyDescent="0.2">
      <c r="C70" s="26"/>
      <c r="AI70" s="46"/>
    </row>
    <row r="71" spans="1:36" x14ac:dyDescent="0.2">
      <c r="C71" s="26"/>
      <c r="AI71" s="46"/>
    </row>
    <row r="72" spans="1:36" x14ac:dyDescent="0.2">
      <c r="C72" s="26"/>
      <c r="AI72" s="46"/>
    </row>
    <row r="73" spans="1:36" x14ac:dyDescent="0.2">
      <c r="C73" s="26"/>
      <c r="AI73" s="46"/>
    </row>
    <row r="74" spans="1:36" x14ac:dyDescent="0.2">
      <c r="C74" s="26"/>
      <c r="AI74" s="46"/>
    </row>
    <row r="75" spans="1:36" x14ac:dyDescent="0.2">
      <c r="C75" s="26"/>
      <c r="AI75" s="46"/>
    </row>
    <row r="76" spans="1:36" x14ac:dyDescent="0.2">
      <c r="C76" s="26"/>
      <c r="AI76" s="46"/>
    </row>
    <row r="77" spans="1:36" x14ac:dyDescent="0.2">
      <c r="C77" s="26"/>
      <c r="AI77" s="46"/>
    </row>
    <row r="78" spans="1:36" x14ac:dyDescent="0.2">
      <c r="C78" s="26"/>
      <c r="AI78" s="46"/>
    </row>
    <row r="79" spans="1:36" x14ac:dyDescent="0.2">
      <c r="C79" s="26"/>
      <c r="AI79" s="46"/>
    </row>
    <row r="80" spans="1:36" x14ac:dyDescent="0.2">
      <c r="C80" s="26"/>
      <c r="AI80" s="46"/>
    </row>
    <row r="81" spans="3:35" x14ac:dyDescent="0.2">
      <c r="C81" s="26"/>
      <c r="AI81" s="46"/>
    </row>
    <row r="82" spans="3:35" x14ac:dyDescent="0.2">
      <c r="C82" s="26"/>
      <c r="AI82" s="46"/>
    </row>
    <row r="83" spans="3:35" x14ac:dyDescent="0.2">
      <c r="C83" s="26"/>
      <c r="AI83" s="46"/>
    </row>
    <row r="84" spans="3:35" x14ac:dyDescent="0.2">
      <c r="C84" s="26"/>
      <c r="AI84" s="46"/>
    </row>
    <row r="85" spans="3:35" x14ac:dyDescent="0.2">
      <c r="C85" s="26"/>
      <c r="AI85" s="46"/>
    </row>
    <row r="86" spans="3:35" x14ac:dyDescent="0.2">
      <c r="C86" s="26"/>
      <c r="AI86" s="46"/>
    </row>
  </sheetData>
  <dataConsolidate/>
  <phoneticPr fontId="0" type="noConversion"/>
  <printOptions horizontalCentered="1" verticalCentered="1" gridLinesSet="0"/>
  <pageMargins left="0.23622047244094491" right="0.23622047244094491" top="0.15748031496062992" bottom="0.15748031496062992" header="0.31496062992125984" footer="0.31496062992125984"/>
  <pageSetup paperSize="5" scale="9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Andrea Bolin</cp:lastModifiedBy>
  <cp:lastPrinted>2022-11-15T22:26:01Z</cp:lastPrinted>
  <dcterms:created xsi:type="dcterms:W3CDTF">2018-03-15T23:58:38Z</dcterms:created>
  <dcterms:modified xsi:type="dcterms:W3CDTF">2023-05-10T15:51:54Z</dcterms:modified>
</cp:coreProperties>
</file>