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64E184A6-51FB-408D-832D-601173BDAFDC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" i="1" l="1"/>
  <c r="AG31" i="1"/>
  <c r="AH21" i="1"/>
  <c r="AH31" i="1" s="1"/>
  <c r="AG21" i="1"/>
  <c r="AF21" i="1"/>
  <c r="AF31" i="1" s="1"/>
  <c r="Z31" i="1"/>
  <c r="Y31" i="1"/>
  <c r="G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8" i="1"/>
  <c r="AI37" i="1"/>
  <c r="AI18" i="1" l="1"/>
  <c r="AI12" i="1" l="1"/>
  <c r="AI10" i="1"/>
  <c r="AI25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<sst xmlns="http://schemas.openxmlformats.org/spreadsheetml/2006/main" count="271" uniqueCount="108">
  <si>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</si>
  <si>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</si>
  <si>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</si>
  <si>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</si>
  <si>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</si>
  <si>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</si>
  <si>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</si>
  <si>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</si>
  <si>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</si>
  <si>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</si>
  <si>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</si>
  <si>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</si>
  <si>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</si>
  <si>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</si>
  <si>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</si>
  <si>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</si>
  <si>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</si>
  <si>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</si>
  <si>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</si>
  <si>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</si>
  <si>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</si>
  <si>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</si>
  <si>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</si>
  <si>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</si>
  <si>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</si>
  <si>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</si>
  <si>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</si>
  <si>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</si>
  <si>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</si>
  <si>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</si>
  <si>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</si>
  <si>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</si>
  <si>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</si>
  <si>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</si>
  <si>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</si>
  <si>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</si>
  <si>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</si>
  <si>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</si>
  <si>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</si>
  <si>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</si>
  <si>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</si>
  <si>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</si>
  <si>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</si>
  <si>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</si>
  <si>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</si>
  <si>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</si>
  <si>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</si>
  <si>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</si>
  <si>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</si>
  <si>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</si>
  <si>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</si>
  <si>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</si>
  <si>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</si>
  <si>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</si>
  <si>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</si>
  <si>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</si>
  <si>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</si>
  <si>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</si>
  <si>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</si>
  <si>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</si>
  <si>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</si>
  <si>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</si>
  <si>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</si>
  <si>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</si>
  <si>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</si>
  <si>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</si>
  <si>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</si>
  <si>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</si>
  <si>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</si>
  <si>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</si>
  <si>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</si>
  <si>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</si>
  <si>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</si>
  <si>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</si>
  <si>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</si>
  <si>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</si>
  <si>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</si>
  <si>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</si>
  <si>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</si>
  <si>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</si>
  <si>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</si>
  <si>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</si>
  <si>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</si>
  <si>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</si>
  <si>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</si>
  <si>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</si>
  <si>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</si>
  <si>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</si>
  <si>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</si>
  <si>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</si>
  <si>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Rize SFU 36 &amp; 37</t>
  </si>
  <si>
    <t>2106</t>
  </si>
  <si>
    <t xml:space="preserve">Arbutus &amp; 35th </t>
  </si>
  <si>
    <t>2017</t>
  </si>
  <si>
    <t>Emery Phase 3</t>
  </si>
  <si>
    <t>2205</t>
  </si>
  <si>
    <t>2301</t>
  </si>
  <si>
    <t>Lotus Mission</t>
  </si>
  <si>
    <t>2306</t>
  </si>
  <si>
    <t>Qualex 33rd &amp; Mackenzie</t>
  </si>
  <si>
    <t>WD</t>
  </si>
  <si>
    <t>1904</t>
  </si>
  <si>
    <t>Qualex Regan Ave</t>
  </si>
  <si>
    <t>2008</t>
  </si>
  <si>
    <t>Mosaic SFU Lot 24</t>
  </si>
  <si>
    <t>1702</t>
  </si>
  <si>
    <t>Mosaic Emery Phase 2</t>
  </si>
  <si>
    <t>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</si>
</sst>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C25" sqref="AC25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69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0" x14ac:dyDescent="0.2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4" customFormat="1" ht="12" customHeight="1" x14ac:dyDescent="0.25">
      <c r="A9" s="53" t="s">
        <v>95</v>
      </c>
      <c r="B9" s="40" t="s">
        <v>90</v>
      </c>
      <c r="C9" s="41" t="s">
        <v>31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>
        <v>3.5</v>
      </c>
      <c r="Q9" s="61"/>
      <c r="R9" s="61">
        <v>5</v>
      </c>
      <c r="S9" s="59" t="s">
        <v>20</v>
      </c>
      <c r="T9" s="59" t="s">
        <v>20</v>
      </c>
      <c r="U9" s="61">
        <v>3</v>
      </c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11.5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53</v>
      </c>
      <c r="BA9" s="55" t="s">
        <v>70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91</v>
      </c>
      <c r="B10" s="44" t="s">
        <v>92</v>
      </c>
      <c r="C10" s="45" t="s">
        <v>31</v>
      </c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>
        <v>1.5</v>
      </c>
      <c r="V10" s="59">
        <v>7.5</v>
      </c>
      <c r="W10" s="59">
        <v>7.5</v>
      </c>
      <c r="X10" s="59">
        <v>6.5</v>
      </c>
      <c r="Y10" s="59">
        <v>7.5</v>
      </c>
      <c r="Z10" s="59" t="s">
        <v>20</v>
      </c>
      <c r="AA10" s="59" t="s">
        <v>20</v>
      </c>
      <c r="AB10" s="59">
        <v>6.5</v>
      </c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37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54</v>
      </c>
      <c r="BA10" s="55" t="s">
        <v>71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101</v>
      </c>
      <c r="B11" s="40" t="s">
        <v>102</v>
      </c>
      <c r="C11" s="41" t="s">
        <v>33</v>
      </c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55</v>
      </c>
      <c r="BA11" s="55" t="s">
        <v>81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93</v>
      </c>
      <c r="B12" s="44" t="s">
        <v>94</v>
      </c>
      <c r="C12" s="76" t="s">
        <v>100</v>
      </c>
      <c r="D12" s="59"/>
      <c r="E12" s="59" t="s">
        <v>20</v>
      </c>
      <c r="F12" s="59" t="s">
        <v>20</v>
      </c>
      <c r="G12" s="59"/>
      <c r="H12" s="59">
        <v>7.5</v>
      </c>
      <c r="I12" s="59">
        <v>7.5</v>
      </c>
      <c r="J12" s="59"/>
      <c r="K12" s="59">
        <v>7.5</v>
      </c>
      <c r="L12" s="59" t="s">
        <v>20</v>
      </c>
      <c r="M12" s="59" t="s">
        <v>20</v>
      </c>
      <c r="N12" s="59">
        <v>7.5</v>
      </c>
      <c r="O12" s="59">
        <v>7.5</v>
      </c>
      <c r="P12" s="59">
        <v>4</v>
      </c>
      <c r="Q12" s="59">
        <v>8</v>
      </c>
      <c r="R12" s="59">
        <v>1</v>
      </c>
      <c r="S12" s="59" t="s">
        <v>20</v>
      </c>
      <c r="T12" s="59" t="s">
        <v>20</v>
      </c>
      <c r="U12" s="59">
        <v>3</v>
      </c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>
        <v>3</v>
      </c>
      <c r="AF12" s="59"/>
      <c r="AG12" s="59" t="s">
        <v>20</v>
      </c>
      <c r="AH12" s="59" t="s">
        <v>20</v>
      </c>
      <c r="AI12" s="60">
        <f>SUM(D12:AH12)</f>
        <v>56.5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56</v>
      </c>
      <c r="BA12" s="55" t="s">
        <v>80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96</v>
      </c>
      <c r="B13" s="40" t="s">
        <v>97</v>
      </c>
      <c r="C13" s="41" t="s">
        <v>26</v>
      </c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>
        <v>1</v>
      </c>
      <c r="Y13" s="61"/>
      <c r="Z13" s="59" t="s">
        <v>20</v>
      </c>
      <c r="AA13" s="59" t="s">
        <v>20</v>
      </c>
      <c r="AB13" s="61">
        <v>1</v>
      </c>
      <c r="AC13" s="61">
        <v>7.5</v>
      </c>
      <c r="AD13" s="61">
        <v>7.5</v>
      </c>
      <c r="AE13" s="61">
        <v>4.5</v>
      </c>
      <c r="AF13" s="61">
        <v>7.5</v>
      </c>
      <c r="AG13" s="59" t="s">
        <v>20</v>
      </c>
      <c r="AH13" s="59" t="s">
        <v>20</v>
      </c>
      <c r="AI13" s="60">
        <f t="shared" si="0"/>
        <v>29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57</v>
      </c>
      <c r="BA13" s="55" t="s">
        <v>79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 t="s">
        <v>98</v>
      </c>
      <c r="B14" s="44" t="s">
        <v>99</v>
      </c>
      <c r="C14" s="45" t="s">
        <v>26</v>
      </c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58</v>
      </c>
      <c r="BA14" s="55" t="s">
        <v>78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103</v>
      </c>
      <c r="B15" s="40" t="s">
        <v>104</v>
      </c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59</v>
      </c>
      <c r="BA15" s="55" t="s">
        <v>77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105</v>
      </c>
      <c r="B16" s="44" t="s">
        <v>106</v>
      </c>
      <c r="C16" s="45" t="s">
        <v>33</v>
      </c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60</v>
      </c>
      <c r="BA16" s="55" t="s">
        <v>76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74</v>
      </c>
      <c r="BA17" s="55" t="s">
        <v>75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61</v>
      </c>
      <c r="BA18" s="55" t="s">
        <v>73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62</v>
      </c>
      <c r="BA19" s="55" t="s">
        <v>72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7.5</v>
      </c>
      <c r="I21" s="62">
        <f t="shared" si="1"/>
        <v>7.5</v>
      </c>
      <c r="J21" s="62">
        <f t="shared" si="1"/>
        <v>0</v>
      </c>
      <c r="K21" s="62">
        <f t="shared" si="1"/>
        <v>7.5</v>
      </c>
      <c r="L21" s="62">
        <f t="shared" si="1"/>
        <v>0</v>
      </c>
      <c r="M21" s="62">
        <f t="shared" si="1"/>
        <v>0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8</v>
      </c>
      <c r="R21" s="62">
        <f t="shared" si="1"/>
        <v>6</v>
      </c>
      <c r="S21" s="62">
        <f t="shared" si="1"/>
        <v>0</v>
      </c>
      <c r="T21" s="62">
        <f t="shared" si="1"/>
        <v>0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7.5</v>
      </c>
      <c r="Z21" s="62">
        <f t="shared" si="1"/>
        <v>0</v>
      </c>
      <c r="AA21" s="62">
        <f t="shared" si="1"/>
        <v>0</v>
      </c>
      <c r="AB21" s="62">
        <f t="shared" si="1"/>
        <v>7.5</v>
      </c>
      <c r="AC21" s="62">
        <f t="shared" si="1"/>
        <v>7.5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7.5</v>
      </c>
      <c r="AG21" s="62">
        <f t="shared" si="2"/>
        <v>0</v>
      </c>
      <c r="AH21" s="62">
        <f t="shared" si="2"/>
        <v>0</v>
      </c>
      <c r="AI21" s="60">
        <f t="shared" ref="AI21" si="3">SUM(AI9:AI20)</f>
        <v>134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>
        <f>7.5</f>
        <v>7.5</v>
      </c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 t="s">
        <v>87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>
        <v>1.5</v>
      </c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1.5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88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>
        <v>7.5</v>
      </c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0</v>
      </c>
      <c r="M31" s="62">
        <f t="shared" si="5"/>
        <v>0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8</v>
      </c>
      <c r="R31" s="62">
        <f t="shared" si="5"/>
        <v>7.5</v>
      </c>
      <c r="S31" s="62">
        <f t="shared" si="5"/>
        <v>0</v>
      </c>
      <c r="T31" s="62">
        <f t="shared" si="5"/>
        <v>0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0</v>
      </c>
      <c r="AA31" s="62">
        <f t="shared" si="5"/>
        <v>0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150.5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84</v>
      </c>
      <c r="AG35" s="65"/>
      <c r="AH35" s="65"/>
      <c r="AI35" s="65">
        <f>AI31-AI33</f>
        <v>-7</v>
      </c>
      <c r="AJ35" s="74" t="s">
        <v>83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85</v>
      </c>
      <c r="AG37" s="67"/>
      <c r="AH37" s="67"/>
      <c r="AI37" s="68">
        <f>13</f>
        <v>13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86</v>
      </c>
      <c r="AG39" s="67"/>
      <c r="AH39" s="67"/>
      <c r="AI39" s="69">
        <f>AI35+AI37</f>
        <v>6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2023-03-02T22:13:23Z</cp:lastPrinted>
  <dcterms:created xsi:type="dcterms:W3CDTF">1998-07-03T22:57:08Z</dcterms:created>
  <dcterms:modified xsi:type="dcterms:W3CDTF">2023-09-29T22:03:12Z</dcterms:modified>
</cp:coreProperties>
</file>