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B876521A-D082-43E1-B85C-4548E50FFE24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L22" i="1"/>
  <c r="AH31" i="1"/>
  <c r="AG31" i="1"/>
  <c r="AF31" i="1"/>
  <c r="AH21" i="1"/>
  <c r="AG21" i="1"/>
  <c r="AF21" i="1"/>
  <c r="AE31" i="1"/>
  <c r="AC31" i="1"/>
  <c r="AA31" i="1"/>
  <c r="Y31" i="1"/>
  <c r="X31" i="1"/>
  <c r="R31" i="1"/>
  <c r="Q31" i="1"/>
  <c r="L31" i="1"/>
  <c r="K31" i="1"/>
  <c r="J31" i="1"/>
  <c r="I31" i="1"/>
  <c r="D31" i="1"/>
  <c r="E22" i="1"/>
  <c r="AE21" i="1"/>
  <c r="AD21" i="1"/>
  <c r="AD31" i="1" s="1"/>
  <c r="AC21" i="1"/>
  <c r="AB21" i="1"/>
  <c r="AB31" i="1" s="1"/>
  <c r="AA21" i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P21" i="1"/>
  <c r="P31" i="1" s="1"/>
  <c r="O21" i="1"/>
  <c r="O31" i="1" s="1"/>
  <c r="N21" i="1"/>
  <c r="N31" i="1" s="1"/>
  <c r="M21" i="1"/>
  <c r="M31" i="1" s="1"/>
  <c r="L21" i="1"/>
  <c r="K21" i="1"/>
  <c r="J21" i="1"/>
  <c r="I21" i="1"/>
  <c r="H21" i="1"/>
  <c r="H31" i="1" s="1"/>
  <c r="G21" i="1"/>
  <c r="G31" i="1" s="1"/>
  <c r="F21" i="1"/>
  <c r="F31" i="1" s="1"/>
  <c r="E21" i="1"/>
  <c r="E31" i="1" s="1"/>
  <c r="D21" i="1"/>
  <c r="AI33" i="1"/>
  <c r="AI8" i="1"/>
  <c r="AI18" i="1" l="1"/>
  <c r="AI12" i="1" l="1"/>
  <c r="AI10" i="1"/>
  <c r="AI25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<sst xmlns="http://schemas.openxmlformats.org/spreadsheetml/2006/main" count="265" uniqueCount="112">
  <si>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</si>
  <si>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</si>
  <si>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</si>
  <si>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</si>
  <si>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</si>
  <si>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</si>
  <si>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</si>
  <si>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</si>
  <si>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</si>
  <si>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</si>
  <si>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</si>
  <si>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</si>
  <si>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</si>
  <si>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</si>
  <si>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</si>
  <si>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</si>
  <si>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</si>
  <si>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</si>
  <si>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</si>
  <si>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</si>
  <si>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</si>
  <si>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</si>
  <si>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</si>
  <si>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</si>
  <si>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</si>
  <si>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</si>
  <si>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</si>
  <si>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</si>
  <si>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</si>
  <si>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</si>
  <si>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</si>
  <si>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</si>
  <si>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</si>
  <si>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</si>
  <si>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</si>
  <si>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</si>
  <si>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</si>
  <si>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</si>
  <si>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</si>
  <si>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</si>
  <si>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</si>
  <si>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</si>
  <si>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</si>
  <si>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</si>
  <si>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</si>
  <si>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</si>
  <si>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</si>
  <si>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</si>
  <si>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</si>
  <si>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</si>
  <si>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</si>
  <si>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</si>
  <si>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</si>
  <si>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</si>
  <si>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</si>
  <si>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</si>
  <si>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</si>
  <si>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</si>
  <si>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</si>
  <si>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</si>
  <si>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</si>
  <si>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</si>
  <si>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</si>
  <si>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</si>
  <si>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</si>
  <si>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</si>
  <si>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</si>
  <si>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</si>
  <si>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</si>
  <si>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</si>
  <si>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</si>
  <si>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</si>
  <si>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</si>
  <si>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</si>
  <si>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</si>
  <si>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</si>
  <si>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</si>
  <si>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</si>
  <si>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</si>
  <si>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</si>
  <si>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</si>
  <si>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</si>
  <si>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</si>
  <si>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</si>
  <si>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</si>
  <si>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</si>
  <si>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</si>
  <si>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</si>
  <si>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</si>
  <si>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</si>
  <si>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Rize SFU 36 &amp; 37</t>
  </si>
  <si>
    <t>2106</t>
  </si>
  <si>
    <t xml:space="preserve">Arbutus &amp; 35th </t>
  </si>
  <si>
    <t>2017</t>
  </si>
  <si>
    <t>Emery Phase 3</t>
  </si>
  <si>
    <t>2205</t>
  </si>
  <si>
    <t>2301</t>
  </si>
  <si>
    <t>Lotus Mission</t>
  </si>
  <si>
    <t>2306</t>
  </si>
  <si>
    <t>Qualex 33rd &amp; Mackenzie</t>
  </si>
  <si>
    <t>WD</t>
  </si>
  <si>
    <t>1904</t>
  </si>
  <si>
    <t>Qualex Regan Ave</t>
  </si>
  <si>
    <t>2008</t>
  </si>
  <si>
    <t>Mosaic SFU Lot 24</t>
  </si>
  <si>
    <t>1702</t>
  </si>
  <si>
    <t>Mosaic Emery Phase 2</t>
  </si>
  <si>
    <t>October 2023</t>
  </si>
  <si>
    <t>2308</t>
  </si>
  <si>
    <t>Qualex-6th-ave</t>
  </si>
  <si>
    <t>1901</t>
  </si>
  <si>
    <t>Darwin Maplewood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</si>
</sst>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6" zoomScaleNormal="100" zoomScaleSheetLayoutView="100" workbookViewId="0">
      <selection activeCell="AJ29" sqref="AJ29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69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0" x14ac:dyDescent="0.2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4" customFormat="1" ht="12" customHeight="1" x14ac:dyDescent="0.25">
      <c r="A9" s="53" t="s">
        <v>95</v>
      </c>
      <c r="B9" s="40" t="s">
        <v>90</v>
      </c>
      <c r="C9" s="41" t="s">
        <v>23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>
        <v>7.5</v>
      </c>
      <c r="N9" s="61">
        <v>7.5</v>
      </c>
      <c r="O9" s="61">
        <v>4</v>
      </c>
      <c r="P9" s="61"/>
      <c r="Q9" s="59" t="s">
        <v>20</v>
      </c>
      <c r="R9" s="59" t="s">
        <v>20</v>
      </c>
      <c r="S9" s="61"/>
      <c r="T9" s="61"/>
      <c r="U9" s="61"/>
      <c r="V9" s="61"/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19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53</v>
      </c>
      <c r="BA9" s="55" t="s">
        <v>70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91</v>
      </c>
      <c r="B10" s="44" t="s">
        <v>92</v>
      </c>
      <c r="C10" s="45" t="s">
        <v>31</v>
      </c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54</v>
      </c>
      <c r="BA10" s="55" t="s">
        <v>71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41" t="s">
        <v>33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/>
      <c r="M11" s="61"/>
      <c r="N11" s="61"/>
      <c r="O11" s="61">
        <v>3.5</v>
      </c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3.5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55</v>
      </c>
      <c r="BA11" s="55" t="s">
        <v>81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93</v>
      </c>
      <c r="B12" s="44" t="s">
        <v>94</v>
      </c>
      <c r="C12" s="76" t="s">
        <v>100</v>
      </c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56</v>
      </c>
      <c r="BA12" s="55" t="s">
        <v>80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41" t="s">
        <v>26</v>
      </c>
      <c r="D13" s="59" t="s">
        <v>20</v>
      </c>
      <c r="E13" s="61"/>
      <c r="F13" s="61">
        <v>8.5</v>
      </c>
      <c r="G13" s="61">
        <v>7.5</v>
      </c>
      <c r="H13" s="61">
        <v>7.5</v>
      </c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23.5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57</v>
      </c>
      <c r="BA13" s="55" t="s">
        <v>79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98</v>
      </c>
      <c r="B14" s="44" t="s">
        <v>99</v>
      </c>
      <c r="C14" s="45" t="s">
        <v>26</v>
      </c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58</v>
      </c>
      <c r="BA14" s="55" t="s">
        <v>78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103</v>
      </c>
      <c r="B15" s="40" t="s">
        <v>104</v>
      </c>
      <c r="C15" s="41"/>
      <c r="D15" s="59" t="s">
        <v>20</v>
      </c>
      <c r="E15" s="61"/>
      <c r="F15" s="61"/>
      <c r="G15" s="61"/>
      <c r="H15" s="61"/>
      <c r="I15" s="61"/>
      <c r="J15" s="59" t="s">
        <v>20</v>
      </c>
      <c r="K15" s="59" t="s">
        <v>20</v>
      </c>
      <c r="L15" s="61"/>
      <c r="M15" s="61"/>
      <c r="N15" s="61"/>
      <c r="O15" s="61"/>
      <c r="P15" s="61"/>
      <c r="Q15" s="59" t="s">
        <v>20</v>
      </c>
      <c r="R15" s="59" t="s">
        <v>20</v>
      </c>
      <c r="S15" s="61"/>
      <c r="T15" s="61"/>
      <c r="U15" s="61"/>
      <c r="V15" s="61"/>
      <c r="W15" s="61"/>
      <c r="X15" s="59" t="s">
        <v>20</v>
      </c>
      <c r="Y15" s="59" t="s">
        <v>20</v>
      </c>
      <c r="Z15" s="61"/>
      <c r="AA15" s="61"/>
      <c r="AB15" s="61"/>
      <c r="AC15" s="61"/>
      <c r="AD15" s="61"/>
      <c r="AE15" s="59" t="s">
        <v>20</v>
      </c>
      <c r="AF15" s="59" t="s">
        <v>20</v>
      </c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59</v>
      </c>
      <c r="BA15" s="55" t="s">
        <v>77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105</v>
      </c>
      <c r="B16" s="44" t="s">
        <v>106</v>
      </c>
      <c r="C16" s="45" t="s">
        <v>33</v>
      </c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60</v>
      </c>
      <c r="BA16" s="55" t="s">
        <v>76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108</v>
      </c>
      <c r="B17" s="40" t="s">
        <v>109</v>
      </c>
      <c r="C17" s="41" t="s">
        <v>23</v>
      </c>
      <c r="D17" s="59" t="s">
        <v>20</v>
      </c>
      <c r="E17" s="61"/>
      <c r="F17" s="61"/>
      <c r="G17" s="61"/>
      <c r="H17" s="61"/>
      <c r="I17" s="61"/>
      <c r="J17" s="59" t="s">
        <v>20</v>
      </c>
      <c r="K17" s="59" t="s">
        <v>20</v>
      </c>
      <c r="L17" s="61"/>
      <c r="M17" s="61"/>
      <c r="N17" s="61"/>
      <c r="O17" s="61"/>
      <c r="P17" s="61">
        <v>8</v>
      </c>
      <c r="Q17" s="59" t="s">
        <v>20</v>
      </c>
      <c r="R17" s="59" t="s">
        <v>20</v>
      </c>
      <c r="S17" s="61">
        <v>1</v>
      </c>
      <c r="T17" s="61"/>
      <c r="U17" s="61"/>
      <c r="V17" s="61"/>
      <c r="W17" s="61"/>
      <c r="X17" s="59" t="s">
        <v>20</v>
      </c>
      <c r="Y17" s="59" t="s">
        <v>20</v>
      </c>
      <c r="Z17" s="61"/>
      <c r="AA17" s="61"/>
      <c r="AB17" s="61"/>
      <c r="AC17" s="61"/>
      <c r="AD17" s="61"/>
      <c r="AE17" s="59" t="s">
        <v>20</v>
      </c>
      <c r="AF17" s="59" t="s">
        <v>20</v>
      </c>
      <c r="AG17" s="61"/>
      <c r="AH17" s="61"/>
      <c r="AI17" s="60">
        <f t="shared" si="0"/>
        <v>9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74</v>
      </c>
      <c r="BA17" s="55" t="s">
        <v>75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110</v>
      </c>
      <c r="B18" s="44" t="s">
        <v>111</v>
      </c>
      <c r="C18" s="45" t="s">
        <v>26</v>
      </c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>
        <v>2</v>
      </c>
      <c r="Q18" s="59" t="s">
        <v>20</v>
      </c>
      <c r="R18" s="59" t="s">
        <v>20</v>
      </c>
      <c r="S18" s="59">
        <v>5.5</v>
      </c>
      <c r="T18" s="59">
        <v>7.5</v>
      </c>
      <c r="U18" s="59">
        <v>7.5</v>
      </c>
      <c r="V18" s="59">
        <v>7.5</v>
      </c>
      <c r="W18" s="59">
        <v>7.5</v>
      </c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37.5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61</v>
      </c>
      <c r="BA18" s="55" t="s">
        <v>73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62</v>
      </c>
      <c r="BA19" s="55" t="s">
        <v>72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8.5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10</v>
      </c>
      <c r="Q21" s="62">
        <f t="shared" si="1"/>
        <v>0</v>
      </c>
      <c r="R21" s="62">
        <f t="shared" si="1"/>
        <v>0</v>
      </c>
      <c r="S21" s="62">
        <f t="shared" si="1"/>
        <v>6.5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SUM(AI9:AI20)</f>
        <v>92.5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>
        <f>7.5</f>
        <v>7.5</v>
      </c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15</v>
      </c>
      <c r="AJ22" s="48" t="s">
        <v>87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>
        <v>1</v>
      </c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88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>
        <v>7.5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>
        <v>7.5</v>
      </c>
      <c r="AA28" s="64">
        <v>7.5</v>
      </c>
      <c r="AB28" s="64">
        <v>7.5</v>
      </c>
      <c r="AC28" s="64">
        <v>7.5</v>
      </c>
      <c r="AD28" s="64">
        <v>7.5</v>
      </c>
      <c r="AE28" s="64"/>
      <c r="AF28" s="64"/>
      <c r="AG28" s="64">
        <v>7.5</v>
      </c>
      <c r="AH28" s="64">
        <v>7.5</v>
      </c>
      <c r="AI28" s="60">
        <f>SUM(D28:AH28)</f>
        <v>52.5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7.5</v>
      </c>
      <c r="F31" s="62">
        <f t="shared" si="5"/>
        <v>8.5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0</v>
      </c>
      <c r="K31" s="62">
        <f t="shared" si="5"/>
        <v>0</v>
      </c>
      <c r="L31" s="62">
        <f t="shared" si="5"/>
        <v>7.5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10</v>
      </c>
      <c r="Q31" s="62">
        <f t="shared" si="5"/>
        <v>0</v>
      </c>
      <c r="R31" s="62">
        <f t="shared" si="5"/>
        <v>0</v>
      </c>
      <c r="S31" s="62">
        <f t="shared" si="5"/>
        <v>7.5</v>
      </c>
      <c r="T31" s="62">
        <f t="shared" si="5"/>
        <v>7.5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0</v>
      </c>
      <c r="Y31" s="62">
        <f t="shared" si="5"/>
        <v>0</v>
      </c>
      <c r="Z31" s="62">
        <f t="shared" si="5"/>
        <v>7.5</v>
      </c>
      <c r="AA31" s="62">
        <f t="shared" si="5"/>
        <v>7.5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168.5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84</v>
      </c>
      <c r="AG35" s="65"/>
      <c r="AH35" s="65"/>
      <c r="AI35" s="65">
        <f>AI31-AI33</f>
        <v>3.5</v>
      </c>
      <c r="AJ35" s="74" t="s">
        <v>83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85</v>
      </c>
      <c r="AG37" s="67"/>
      <c r="AH37" s="67"/>
      <c r="AI37" s="68">
        <f>6</f>
        <v>6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86</v>
      </c>
      <c r="AG39" s="67"/>
      <c r="AH39" s="67"/>
      <c r="AI39" s="69">
        <f>AI35+AI37</f>
        <v>9.5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2023-03-02T22:13:23Z</cp:lastPrinted>
  <dcterms:created xsi:type="dcterms:W3CDTF">1998-07-03T22:57:08Z</dcterms:created>
  <dcterms:modified xsi:type="dcterms:W3CDTF">2023-10-20T23:25:59Z</dcterms:modified>
</cp:coreProperties>
</file>