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2240" windowHeight="675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D23" i="1" l="1"/>
  <c r="AC23" i="1"/>
  <c r="AH17" i="1" l="1"/>
  <c r="AH23" i="1"/>
  <c r="AH25" i="1"/>
  <c r="AG17" i="1"/>
  <c r="AG19" i="1"/>
  <c r="AG23" i="1"/>
  <c r="AH31" i="1"/>
  <c r="AG31" i="1"/>
  <c r="AD31" i="1"/>
  <c r="AD17" i="1"/>
  <c r="AD19" i="1"/>
  <c r="AD14" i="1"/>
  <c r="AC22" i="1"/>
  <c r="AC19" i="1"/>
  <c r="AC14" i="1"/>
  <c r="AC13" i="1"/>
  <c r="AB22" i="1"/>
  <c r="AB24" i="1"/>
  <c r="AB31" i="1"/>
  <c r="AA32" i="1"/>
  <c r="AA23" i="1"/>
  <c r="AA22" i="1"/>
  <c r="AA17" i="1"/>
  <c r="Z17" i="1"/>
  <c r="Z22" i="1"/>
  <c r="Z31" i="1"/>
  <c r="W17" i="1"/>
  <c r="W19" i="1"/>
  <c r="W31" i="1"/>
  <c r="V17" i="1"/>
  <c r="V22" i="1"/>
  <c r="V31" i="1"/>
  <c r="U17" i="1"/>
  <c r="U22" i="1"/>
  <c r="U19" i="1"/>
  <c r="U31" i="1"/>
  <c r="T17" i="1"/>
  <c r="T31" i="1"/>
  <c r="T19" i="1"/>
  <c r="S19" i="1"/>
  <c r="S10" i="1"/>
  <c r="S17" i="1"/>
  <c r="S24" i="1"/>
  <c r="S31" i="1"/>
  <c r="P36" i="1"/>
  <c r="O36" i="1"/>
  <c r="N36" i="1"/>
  <c r="M36" i="1"/>
  <c r="L36" i="1"/>
  <c r="J31" i="1"/>
  <c r="J19" i="1"/>
  <c r="I22" i="1"/>
  <c r="I17" i="1"/>
  <c r="H22" i="1"/>
  <c r="H19" i="1"/>
  <c r="H31" i="1"/>
  <c r="G10" i="1"/>
  <c r="G22" i="1"/>
  <c r="F17" i="1"/>
  <c r="F31" i="1"/>
  <c r="F22" i="1"/>
  <c r="AI45" i="1" l="1"/>
  <c r="AG41" i="1"/>
  <c r="E30" i="1"/>
  <c r="AF29" i="1"/>
  <c r="AF39" i="1" s="1"/>
  <c r="AH29" i="1"/>
  <c r="AH39" i="1" s="1"/>
  <c r="AG29" i="1"/>
  <c r="AG39" i="1" s="1"/>
  <c r="AE39" i="1"/>
  <c r="Y39" i="1"/>
  <c r="X39" i="1"/>
  <c r="Q39" i="1"/>
  <c r="P39" i="1"/>
  <c r="K39" i="1"/>
  <c r="D39" i="1"/>
  <c r="AE29" i="1"/>
  <c r="AD29" i="1"/>
  <c r="AD39" i="1" s="1"/>
  <c r="Z29" i="1"/>
  <c r="Z39" i="1" s="1"/>
  <c r="Y29" i="1"/>
  <c r="X29" i="1"/>
  <c r="V29" i="1"/>
  <c r="V39" i="1" s="1"/>
  <c r="T29" i="1"/>
  <c r="S29" i="1"/>
  <c r="S39" i="1" s="1"/>
  <c r="R29" i="1"/>
  <c r="R39" i="1" s="1"/>
  <c r="Q29" i="1"/>
  <c r="P29" i="1"/>
  <c r="N29" i="1"/>
  <c r="N39" i="1" s="1"/>
  <c r="K29" i="1"/>
  <c r="J29" i="1"/>
  <c r="J39" i="1" s="1"/>
  <c r="G29" i="1"/>
  <c r="G39" i="1" s="1"/>
  <c r="F29" i="1"/>
  <c r="F39" i="1" s="1"/>
  <c r="D29" i="1"/>
  <c r="AA29" i="1"/>
  <c r="AA39" i="1" s="1"/>
  <c r="AB29" i="1"/>
  <c r="AB39" i="1" s="1"/>
  <c r="M29" i="1"/>
  <c r="M39" i="1" s="1"/>
  <c r="W29" i="1"/>
  <c r="W39" i="1" s="1"/>
  <c r="L29" i="1"/>
  <c r="L39" i="1" s="1"/>
  <c r="I29" i="1"/>
  <c r="I39" i="1" s="1"/>
  <c r="O29" i="1"/>
  <c r="O39" i="1" s="1"/>
  <c r="E29" i="1"/>
  <c r="E39" i="1" s="1"/>
  <c r="U29" i="1"/>
  <c r="U39" i="1" s="1"/>
  <c r="H29" i="1"/>
  <c r="H39" i="1" s="1"/>
  <c r="AC29" i="1"/>
  <c r="AC39" i="1" s="1"/>
  <c r="T39" i="1" l="1"/>
  <c r="AI29" i="1"/>
  <c r="AI9" i="1"/>
  <c r="AI8" i="1"/>
  <c r="AI27" i="1" l="1"/>
  <c r="AI28" i="1"/>
  <c r="AI26" i="1" l="1"/>
  <c r="AI17" i="1"/>
  <c r="AI16" i="1"/>
  <c r="AI24" i="1" l="1"/>
  <c r="AI25" i="1"/>
  <c r="AI13" i="1" l="1"/>
  <c r="AI23" i="1"/>
  <c r="AI14" i="1"/>
  <c r="AI12" i="1"/>
  <c r="AI37" i="1"/>
  <c r="AI32" i="1"/>
  <c r="AI11" i="1"/>
  <c r="AI41" i="1"/>
  <c r="AI20" i="1"/>
  <c r="AI33" i="1"/>
  <c r="AI15" i="1"/>
  <c r="AI35" i="1"/>
  <c r="AI38" i="1"/>
  <c r="AI10" i="1"/>
  <c r="AI18" i="1"/>
  <c r="AI21" i="1"/>
  <c r="AI19" i="1"/>
  <c r="AI22" i="1"/>
  <c r="AI36" i="1"/>
  <c r="AI31" i="1" l="1"/>
  <c r="AI30" i="1"/>
  <c r="AI39" i="1" l="1"/>
  <c r="AI43" i="1" s="1"/>
  <c r="AI47" i="1" s="1"/>
</calcChain>
</file>

<file path=xl/sharedStrings.xml><?xml version="1.0" encoding="utf-8"?>
<sst xmlns="http://schemas.openxmlformats.org/spreadsheetml/2006/main" count="306" uniqueCount="91">
  <si>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</si>
  <si>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</si>
  <si>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</si>
  <si>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</si>
  <si>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</si>
  <si>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</si>
  <si>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</si>
  <si>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</si>
  <si>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</si>
  <si>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</si>
  <si>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</si>
  <si>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</si>
  <si>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</si>
  <si>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</si>
  <si>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</si>
  <si>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</si>
  <si>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</si>
  <si>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</si>
  <si>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</si>
  <si>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</si>
  <si>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</si>
  <si>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</si>
  <si>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</si>
  <si>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</si>
  <si>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</si>
  <si>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</si>
  <si>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</si>
  <si>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</si>
  <si>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</si>
  <si>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</si>
  <si>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</si>
  <si>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</si>
  <si>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</si>
  <si>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</si>
  <si>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</si>
  <si>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</si>
  <si>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</si>
  <si>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</si>
  <si>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</si>
  <si>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</si>
  <si>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</si>
  <si>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</si>
  <si>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</si>
  <si>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</si>
  <si>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</si>
  <si>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</si>
  <si>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</si>
  <si>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</si>
  <si>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</si>
  <si>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</si>
  <si>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</si>
  <si>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</si>
  <si>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</si>
  <si>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</si>
  <si>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</si>
  <si>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</si>
  <si>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</si>
  <si>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</si>
  <si>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</si>
  <si>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</si>
  <si>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</si>
  <si>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</si>
  <si>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</si>
  <si>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</si>
  <si>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</si>
  <si>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</si>
  <si>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</si>
  <si>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</si>
  <si>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</si>
  <si>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</si>
  <si>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</si>
  <si>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</si>
  <si>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</si>
  <si>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1801</t>
  </si>
  <si>
    <t>Mosaic - Lancaster; Raleigh</t>
  </si>
  <si>
    <t>Qualex - E 15th, N Van</t>
  </si>
  <si>
    <t>1803</t>
  </si>
  <si>
    <t>1804</t>
  </si>
  <si>
    <t>Qualex - Grange St, Burnaby</t>
  </si>
  <si>
    <t>1406</t>
  </si>
  <si>
    <t>1701</t>
  </si>
  <si>
    <t>1702</t>
  </si>
  <si>
    <t>IPL - Belpark</t>
  </si>
  <si>
    <t>Mosaic - Emery - Parcel 1</t>
  </si>
  <si>
    <t>Mosaic - Emery - Parcel 2,3</t>
  </si>
  <si>
    <t>1805</t>
  </si>
  <si>
    <t>Delta Townline Plan</t>
  </si>
  <si>
    <t>1415</t>
  </si>
  <si>
    <t>Mosaic - Cambria Park</t>
  </si>
  <si>
    <t>IPL - Nelson Apts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</si>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</sst>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4"/>
  <sheetViews>
    <sheetView tabSelected="1" topLeftCell="A2" zoomScaleNormal="100" zoomScaleSheetLayoutView="100" workbookViewId="0">
      <selection activeCell="AD24" sqref="AD2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90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18</v>
      </c>
      <c r="E7" s="78" t="s">
        <v>19</v>
      </c>
      <c r="F7" s="78" t="s">
        <v>15</v>
      </c>
      <c r="G7" s="78" t="s">
        <v>16</v>
      </c>
      <c r="H7" s="78" t="s">
        <v>15</v>
      </c>
      <c r="I7" s="78" t="s">
        <v>17</v>
      </c>
      <c r="J7" s="78" t="s">
        <v>18</v>
      </c>
      <c r="K7" s="78" t="s">
        <v>18</v>
      </c>
      <c r="L7" s="78" t="s">
        <v>19</v>
      </c>
      <c r="M7" s="78" t="s">
        <v>15</v>
      </c>
      <c r="N7" s="78" t="s">
        <v>16</v>
      </c>
      <c r="O7" s="78" t="s">
        <v>15</v>
      </c>
      <c r="P7" s="78" t="s">
        <v>17</v>
      </c>
      <c r="Q7" s="78" t="s">
        <v>18</v>
      </c>
      <c r="R7" s="78" t="s">
        <v>18</v>
      </c>
      <c r="S7" s="78" t="s">
        <v>19</v>
      </c>
      <c r="T7" s="78" t="s">
        <v>15</v>
      </c>
      <c r="U7" s="78" t="s">
        <v>16</v>
      </c>
      <c r="V7" s="78" t="s">
        <v>15</v>
      </c>
      <c r="W7" s="78" t="s">
        <v>17</v>
      </c>
      <c r="X7" s="78" t="s">
        <v>18</v>
      </c>
      <c r="Y7" s="78" t="s">
        <v>18</v>
      </c>
      <c r="Z7" s="78" t="s">
        <v>19</v>
      </c>
      <c r="AA7" s="78" t="s">
        <v>15</v>
      </c>
      <c r="AB7" s="78" t="s">
        <v>16</v>
      </c>
      <c r="AC7" s="78" t="s">
        <v>15</v>
      </c>
      <c r="AD7" s="78" t="s">
        <v>17</v>
      </c>
      <c r="AE7" s="78" t="s">
        <v>18</v>
      </c>
      <c r="AF7" s="78" t="s">
        <v>18</v>
      </c>
      <c r="AG7" s="78" t="s">
        <v>19</v>
      </c>
      <c r="AH7" s="78" t="s">
        <v>15</v>
      </c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ht="11.25" x14ac:dyDescent="0.2">
      <c r="A8" s="53"/>
      <c r="B8" s="46"/>
      <c r="C8" s="47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9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</row>
    <row r="9" spans="1:190" ht="11.25" x14ac:dyDescent="0.2">
      <c r="A9" s="54" t="s">
        <v>72</v>
      </c>
      <c r="B9" s="83" t="s">
        <v>89</v>
      </c>
      <c r="C9" s="82"/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0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pans="1:190" s="27" customFormat="1" ht="12" customHeight="1" x14ac:dyDescent="0.2">
      <c r="A10" s="53" t="s">
        <v>79</v>
      </c>
      <c r="B10" s="46" t="s">
        <v>82</v>
      </c>
      <c r="C10" s="47"/>
      <c r="D10" s="57" t="s">
        <v>20</v>
      </c>
      <c r="E10" s="57"/>
      <c r="F10" s="57"/>
      <c r="G10" s="57">
        <f>2</f>
        <v>2</v>
      </c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>
        <f>1</f>
        <v>1</v>
      </c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ref="AI10:AI28" si="1">SUM(D10:AH10)</f>
        <v>3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87</v>
      </c>
      <c r="B11" s="83" t="s">
        <v>88</v>
      </c>
      <c r="C11" s="82"/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si="1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56</v>
      </c>
      <c r="B12" s="81" t="s">
        <v>57</v>
      </c>
      <c r="C12" s="47"/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 t="shared" si="1"/>
        <v>0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52</v>
      </c>
      <c r="B13" s="83" t="s">
        <v>54</v>
      </c>
      <c r="C13" s="82"/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>
        <f>2</f>
        <v>2</v>
      </c>
      <c r="AD13" s="59"/>
      <c r="AE13" s="57" t="s">
        <v>20</v>
      </c>
      <c r="AF13" s="57" t="s">
        <v>20</v>
      </c>
      <c r="AG13" s="59"/>
      <c r="AH13" s="59"/>
      <c r="AI13" s="58">
        <f t="shared" si="1"/>
        <v>2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53</v>
      </c>
      <c r="B14" s="81" t="s">
        <v>55</v>
      </c>
      <c r="C14" s="47"/>
      <c r="D14" s="57" t="s">
        <v>20</v>
      </c>
      <c r="E14" s="57"/>
      <c r="F14" s="57"/>
      <c r="G14" s="57"/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>
        <f>1</f>
        <v>1</v>
      </c>
      <c r="AD14" s="57">
        <f>1</f>
        <v>1</v>
      </c>
      <c r="AE14" s="57" t="s">
        <v>20</v>
      </c>
      <c r="AF14" s="57" t="s">
        <v>20</v>
      </c>
      <c r="AG14" s="57"/>
      <c r="AH14" s="57"/>
      <c r="AI14" s="58">
        <f t="shared" si="1"/>
        <v>2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58</v>
      </c>
      <c r="B15" s="83" t="s">
        <v>59</v>
      </c>
      <c r="C15" s="82"/>
      <c r="D15" s="57" t="s">
        <v>20</v>
      </c>
      <c r="E15" s="59"/>
      <c r="F15" s="59"/>
      <c r="G15" s="59"/>
      <c r="H15" s="59"/>
      <c r="I15" s="59"/>
      <c r="J15" s="57" t="s">
        <v>20</v>
      </c>
      <c r="K15" s="57" t="s">
        <v>20</v>
      </c>
      <c r="L15" s="59"/>
      <c r="M15" s="59"/>
      <c r="N15" s="59"/>
      <c r="O15" s="59"/>
      <c r="P15" s="59"/>
      <c r="Q15" s="57" t="s">
        <v>20</v>
      </c>
      <c r="R15" s="57" t="s">
        <v>20</v>
      </c>
      <c r="S15" s="59"/>
      <c r="T15" s="59"/>
      <c r="U15" s="59"/>
      <c r="V15" s="59"/>
      <c r="W15" s="59"/>
      <c r="X15" s="57" t="s">
        <v>20</v>
      </c>
      <c r="Y15" s="57" t="s">
        <v>20</v>
      </c>
      <c r="Z15" s="59"/>
      <c r="AA15" s="59"/>
      <c r="AB15" s="59"/>
      <c r="AC15" s="59"/>
      <c r="AD15" s="59"/>
      <c r="AE15" s="57" t="s">
        <v>20</v>
      </c>
      <c r="AF15" s="57" t="s">
        <v>20</v>
      </c>
      <c r="AG15" s="59"/>
      <c r="AH15" s="59"/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80</v>
      </c>
      <c r="B16" s="81" t="s">
        <v>83</v>
      </c>
      <c r="C16" s="47"/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/>
      <c r="V16" s="57"/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ref="AI16:AI17" si="2"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81</v>
      </c>
      <c r="B17" s="83" t="s">
        <v>84</v>
      </c>
      <c r="C17" s="82"/>
      <c r="D17" s="57" t="s">
        <v>20</v>
      </c>
      <c r="E17" s="59"/>
      <c r="F17" s="59">
        <f>2</f>
        <v>2</v>
      </c>
      <c r="G17" s="59"/>
      <c r="H17" s="59"/>
      <c r="I17" s="59">
        <f>4</f>
        <v>4</v>
      </c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>
        <f>1</f>
        <v>1</v>
      </c>
      <c r="T17" s="59">
        <f>2</f>
        <v>2</v>
      </c>
      <c r="U17" s="59">
        <f>1</f>
        <v>1</v>
      </c>
      <c r="V17" s="59">
        <f>3</f>
        <v>3</v>
      </c>
      <c r="W17" s="59">
        <f>2</f>
        <v>2</v>
      </c>
      <c r="X17" s="57" t="s">
        <v>20</v>
      </c>
      <c r="Y17" s="57" t="s">
        <v>20</v>
      </c>
      <c r="Z17" s="59">
        <f>4</f>
        <v>4</v>
      </c>
      <c r="AA17" s="59">
        <f>3</f>
        <v>3</v>
      </c>
      <c r="AB17" s="59"/>
      <c r="AC17" s="59"/>
      <c r="AD17" s="59">
        <f>2</f>
        <v>2</v>
      </c>
      <c r="AE17" s="57" t="s">
        <v>20</v>
      </c>
      <c r="AF17" s="57" t="s">
        <v>20</v>
      </c>
      <c r="AG17" s="59">
        <f>2</f>
        <v>2</v>
      </c>
      <c r="AH17" s="59">
        <f>3</f>
        <v>3</v>
      </c>
      <c r="AI17" s="58">
        <f t="shared" si="2"/>
        <v>29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60</v>
      </c>
      <c r="B18" s="81" t="s">
        <v>62</v>
      </c>
      <c r="C18" s="47"/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/>
      <c r="AI18" s="58">
        <f>SUM(D18:AH18)</f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61</v>
      </c>
      <c r="B19" s="83" t="s">
        <v>63</v>
      </c>
      <c r="C19" s="82"/>
      <c r="D19" s="57" t="s">
        <v>20</v>
      </c>
      <c r="E19" s="59"/>
      <c r="F19" s="59"/>
      <c r="G19" s="59"/>
      <c r="H19" s="59">
        <f>1</f>
        <v>1</v>
      </c>
      <c r="I19" s="59"/>
      <c r="J19" s="57">
        <f>2</f>
        <v>2</v>
      </c>
      <c r="K19" s="57" t="s">
        <v>20</v>
      </c>
      <c r="L19" s="59"/>
      <c r="M19" s="59"/>
      <c r="N19" s="59"/>
      <c r="O19" s="59"/>
      <c r="P19" s="59"/>
      <c r="Q19" s="57" t="s">
        <v>20</v>
      </c>
      <c r="R19" s="57" t="s">
        <v>20</v>
      </c>
      <c r="S19" s="59">
        <f>3</f>
        <v>3</v>
      </c>
      <c r="T19" s="59">
        <f>2</f>
        <v>2</v>
      </c>
      <c r="U19" s="59">
        <f>4</f>
        <v>4</v>
      </c>
      <c r="V19" s="59"/>
      <c r="W19" s="59">
        <f>1</f>
        <v>1</v>
      </c>
      <c r="X19" s="57" t="s">
        <v>20</v>
      </c>
      <c r="Y19" s="57" t="s">
        <v>20</v>
      </c>
      <c r="Z19" s="59"/>
      <c r="AA19" s="59"/>
      <c r="AB19" s="59"/>
      <c r="AC19" s="59">
        <f>2</f>
        <v>2</v>
      </c>
      <c r="AD19" s="59">
        <f>4</f>
        <v>4</v>
      </c>
      <c r="AE19" s="57" t="s">
        <v>20</v>
      </c>
      <c r="AF19" s="57" t="s">
        <v>20</v>
      </c>
      <c r="AG19" s="59">
        <f>2</f>
        <v>2</v>
      </c>
      <c r="AH19" s="59"/>
      <c r="AI19" s="58">
        <f t="shared" si="1"/>
        <v>21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64</v>
      </c>
      <c r="B20" s="81" t="s">
        <v>65</v>
      </c>
      <c r="C20" s="47"/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ref="AI20:AI27" si="3">SUM(D20:AH20)</f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66</v>
      </c>
      <c r="B21" s="83" t="s">
        <v>67</v>
      </c>
      <c r="C21" s="82"/>
      <c r="D21" s="57" t="s">
        <v>20</v>
      </c>
      <c r="E21" s="59"/>
      <c r="F21" s="59"/>
      <c r="G21" s="59"/>
      <c r="H21" s="59"/>
      <c r="I21" s="59"/>
      <c r="J21" s="57" t="s">
        <v>20</v>
      </c>
      <c r="K21" s="57" t="s">
        <v>20</v>
      </c>
      <c r="L21" s="59"/>
      <c r="M21" s="59"/>
      <c r="N21" s="59"/>
      <c r="O21" s="59"/>
      <c r="P21" s="59"/>
      <c r="Q21" s="57" t="s">
        <v>20</v>
      </c>
      <c r="R21" s="57" t="s">
        <v>20</v>
      </c>
      <c r="S21" s="59"/>
      <c r="T21" s="59"/>
      <c r="U21" s="59"/>
      <c r="V21" s="59"/>
      <c r="W21" s="59"/>
      <c r="X21" s="57" t="s">
        <v>20</v>
      </c>
      <c r="Y21" s="57" t="s">
        <v>20</v>
      </c>
      <c r="Z21" s="59"/>
      <c r="AA21" s="59"/>
      <c r="AB21" s="59"/>
      <c r="AC21" s="59"/>
      <c r="AD21" s="59"/>
      <c r="AE21" s="57" t="s">
        <v>20</v>
      </c>
      <c r="AF21" s="57" t="s">
        <v>20</v>
      </c>
      <c r="AG21" s="59"/>
      <c r="AH21" s="59"/>
      <c r="AI21" s="58">
        <f t="shared" si="3"/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68</v>
      </c>
      <c r="B22" s="81" t="s">
        <v>69</v>
      </c>
      <c r="C22" s="47"/>
      <c r="D22" s="57" t="s">
        <v>20</v>
      </c>
      <c r="E22" s="57"/>
      <c r="F22" s="57">
        <f>6</f>
        <v>6</v>
      </c>
      <c r="G22" s="57">
        <f>6</f>
        <v>6</v>
      </c>
      <c r="H22" s="57">
        <f>5</f>
        <v>5</v>
      </c>
      <c r="I22" s="57">
        <f>5</f>
        <v>5</v>
      </c>
      <c r="J22" s="57" t="s">
        <v>20</v>
      </c>
      <c r="K22" s="57" t="s">
        <v>20</v>
      </c>
      <c r="L22" s="57"/>
      <c r="M22" s="57"/>
      <c r="N22" s="57"/>
      <c r="O22" s="57"/>
      <c r="P22" s="57"/>
      <c r="Q22" s="57" t="s">
        <v>20</v>
      </c>
      <c r="R22" s="57" t="s">
        <v>20</v>
      </c>
      <c r="S22" s="57"/>
      <c r="T22" s="57"/>
      <c r="U22" s="57">
        <f>2</f>
        <v>2</v>
      </c>
      <c r="V22" s="57">
        <f>3</f>
        <v>3</v>
      </c>
      <c r="W22" s="57"/>
      <c r="X22" s="57" t="s">
        <v>20</v>
      </c>
      <c r="Y22" s="57" t="s">
        <v>20</v>
      </c>
      <c r="Z22" s="57">
        <f>1</f>
        <v>1</v>
      </c>
      <c r="AA22" s="57">
        <f>1</f>
        <v>1</v>
      </c>
      <c r="AB22" s="57">
        <f>1</f>
        <v>1</v>
      </c>
      <c r="AC22" s="57">
        <f>1</f>
        <v>1</v>
      </c>
      <c r="AD22" s="57"/>
      <c r="AE22" s="57" t="s">
        <v>20</v>
      </c>
      <c r="AF22" s="57" t="s">
        <v>20</v>
      </c>
      <c r="AG22" s="57"/>
      <c r="AH22" s="57"/>
      <c r="AI22" s="58">
        <f t="shared" si="3"/>
        <v>31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 t="s">
        <v>70</v>
      </c>
      <c r="B23" s="83" t="s">
        <v>71</v>
      </c>
      <c r="C23" s="82"/>
      <c r="D23" s="57" t="s">
        <v>20</v>
      </c>
      <c r="E23" s="59"/>
      <c r="F23" s="59"/>
      <c r="G23" s="59"/>
      <c r="H23" s="59"/>
      <c r="I23" s="59"/>
      <c r="J23" s="57" t="s">
        <v>20</v>
      </c>
      <c r="K23" s="57" t="s">
        <v>20</v>
      </c>
      <c r="L23" s="59"/>
      <c r="M23" s="59"/>
      <c r="N23" s="59"/>
      <c r="O23" s="59"/>
      <c r="P23" s="59"/>
      <c r="Q23" s="57" t="s">
        <v>20</v>
      </c>
      <c r="R23" s="57" t="s">
        <v>20</v>
      </c>
      <c r="S23" s="59"/>
      <c r="T23" s="59"/>
      <c r="U23" s="59"/>
      <c r="V23" s="59"/>
      <c r="W23" s="59"/>
      <c r="X23" s="57" t="s">
        <v>20</v>
      </c>
      <c r="Y23" s="57" t="s">
        <v>20</v>
      </c>
      <c r="Z23" s="59"/>
      <c r="AA23" s="59">
        <f>1</f>
        <v>1</v>
      </c>
      <c r="AB23" s="59"/>
      <c r="AC23" s="59">
        <f>3</f>
        <v>3</v>
      </c>
      <c r="AD23" s="59">
        <f>1</f>
        <v>1</v>
      </c>
      <c r="AE23" s="57" t="s">
        <v>20</v>
      </c>
      <c r="AF23" s="57" t="s">
        <v>20</v>
      </c>
      <c r="AG23" s="59">
        <f>4</f>
        <v>4</v>
      </c>
      <c r="AH23" s="59">
        <f>2</f>
        <v>2</v>
      </c>
      <c r="AI23" s="58">
        <f t="shared" si="3"/>
        <v>11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 t="s">
        <v>73</v>
      </c>
      <c r="B24" s="81" t="s">
        <v>74</v>
      </c>
      <c r="C24" s="47"/>
      <c r="D24" s="57" t="s">
        <v>20</v>
      </c>
      <c r="E24" s="57"/>
      <c r="F24" s="57"/>
      <c r="G24" s="57"/>
      <c r="H24" s="57"/>
      <c r="I24" s="57"/>
      <c r="J24" s="57" t="s">
        <v>20</v>
      </c>
      <c r="K24" s="57" t="s">
        <v>20</v>
      </c>
      <c r="L24" s="57"/>
      <c r="M24" s="57"/>
      <c r="N24" s="57"/>
      <c r="O24" s="57"/>
      <c r="P24" s="57"/>
      <c r="Q24" s="57" t="s">
        <v>20</v>
      </c>
      <c r="R24" s="57" t="s">
        <v>20</v>
      </c>
      <c r="S24" s="57">
        <f>1</f>
        <v>1</v>
      </c>
      <c r="T24" s="57"/>
      <c r="U24" s="57"/>
      <c r="V24" s="57"/>
      <c r="W24" s="57"/>
      <c r="X24" s="57" t="s">
        <v>20</v>
      </c>
      <c r="Y24" s="57" t="s">
        <v>20</v>
      </c>
      <c r="Z24" s="57"/>
      <c r="AA24" s="57"/>
      <c r="AB24" s="57">
        <f>6</f>
        <v>6</v>
      </c>
      <c r="AC24" s="57"/>
      <c r="AD24" s="57"/>
      <c r="AE24" s="57" t="s">
        <v>20</v>
      </c>
      <c r="AF24" s="57" t="s">
        <v>20</v>
      </c>
      <c r="AG24" s="57"/>
      <c r="AH24" s="57"/>
      <c r="AI24" s="58">
        <f t="shared" si="3"/>
        <v>7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54" t="s">
        <v>76</v>
      </c>
      <c r="B25" s="83" t="s">
        <v>75</v>
      </c>
      <c r="C25" s="82"/>
      <c r="D25" s="57" t="s">
        <v>20</v>
      </c>
      <c r="E25" s="59"/>
      <c r="F25" s="59"/>
      <c r="G25" s="59"/>
      <c r="H25" s="59"/>
      <c r="I25" s="59"/>
      <c r="J25" s="57" t="s">
        <v>20</v>
      </c>
      <c r="K25" s="57" t="s">
        <v>20</v>
      </c>
      <c r="L25" s="59"/>
      <c r="M25" s="59"/>
      <c r="N25" s="59"/>
      <c r="O25" s="59"/>
      <c r="P25" s="59"/>
      <c r="Q25" s="57" t="s">
        <v>20</v>
      </c>
      <c r="R25" s="57" t="s">
        <v>20</v>
      </c>
      <c r="S25" s="59"/>
      <c r="T25" s="59"/>
      <c r="U25" s="59"/>
      <c r="V25" s="59"/>
      <c r="W25" s="59"/>
      <c r="X25" s="57" t="s">
        <v>20</v>
      </c>
      <c r="Y25" s="57" t="s">
        <v>20</v>
      </c>
      <c r="Z25" s="59"/>
      <c r="AA25" s="59"/>
      <c r="AB25" s="59"/>
      <c r="AC25" s="59"/>
      <c r="AD25" s="59"/>
      <c r="AE25" s="57" t="s">
        <v>20</v>
      </c>
      <c r="AF25" s="57" t="s">
        <v>20</v>
      </c>
      <c r="AG25" s="59"/>
      <c r="AH25" s="59">
        <f>2</f>
        <v>2</v>
      </c>
      <c r="AI25" s="58">
        <f t="shared" si="3"/>
        <v>2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53" t="s">
        <v>77</v>
      </c>
      <c r="B26" s="81" t="s">
        <v>78</v>
      </c>
      <c r="C26" s="47"/>
      <c r="D26" s="57" t="s">
        <v>20</v>
      </c>
      <c r="E26" s="57"/>
      <c r="F26" s="57"/>
      <c r="G26" s="57"/>
      <c r="H26" s="57"/>
      <c r="I26" s="57"/>
      <c r="J26" s="57" t="s">
        <v>20</v>
      </c>
      <c r="K26" s="57" t="s">
        <v>20</v>
      </c>
      <c r="L26" s="57"/>
      <c r="M26" s="57"/>
      <c r="N26" s="57"/>
      <c r="O26" s="57"/>
      <c r="P26" s="57"/>
      <c r="Q26" s="57" t="s">
        <v>20</v>
      </c>
      <c r="R26" s="57" t="s">
        <v>20</v>
      </c>
      <c r="S26" s="57"/>
      <c r="T26" s="57"/>
      <c r="U26" s="57"/>
      <c r="V26" s="57"/>
      <c r="W26" s="57"/>
      <c r="X26" s="57" t="s">
        <v>20</v>
      </c>
      <c r="Y26" s="57" t="s">
        <v>20</v>
      </c>
      <c r="Z26" s="57"/>
      <c r="AA26" s="57"/>
      <c r="AB26" s="57"/>
      <c r="AC26" s="57"/>
      <c r="AD26" s="57"/>
      <c r="AE26" s="57" t="s">
        <v>20</v>
      </c>
      <c r="AF26" s="57" t="s">
        <v>20</v>
      </c>
      <c r="AG26" s="57"/>
      <c r="AH26" s="57"/>
      <c r="AI26" s="58">
        <f t="shared" si="3"/>
        <v>0</v>
      </c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54" t="s">
        <v>85</v>
      </c>
      <c r="B27" s="83" t="s">
        <v>86</v>
      </c>
      <c r="C27" s="82"/>
      <c r="D27" s="57" t="s">
        <v>20</v>
      </c>
      <c r="E27" s="59"/>
      <c r="F27" s="59"/>
      <c r="G27" s="59"/>
      <c r="H27" s="59"/>
      <c r="I27" s="59"/>
      <c r="J27" s="57" t="s">
        <v>20</v>
      </c>
      <c r="K27" s="57" t="s">
        <v>20</v>
      </c>
      <c r="L27" s="59"/>
      <c r="M27" s="59"/>
      <c r="N27" s="59"/>
      <c r="O27" s="59"/>
      <c r="P27" s="59"/>
      <c r="Q27" s="57" t="s">
        <v>20</v>
      </c>
      <c r="R27" s="57" t="s">
        <v>20</v>
      </c>
      <c r="S27" s="59"/>
      <c r="T27" s="59"/>
      <c r="U27" s="59"/>
      <c r="V27" s="59"/>
      <c r="W27" s="59"/>
      <c r="X27" s="57" t="s">
        <v>20</v>
      </c>
      <c r="Y27" s="57" t="s">
        <v>20</v>
      </c>
      <c r="Z27" s="59"/>
      <c r="AA27" s="59"/>
      <c r="AB27" s="59"/>
      <c r="AC27" s="59"/>
      <c r="AD27" s="59"/>
      <c r="AE27" s="57" t="s">
        <v>20</v>
      </c>
      <c r="AF27" s="57" t="s">
        <v>20</v>
      </c>
      <c r="AG27" s="59"/>
      <c r="AH27" s="59"/>
      <c r="AI27" s="58">
        <f t="shared" si="3"/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53"/>
      <c r="B28" s="81"/>
      <c r="C28" s="77"/>
      <c r="D28" s="57" t="s">
        <v>20</v>
      </c>
      <c r="E28" s="57"/>
      <c r="F28" s="57"/>
      <c r="G28" s="57"/>
      <c r="H28" s="57"/>
      <c r="I28" s="57"/>
      <c r="J28" s="57" t="s">
        <v>20</v>
      </c>
      <c r="K28" s="57" t="s">
        <v>20</v>
      </c>
      <c r="L28" s="57"/>
      <c r="M28" s="57"/>
      <c r="N28" s="57"/>
      <c r="O28" s="57"/>
      <c r="P28" s="57"/>
      <c r="Q28" s="57" t="s">
        <v>20</v>
      </c>
      <c r="R28" s="57" t="s">
        <v>20</v>
      </c>
      <c r="S28" s="57"/>
      <c r="T28" s="57"/>
      <c r="U28" s="57"/>
      <c r="V28" s="57"/>
      <c r="W28" s="57"/>
      <c r="X28" s="57" t="s">
        <v>20</v>
      </c>
      <c r="Y28" s="57" t="s">
        <v>20</v>
      </c>
      <c r="Z28" s="57"/>
      <c r="AA28" s="57"/>
      <c r="AB28" s="57"/>
      <c r="AC28" s="57"/>
      <c r="AD28" s="57"/>
      <c r="AE28" s="57" t="s">
        <v>20</v>
      </c>
      <c r="AF28" s="57" t="s">
        <v>20</v>
      </c>
      <c r="AG28" s="57"/>
      <c r="AH28" s="57"/>
      <c r="AI28" s="58">
        <f t="shared" si="1"/>
        <v>0</v>
      </c>
      <c r="AJ28" s="8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2"/>
      <c r="B29" s="56" t="s">
        <v>6</v>
      </c>
      <c r="C29" s="74"/>
      <c r="D29" s="60">
        <f t="shared" ref="D29:AE29" si="4">SUM(D8:D28)</f>
        <v>0</v>
      </c>
      <c r="E29" s="60">
        <f t="shared" si="4"/>
        <v>0</v>
      </c>
      <c r="F29" s="60">
        <f t="shared" si="4"/>
        <v>8</v>
      </c>
      <c r="G29" s="60">
        <f t="shared" si="4"/>
        <v>8</v>
      </c>
      <c r="H29" s="60">
        <f t="shared" si="4"/>
        <v>6</v>
      </c>
      <c r="I29" s="60">
        <f t="shared" si="4"/>
        <v>9</v>
      </c>
      <c r="J29" s="60">
        <f t="shared" si="4"/>
        <v>2</v>
      </c>
      <c r="K29" s="60">
        <f t="shared" si="4"/>
        <v>0</v>
      </c>
      <c r="L29" s="60">
        <f t="shared" si="4"/>
        <v>0</v>
      </c>
      <c r="M29" s="60">
        <f t="shared" si="4"/>
        <v>0</v>
      </c>
      <c r="N29" s="60">
        <f t="shared" si="4"/>
        <v>0</v>
      </c>
      <c r="O29" s="60">
        <f t="shared" si="4"/>
        <v>0</v>
      </c>
      <c r="P29" s="60">
        <f t="shared" si="4"/>
        <v>0</v>
      </c>
      <c r="Q29" s="60">
        <f t="shared" si="4"/>
        <v>0</v>
      </c>
      <c r="R29" s="60">
        <f t="shared" si="4"/>
        <v>0</v>
      </c>
      <c r="S29" s="60">
        <f t="shared" si="4"/>
        <v>6</v>
      </c>
      <c r="T29" s="60">
        <f t="shared" si="4"/>
        <v>4</v>
      </c>
      <c r="U29" s="60">
        <f t="shared" si="4"/>
        <v>7</v>
      </c>
      <c r="V29" s="60">
        <f t="shared" si="4"/>
        <v>6</v>
      </c>
      <c r="W29" s="60">
        <f t="shared" si="4"/>
        <v>3</v>
      </c>
      <c r="X29" s="60">
        <f t="shared" si="4"/>
        <v>0</v>
      </c>
      <c r="Y29" s="60">
        <f t="shared" si="4"/>
        <v>0</v>
      </c>
      <c r="Z29" s="60">
        <f t="shared" si="4"/>
        <v>5</v>
      </c>
      <c r="AA29" s="60">
        <f t="shared" si="4"/>
        <v>5</v>
      </c>
      <c r="AB29" s="60">
        <f t="shared" si="4"/>
        <v>7</v>
      </c>
      <c r="AC29" s="60">
        <f t="shared" si="4"/>
        <v>9</v>
      </c>
      <c r="AD29" s="60">
        <f t="shared" si="4"/>
        <v>8</v>
      </c>
      <c r="AE29" s="60">
        <f t="shared" si="4"/>
        <v>0</v>
      </c>
      <c r="AF29" s="60">
        <f t="shared" ref="AF29:AH29" si="5">SUM(AF8:AF28)</f>
        <v>0</v>
      </c>
      <c r="AG29" s="60">
        <f t="shared" si="5"/>
        <v>8</v>
      </c>
      <c r="AH29" s="60">
        <f t="shared" si="5"/>
        <v>7</v>
      </c>
      <c r="AI29" s="58">
        <f>SUM(D29:AH29)</f>
        <v>108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3" t="s">
        <v>7</v>
      </c>
      <c r="B30" s="14"/>
      <c r="C30" s="14"/>
      <c r="D30" s="62"/>
      <c r="E30" s="62">
        <f>7.5</f>
        <v>7.5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7.5</v>
      </c>
      <c r="AJ30" s="5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3" t="s">
        <v>14</v>
      </c>
      <c r="B31" s="14"/>
      <c r="C31" s="14"/>
      <c r="D31" s="62"/>
      <c r="E31" s="62"/>
      <c r="F31" s="62">
        <f>1</f>
        <v>1</v>
      </c>
      <c r="G31" s="62"/>
      <c r="H31" s="62">
        <f>3</f>
        <v>3</v>
      </c>
      <c r="I31" s="62"/>
      <c r="J31" s="62">
        <f>2</f>
        <v>2</v>
      </c>
      <c r="K31" s="62"/>
      <c r="L31" s="62"/>
      <c r="M31" s="62"/>
      <c r="N31" s="62"/>
      <c r="O31" s="62"/>
      <c r="P31" s="62"/>
      <c r="Q31" s="62"/>
      <c r="R31" s="62"/>
      <c r="S31" s="62">
        <f>2</f>
        <v>2</v>
      </c>
      <c r="T31" s="62">
        <f>5</f>
        <v>5</v>
      </c>
      <c r="U31" s="62">
        <f>2</f>
        <v>2</v>
      </c>
      <c r="V31" s="62">
        <f>3</f>
        <v>3</v>
      </c>
      <c r="W31" s="62">
        <f>5</f>
        <v>5</v>
      </c>
      <c r="X31" s="62"/>
      <c r="Y31" s="62"/>
      <c r="Z31" s="62">
        <f>2</f>
        <v>2</v>
      </c>
      <c r="AA31" s="62"/>
      <c r="AB31" s="62">
        <f>2</f>
        <v>2</v>
      </c>
      <c r="AC31" s="62"/>
      <c r="AD31" s="62">
        <f>1</f>
        <v>1</v>
      </c>
      <c r="AE31" s="62"/>
      <c r="AF31" s="62"/>
      <c r="AG31" s="62">
        <f>1</f>
        <v>1</v>
      </c>
      <c r="AH31" s="62">
        <f>2</f>
        <v>2</v>
      </c>
      <c r="AI31" s="58">
        <f>SUM(D31:AH31)</f>
        <v>31</v>
      </c>
      <c r="AJ31" s="4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3" t="s">
        <v>8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>
        <f>1</f>
        <v>1</v>
      </c>
      <c r="AB32" s="62"/>
      <c r="AC32" s="62"/>
      <c r="AD32" s="62"/>
      <c r="AE32" s="62"/>
      <c r="AF32" s="62"/>
      <c r="AG32" s="62"/>
      <c r="AH32" s="62"/>
      <c r="AI32" s="58">
        <f>SUM(D32:AH32)</f>
        <v>1</v>
      </c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3" t="s">
        <v>22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51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/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12</v>
      </c>
      <c r="B35" s="15"/>
      <c r="C35" s="1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5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2">
      <c r="A36" s="12" t="s">
        <v>13</v>
      </c>
      <c r="B36" s="15"/>
      <c r="C36" s="15"/>
      <c r="D36" s="62"/>
      <c r="E36" s="62"/>
      <c r="F36" s="62"/>
      <c r="G36" s="62"/>
      <c r="H36" s="62"/>
      <c r="I36" s="62"/>
      <c r="J36" s="62"/>
      <c r="K36" s="62"/>
      <c r="L36" s="62">
        <f>7.5</f>
        <v>7.5</v>
      </c>
      <c r="M36" s="62">
        <f t="shared" ref="M36:P36" si="6">7.5</f>
        <v>7.5</v>
      </c>
      <c r="N36" s="62">
        <f t="shared" si="6"/>
        <v>7.5</v>
      </c>
      <c r="O36" s="62">
        <f t="shared" si="6"/>
        <v>7.5</v>
      </c>
      <c r="P36" s="62">
        <f t="shared" si="6"/>
        <v>7.5</v>
      </c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37.5</v>
      </c>
      <c r="AJ36" s="5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2">
      <c r="A37" s="12" t="s">
        <v>39</v>
      </c>
      <c r="B37" s="1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>SUM(D37:AH37)</f>
        <v>0</v>
      </c>
      <c r="AJ37" s="5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x14ac:dyDescent="0.2">
      <c r="A38" s="12" t="s">
        <v>39</v>
      </c>
      <c r="B38" s="15"/>
      <c r="C38" s="36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>SUM(D38:AH38)</f>
        <v>0</v>
      </c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7" customFormat="1" ht="12" customHeight="1" x14ac:dyDescent="0.2">
      <c r="A39" s="12" t="s">
        <v>9</v>
      </c>
      <c r="B39" s="15"/>
      <c r="C39" s="15"/>
      <c r="D39" s="60">
        <f t="shared" ref="D39:O39" si="7">SUM(D29:D38)</f>
        <v>0</v>
      </c>
      <c r="E39" s="60">
        <f t="shared" si="7"/>
        <v>7.5</v>
      </c>
      <c r="F39" s="60">
        <f t="shared" si="7"/>
        <v>9</v>
      </c>
      <c r="G39" s="60">
        <f t="shared" si="7"/>
        <v>8</v>
      </c>
      <c r="H39" s="60">
        <f t="shared" si="7"/>
        <v>9</v>
      </c>
      <c r="I39" s="60">
        <f t="shared" si="7"/>
        <v>9</v>
      </c>
      <c r="J39" s="60">
        <f t="shared" si="7"/>
        <v>4</v>
      </c>
      <c r="K39" s="60">
        <f t="shared" si="7"/>
        <v>0</v>
      </c>
      <c r="L39" s="60">
        <f t="shared" si="7"/>
        <v>7.5</v>
      </c>
      <c r="M39" s="60">
        <f t="shared" si="7"/>
        <v>7.5</v>
      </c>
      <c r="N39" s="60">
        <f t="shared" si="7"/>
        <v>7.5</v>
      </c>
      <c r="O39" s="60">
        <f t="shared" si="7"/>
        <v>7.5</v>
      </c>
      <c r="P39" s="60">
        <f>SUM(P29:P38)</f>
        <v>7.5</v>
      </c>
      <c r="Q39" s="60">
        <f>SUM(Q29:Q38)</f>
        <v>0</v>
      </c>
      <c r="R39" s="60">
        <f>SUM(R29:R38)</f>
        <v>0</v>
      </c>
      <c r="S39" s="60">
        <f t="shared" ref="S39:V39" si="8">SUM(S29:S38)</f>
        <v>8</v>
      </c>
      <c r="T39" s="60">
        <f t="shared" si="8"/>
        <v>9</v>
      </c>
      <c r="U39" s="60">
        <f t="shared" si="8"/>
        <v>9</v>
      </c>
      <c r="V39" s="60">
        <f t="shared" si="8"/>
        <v>9</v>
      </c>
      <c r="W39" s="60">
        <f>SUM(W29:W38)</f>
        <v>8</v>
      </c>
      <c r="X39" s="60">
        <f>SUM(X29:X38)</f>
        <v>0</v>
      </c>
      <c r="Y39" s="60">
        <f>SUM(Y29:Y38)</f>
        <v>0</v>
      </c>
      <c r="Z39" s="60">
        <f t="shared" ref="Z39:AC39" si="9">SUM(Z29:Z38)</f>
        <v>7</v>
      </c>
      <c r="AA39" s="60">
        <f t="shared" si="9"/>
        <v>6</v>
      </c>
      <c r="AB39" s="60">
        <f t="shared" si="9"/>
        <v>9</v>
      </c>
      <c r="AC39" s="60">
        <f t="shared" si="9"/>
        <v>9</v>
      </c>
      <c r="AD39" s="60">
        <f>SUM(AD29:AD38)</f>
        <v>9</v>
      </c>
      <c r="AE39" s="60">
        <f>SUM(AE29:AE38)</f>
        <v>0</v>
      </c>
      <c r="AF39" s="60">
        <f>SUM(AF29:AF38)</f>
        <v>0</v>
      </c>
      <c r="AG39" s="60">
        <f t="shared" ref="AG39:AH39" si="10">SUM(AG29:AG38)</f>
        <v>9</v>
      </c>
      <c r="AH39" s="60">
        <f t="shared" si="10"/>
        <v>9</v>
      </c>
      <c r="AI39" s="61">
        <f>SUM(AI29:AI38)</f>
        <v>185</v>
      </c>
      <c r="AJ39" s="49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55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7" customFormat="1" ht="12" customHeight="1" thickBot="1" x14ac:dyDescent="0.25">
      <c r="A40" s="16" t="s">
        <v>10</v>
      </c>
      <c r="B40" s="17"/>
      <c r="C40" s="18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49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55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s="24" customFormat="1" ht="12" thickBot="1" x14ac:dyDescent="0.25">
      <c r="A41" s="19" t="s">
        <v>26</v>
      </c>
      <c r="B41" s="18" t="s">
        <v>27</v>
      </c>
      <c r="C41" s="18"/>
      <c r="D41" s="63"/>
      <c r="E41" s="63"/>
      <c r="F41" s="63" t="s">
        <v>33</v>
      </c>
      <c r="G41" s="63"/>
      <c r="H41" s="63" t="s">
        <v>34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11</v>
      </c>
      <c r="AG41" s="69">
        <f>22</f>
        <v>22</v>
      </c>
      <c r="AH41" s="63"/>
      <c r="AI41" s="65">
        <f>7.5*AG41</f>
        <v>165</v>
      </c>
      <c r="AJ41" s="30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 t="s">
        <v>46</v>
      </c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</row>
    <row r="42" spans="1:190" s="28" customFormat="1" x14ac:dyDescent="0.2">
      <c r="A42" s="19" t="s">
        <v>25</v>
      </c>
      <c r="B42" s="18" t="s">
        <v>28</v>
      </c>
      <c r="C42" s="18"/>
      <c r="D42" s="63"/>
      <c r="E42" s="63"/>
      <c r="F42" s="63" t="s">
        <v>42</v>
      </c>
      <c r="G42" s="63"/>
      <c r="H42" s="63" t="s">
        <v>35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</row>
    <row r="43" spans="1:190" s="28" customFormat="1" x14ac:dyDescent="0.2">
      <c r="A43" s="19" t="s">
        <v>31</v>
      </c>
      <c r="B43" s="18" t="s">
        <v>32</v>
      </c>
      <c r="C43" s="18"/>
      <c r="D43" s="63"/>
      <c r="E43" s="63"/>
      <c r="F43" s="63" t="s">
        <v>41</v>
      </c>
      <c r="G43" s="63"/>
      <c r="H43" s="63" t="s">
        <v>36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33"/>
      <c r="Y43" s="63"/>
      <c r="Z43" s="63"/>
      <c r="AA43" s="63"/>
      <c r="AB43" s="63"/>
      <c r="AC43" s="63"/>
      <c r="AD43" s="63"/>
      <c r="AE43" s="63"/>
      <c r="AF43" s="70" t="s">
        <v>48</v>
      </c>
      <c r="AG43" s="63"/>
      <c r="AH43" s="63"/>
      <c r="AI43" s="64">
        <f>AI39-AI41</f>
        <v>20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</row>
    <row r="44" spans="1:190" s="24" customFormat="1" ht="11.25" x14ac:dyDescent="0.2">
      <c r="A44" s="18" t="s">
        <v>29</v>
      </c>
      <c r="B44" s="18" t="s">
        <v>30</v>
      </c>
      <c r="C44" s="34"/>
      <c r="D44" s="66"/>
      <c r="E44" s="66"/>
      <c r="F44" s="66" t="s">
        <v>43</v>
      </c>
      <c r="G44" s="66"/>
      <c r="H44" s="66" t="s">
        <v>37</v>
      </c>
      <c r="I44" s="66"/>
      <c r="J44" s="66"/>
      <c r="K44" s="66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3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</row>
    <row r="45" spans="1:190" ht="11.25" x14ac:dyDescent="0.2">
      <c r="A45" s="34" t="s">
        <v>23</v>
      </c>
      <c r="B45" s="34" t="s">
        <v>24</v>
      </c>
      <c r="C45" s="34"/>
      <c r="D45" s="66"/>
      <c r="E45" s="66"/>
      <c r="F45" s="66" t="s">
        <v>38</v>
      </c>
      <c r="G45" s="66"/>
      <c r="H45" s="66" t="s">
        <v>44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49</v>
      </c>
      <c r="AG45" s="66"/>
      <c r="AH45" s="66"/>
      <c r="AI45" s="67">
        <f>8069</f>
        <v>8069</v>
      </c>
      <c r="AJ45" s="7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1.25" x14ac:dyDescent="0.2">
      <c r="A46" s="34"/>
      <c r="B46" s="34"/>
      <c r="C46" s="34"/>
      <c r="D46" s="66"/>
      <c r="E46" s="66"/>
      <c r="F46" s="66"/>
      <c r="G46" s="66"/>
      <c r="H46" s="66" t="s">
        <v>45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33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ht="13.5" thickBot="1" x14ac:dyDescent="0.25">
      <c r="A47" s="32"/>
      <c r="B47" s="32"/>
      <c r="C47" s="3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33"/>
      <c r="Y47" s="66"/>
      <c r="Z47" s="66"/>
      <c r="AA47" s="66"/>
      <c r="AB47" s="66"/>
      <c r="AC47" s="66"/>
      <c r="AD47" s="66"/>
      <c r="AE47" s="66"/>
      <c r="AF47" s="71" t="s">
        <v>50</v>
      </c>
      <c r="AG47" s="66"/>
      <c r="AH47" s="66"/>
      <c r="AI47" s="68">
        <f>AI43+AI45</f>
        <v>8089</v>
      </c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ht="13.5" thickTop="1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55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pans="1:6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55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</row>
    <row r="52" spans="1:69" s="33" customFormat="1" ht="11.25" x14ac:dyDescent="0.2">
      <c r="AJ52" s="34"/>
      <c r="AZ52" s="55"/>
    </row>
    <row r="53" spans="1:69" s="33" customFormat="1" ht="11.25" x14ac:dyDescent="0.2">
      <c r="AJ53" s="34"/>
      <c r="AZ53" s="55"/>
    </row>
    <row r="54" spans="1:69" s="33" customFormat="1" ht="11.25" x14ac:dyDescent="0.2">
      <c r="AZ54" s="55"/>
    </row>
    <row r="55" spans="1:69" s="33" customFormat="1" ht="11.25" x14ac:dyDescent="0.2">
      <c r="AZ55" s="55"/>
    </row>
    <row r="56" spans="1:69" s="33" customFormat="1" ht="11.25" x14ac:dyDescent="0.2"/>
    <row r="57" spans="1:69" s="33" customFormat="1" ht="11.25" x14ac:dyDescent="0.2"/>
    <row r="58" spans="1:69" s="33" customFormat="1" ht="11.25" x14ac:dyDescent="0.2"/>
    <row r="59" spans="1:69" s="33" customFormat="1" ht="11.25" x14ac:dyDescent="0.2"/>
    <row r="60" spans="1:69" s="33" customFormat="1" ht="11.25" x14ac:dyDescent="0.2"/>
    <row r="61" spans="1:69" s="33" customFormat="1" ht="11.25" x14ac:dyDescent="0.2"/>
    <row r="62" spans="1:69" s="33" customFormat="1" ht="11.25" x14ac:dyDescent="0.2"/>
    <row r="63" spans="1:69" s="33" customFormat="1" ht="11.25" x14ac:dyDescent="0.2"/>
    <row r="64" spans="1:69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2"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2">
      <c r="C104" s="2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2018-07-06T20:04:03Z</cp:lastPrinted>
  <dcterms:created xsi:type="dcterms:W3CDTF">1998-07-03T22:57:08Z</dcterms:created>
  <dcterms:modified xsi:type="dcterms:W3CDTF">2018-08-14T18:09:07Z</dcterms:modified>
</cp:coreProperties>
</file>