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05F01329-2753-4DA0-A6E9-FEE04F3A7971}" xr6:coauthVersionLast="43" xr6:coauthVersionMax="43" xr10:uidLastSave="{00000000-0000-0000-0000-000000000000}"/>
  <bookViews>
    <workbookView xWindow="25080" yWindow="-615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9" i="1" l="1"/>
  <c r="AG29" i="1" s="1"/>
  <c r="AI14" i="1"/>
  <c r="AI15" i="1"/>
  <c r="AI16" i="1"/>
  <c r="AI17" i="1"/>
  <c r="AI18" i="1"/>
  <c r="AH29" i="1"/>
  <c r="AH19" i="1"/>
  <c r="AI13" i="1"/>
  <c r="K19" i="1" l="1"/>
  <c r="AI8" i="1" l="1"/>
  <c r="AI35" i="1" l="1"/>
  <c r="AF31" i="1"/>
  <c r="Z19" i="1" l="1"/>
  <c r="Z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2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2" i="1" l="1"/>
  <c r="AI11" i="1"/>
  <c r="AI10" i="1"/>
  <c r="AI9" i="1"/>
  <c r="AI31" i="1" l="1"/>
  <c r="AI27" i="1"/>
  <c r="AI20" i="1"/>
  <c r="AI25" i="1"/>
  <c r="AI28" i="1"/>
  <c r="AI26" i="1"/>
  <c r="AI21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<sst xmlns="http://schemas.openxmlformats.org/spreadsheetml/2006/main" count="172" uniqueCount="59">
  <si>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</si>
  <si>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</si>
  <si>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</si>
  <si>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</si>
  <si>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</si>
  <si>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</si>
  <si>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</si>
  <si>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</si>
  <si>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</si>
  <si>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</si>
  <si>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</si>
  <si>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</si>
  <si>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</si>
  <si>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</si>
  <si>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</si>
  <si>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</si>
  <si>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</si>
  <si>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</si>
  <si>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</si>
  <si>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</si>
  <si>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</si>
  <si>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</si>
  <si>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</si>
  <si>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</si>
  <si>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</si>
  <si>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</si>
  <si>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</si>
  <si>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</si>
  <si>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</si>
  <si>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</si>
  <si>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</si>
  <si>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</si>
  <si>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</si>
  <si>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</si>
  <si>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</si>
  <si>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</si>
  <si>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</si>
  <si>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</si>
  <si>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</si>
  <si>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</si>
  <si>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</si>
  <si>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</si>
  <si>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</si>
  <si>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</si>
  <si>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</si>
  <si>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</si>
  <si>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</si>
  <si>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</si>
  <si>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</si>
  <si>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</si>
  <si>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</si>
  <si>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Vincent Wu</t>
  </si>
  <si>
    <t>1715</t>
  </si>
  <si>
    <t>Fraser Mills Highrises</t>
  </si>
  <si>
    <t>July 2019</t>
  </si>
  <si>
    <t>1503</t>
  </si>
  <si>
    <t>Intergulf Hunter St Highrises</t>
  </si>
  <si>
    <t>IFC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</si>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</sst>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164" fontId="6" fillId="6" borderId="0" xfId="0" applyNumberFormat="1" applyFont="1" applyFill="1" applyBorder="1" applyProtection="1">
      <protection locked="0"/>
    </xf>
    <xf numFmtId="164" fontId="6" fillId="5" borderId="0" xfId="0" applyNumberFormat="1" applyFont="1" applyFill="1" applyBorder="1" applyProtection="1">
      <protection locked="0"/>
    </xf>
    <xf numFmtId="1" fontId="3" fillId="6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117"/>
  <sheetViews>
    <sheetView tabSelected="1" zoomScaleNormal="100" zoomScaleSheetLayoutView="100" workbookViewId="0">
      <selection activeCell="AH19" sqref="AH19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2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2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2" ht="12" customHeight="1" x14ac:dyDescent="0.2">
      <c r="A3" s="6"/>
      <c r="B3" s="6"/>
      <c r="C3" s="7"/>
      <c r="D3" s="8"/>
      <c r="E3" s="8"/>
      <c r="F3" s="8"/>
      <c r="G3" s="6"/>
      <c r="H3" s="8"/>
      <c r="I3" s="8"/>
      <c r="J3" s="8"/>
      <c r="K3" s="8"/>
      <c r="L3" s="8"/>
      <c r="M3" s="6" t="s">
        <v>0</v>
      </c>
      <c r="N3" s="8"/>
      <c r="O3" s="81" t="s">
        <v>51</v>
      </c>
      <c r="P3" s="9"/>
      <c r="Q3" s="9"/>
      <c r="R3" s="9"/>
      <c r="S3" s="10"/>
      <c r="T3" s="10"/>
      <c r="U3" s="10"/>
      <c r="V3" s="10"/>
      <c r="W3" s="10"/>
      <c r="X3" s="8"/>
      <c r="Y3" s="8"/>
      <c r="Z3" s="5"/>
      <c r="AA3" s="8"/>
      <c r="AB3" s="8"/>
      <c r="AC3" s="8"/>
      <c r="AD3" s="8"/>
      <c r="AE3" s="8"/>
      <c r="AF3" s="11" t="s">
        <v>1</v>
      </c>
      <c r="AG3" s="11"/>
      <c r="AH3" s="11"/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2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2" s="18" customFormat="1" ht="13.9" customHeight="1" x14ac:dyDescent="0.2">
      <c r="A5" s="13" t="s">
        <v>2</v>
      </c>
      <c r="B5" s="14"/>
      <c r="C5" s="15"/>
      <c r="D5" s="16"/>
      <c r="E5" s="16"/>
      <c r="F5" s="16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2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3" t="s">
        <v>58</v>
      </c>
      <c r="AJ6" s="23"/>
      <c r="AK6" s="24" t="s">
        <v>4</v>
      </c>
      <c r="AL6" s="25" t="s">
        <v>5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4"/>
      <c r="BC6" s="4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</row>
    <row r="7" spans="1:192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/>
      <c r="AG7" s="82"/>
      <c r="AH7" s="82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2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83"/>
      <c r="AI8" s="37">
        <f>SUM(D8:AF8)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2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84"/>
      <c r="AI9" s="37">
        <f>SUM(D9:AF9)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2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83"/>
      <c r="AI10" s="37">
        <f>SUM(D10:AF10)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2" s="39" customFormat="1" ht="12" customHeight="1" x14ac:dyDescent="0.2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84"/>
      <c r="AI11" s="37">
        <f>SUM(D11:AF11)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2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83"/>
      <c r="AI12" s="37">
        <f>SUM(D12:AF12)</f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2" s="42" customFormat="1" ht="12" customHeight="1" x14ac:dyDescent="0.2">
      <c r="A13" s="40" t="s">
        <v>55</v>
      </c>
      <c r="B13" s="28" t="s">
        <v>56</v>
      </c>
      <c r="C13" s="29" t="s">
        <v>57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>
        <v>0.5</v>
      </c>
      <c r="AC13" s="41">
        <v>7.5</v>
      </c>
      <c r="AD13" s="36" t="s">
        <v>20</v>
      </c>
      <c r="AE13" s="36" t="s">
        <v>20</v>
      </c>
      <c r="AF13" s="41">
        <v>7.5</v>
      </c>
      <c r="AG13" s="41">
        <v>5</v>
      </c>
      <c r="AH13" s="84">
        <v>7.5</v>
      </c>
      <c r="AI13" s="37">
        <f>SUM(D13:AH13)</f>
        <v>28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2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83"/>
      <c r="AI14" s="37">
        <f t="shared" ref="AI14:AI18" si="0"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2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41">
        <v>7.5</v>
      </c>
      <c r="F15" s="41">
        <v>7.5</v>
      </c>
      <c r="G15" s="41">
        <v>7.5</v>
      </c>
      <c r="H15" s="41">
        <v>7.5</v>
      </c>
      <c r="I15" s="36" t="s">
        <v>20</v>
      </c>
      <c r="J15" s="36" t="s">
        <v>20</v>
      </c>
      <c r="K15" s="41">
        <v>7.5</v>
      </c>
      <c r="L15" s="41">
        <v>7.5</v>
      </c>
      <c r="M15" s="41">
        <v>7.5</v>
      </c>
      <c r="N15" s="41">
        <v>7.5</v>
      </c>
      <c r="O15" s="41">
        <v>7.5</v>
      </c>
      <c r="P15" s="36" t="s">
        <v>20</v>
      </c>
      <c r="Q15" s="36" t="s">
        <v>20</v>
      </c>
      <c r="R15" s="41">
        <v>4.5</v>
      </c>
      <c r="S15" s="41">
        <v>7.5</v>
      </c>
      <c r="T15" s="41">
        <v>7.5</v>
      </c>
      <c r="U15" s="41">
        <v>7.5</v>
      </c>
      <c r="V15" s="41">
        <v>7.5</v>
      </c>
      <c r="W15" s="36" t="s">
        <v>20</v>
      </c>
      <c r="X15" s="36" t="s">
        <v>20</v>
      </c>
      <c r="Y15" s="41">
        <v>7.5</v>
      </c>
      <c r="Z15" s="41">
        <v>7.5</v>
      </c>
      <c r="AA15" s="41">
        <v>7.5</v>
      </c>
      <c r="AB15" s="41">
        <v>7</v>
      </c>
      <c r="AC15" s="41"/>
      <c r="AD15" s="36" t="s">
        <v>20</v>
      </c>
      <c r="AE15" s="36" t="s">
        <v>20</v>
      </c>
      <c r="AF15" s="41"/>
      <c r="AG15" s="41"/>
      <c r="AH15" s="84"/>
      <c r="AI15" s="37">
        <f t="shared" si="0"/>
        <v>131.5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2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83"/>
      <c r="AI16" s="37">
        <f t="shared" si="0"/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84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83"/>
      <c r="AI18" s="37">
        <f t="shared" si="0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I19" si="1">SUM(D8:D18)</f>
        <v>0</v>
      </c>
      <c r="E19" s="50">
        <f t="shared" si="1"/>
        <v>7.5</v>
      </c>
      <c r="F19" s="50">
        <f t="shared" si="1"/>
        <v>7.5</v>
      </c>
      <c r="G19" s="50">
        <f t="shared" si="1"/>
        <v>7.5</v>
      </c>
      <c r="H19" s="50">
        <f t="shared" si="1"/>
        <v>7.5</v>
      </c>
      <c r="I19" s="50">
        <f t="shared" si="1"/>
        <v>0</v>
      </c>
      <c r="J19" s="50">
        <f t="shared" si="1"/>
        <v>0</v>
      </c>
      <c r="K19" s="50">
        <f t="shared" si="1"/>
        <v>7.5</v>
      </c>
      <c r="L19" s="50">
        <f t="shared" si="1"/>
        <v>7.5</v>
      </c>
      <c r="M19" s="50">
        <f t="shared" si="1"/>
        <v>7.5</v>
      </c>
      <c r="N19" s="50">
        <f t="shared" si="1"/>
        <v>7.5</v>
      </c>
      <c r="O19" s="50">
        <f t="shared" si="1"/>
        <v>7.5</v>
      </c>
      <c r="P19" s="50">
        <f t="shared" si="1"/>
        <v>0</v>
      </c>
      <c r="Q19" s="50">
        <f t="shared" si="1"/>
        <v>0</v>
      </c>
      <c r="R19" s="50">
        <f t="shared" si="1"/>
        <v>4.5</v>
      </c>
      <c r="S19" s="50">
        <f t="shared" si="1"/>
        <v>7.5</v>
      </c>
      <c r="T19" s="50">
        <f t="shared" si="1"/>
        <v>7.5</v>
      </c>
      <c r="U19" s="50">
        <f t="shared" si="1"/>
        <v>7.5</v>
      </c>
      <c r="V19" s="50">
        <f t="shared" si="1"/>
        <v>7.5</v>
      </c>
      <c r="W19" s="50">
        <f t="shared" si="1"/>
        <v>0</v>
      </c>
      <c r="X19" s="50">
        <f t="shared" si="1"/>
        <v>0</v>
      </c>
      <c r="Y19" s="50">
        <f t="shared" si="1"/>
        <v>7.5</v>
      </c>
      <c r="Z19" s="50">
        <f t="shared" si="1"/>
        <v>7.5</v>
      </c>
      <c r="AA19" s="50">
        <f t="shared" si="1"/>
        <v>7.5</v>
      </c>
      <c r="AB19" s="50">
        <f t="shared" si="1"/>
        <v>7.5</v>
      </c>
      <c r="AC19" s="50">
        <f t="shared" si="1"/>
        <v>7.5</v>
      </c>
      <c r="AD19" s="50">
        <f t="shared" si="1"/>
        <v>0</v>
      </c>
      <c r="AE19" s="50">
        <f t="shared" si="1"/>
        <v>0</v>
      </c>
      <c r="AF19" s="50">
        <f t="shared" si="1"/>
        <v>7.5</v>
      </c>
      <c r="AG19" s="50">
        <f t="shared" si="1"/>
        <v>5</v>
      </c>
      <c r="AH19" s="50">
        <f t="shared" si="1"/>
        <v>7.5</v>
      </c>
      <c r="AI19" s="51">
        <f t="shared" si="1"/>
        <v>159.5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>SUM(D20:AF20)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>SUM(D21:AF21)</f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>SUM(D22:AF22)</f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>SUM(D23:AF23)</f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>SUM(D25:AF25)</f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>SUM(D26:AF26)</f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SUM(D27:AF27)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>SUM(D28:AF28)</f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2">SUM(D19:D28)</f>
        <v>7.5</v>
      </c>
      <c r="E29" s="50">
        <f t="shared" si="2"/>
        <v>7.5</v>
      </c>
      <c r="F29" s="50">
        <f t="shared" si="2"/>
        <v>7.5</v>
      </c>
      <c r="G29" s="50">
        <f t="shared" si="2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3">SUM(K19:K28)</f>
        <v>7.5</v>
      </c>
      <c r="L29" s="50">
        <f t="shared" si="3"/>
        <v>7.5</v>
      </c>
      <c r="M29" s="50">
        <f t="shared" si="3"/>
        <v>7.5</v>
      </c>
      <c r="N29" s="50">
        <f t="shared" si="3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4">SUM(R19:R28)</f>
        <v>4.5</v>
      </c>
      <c r="S29" s="50">
        <f t="shared" si="4"/>
        <v>7.5</v>
      </c>
      <c r="T29" s="50">
        <f t="shared" si="4"/>
        <v>7.5</v>
      </c>
      <c r="U29" s="50">
        <f t="shared" si="4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5">SUM(Y19:Y28)</f>
        <v>7.5</v>
      </c>
      <c r="Z29" s="50">
        <f t="shared" si="5"/>
        <v>7.5</v>
      </c>
      <c r="AA29" s="50">
        <f t="shared" si="5"/>
        <v>7.5</v>
      </c>
      <c r="AB29" s="50">
        <f t="shared" si="5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6">SUM(AF19:AF28)</f>
        <v>7.5</v>
      </c>
      <c r="AG29" s="50">
        <f t="shared" si="6"/>
        <v>5</v>
      </c>
      <c r="AH29" s="50">
        <f t="shared" si="6"/>
        <v>7.5</v>
      </c>
      <c r="AI29" s="51">
        <f>SUM(AI19:AI28)</f>
        <v>167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 t="s">
        <v>33</v>
      </c>
      <c r="E31" s="62"/>
      <c r="F31" s="62" t="s">
        <v>34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W31" s="62"/>
      <c r="X31" s="62"/>
      <c r="Y31" s="62"/>
      <c r="Z31" s="62"/>
      <c r="AA31" s="62"/>
      <c r="AB31" s="62"/>
      <c r="AC31" s="62"/>
      <c r="AD31" s="62"/>
      <c r="AE31" s="65" t="s">
        <v>11</v>
      </c>
      <c r="AF31" s="66">
        <f>23</f>
        <v>23</v>
      </c>
      <c r="AG31" s="85"/>
      <c r="AH31" s="85"/>
      <c r="AI31" s="67">
        <f>AF31*7.5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 t="s">
        <v>41</v>
      </c>
      <c r="E32" s="62"/>
      <c r="F32" s="62" t="s">
        <v>35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 t="s">
        <v>40</v>
      </c>
      <c r="E33" s="62"/>
      <c r="F33" s="62" t="s">
        <v>36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W33" s="62"/>
      <c r="X33" s="62"/>
      <c r="Y33" s="62"/>
      <c r="Z33" s="62"/>
      <c r="AA33" s="62"/>
      <c r="AB33" s="62"/>
      <c r="AC33" s="62"/>
      <c r="AD33" s="62"/>
      <c r="AE33" s="65" t="s">
        <v>46</v>
      </c>
      <c r="AF33" s="62"/>
      <c r="AG33" s="62"/>
      <c r="AH33" s="62"/>
      <c r="AI33" s="62">
        <f>AI29-AI31</f>
        <v>-5.5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 t="s">
        <v>42</v>
      </c>
      <c r="E34" s="69"/>
      <c r="F34" s="69" t="s">
        <v>37</v>
      </c>
      <c r="G34" s="69"/>
      <c r="H34" s="69"/>
      <c r="I34" s="6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 t="s">
        <v>38</v>
      </c>
      <c r="E35" s="69"/>
      <c r="F35" s="69" t="s">
        <v>43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W35" s="69"/>
      <c r="X35" s="69"/>
      <c r="Y35" s="69"/>
      <c r="Z35" s="69"/>
      <c r="AA35" s="69"/>
      <c r="AB35" s="69"/>
      <c r="AC35" s="69"/>
      <c r="AD35" s="69"/>
      <c r="AE35" s="70" t="s">
        <v>47</v>
      </c>
      <c r="AF35" s="69"/>
      <c r="AG35" s="69"/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 t="s">
        <v>44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W37" s="69"/>
      <c r="X37" s="69"/>
      <c r="Y37" s="69"/>
      <c r="Z37" s="69"/>
      <c r="AA37" s="69"/>
      <c r="AB37" s="69"/>
      <c r="AC37" s="69"/>
      <c r="AD37" s="69"/>
      <c r="AE37" s="70" t="s">
        <v>48</v>
      </c>
      <c r="AF37" s="69"/>
      <c r="AG37" s="69"/>
      <c r="AH37" s="69"/>
      <c r="AI37" s="73">
        <f>AI35+AI33</f>
        <v>-4.5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2019-08-02T17:43:23Z</cp:lastPrinted>
  <dcterms:created xsi:type="dcterms:W3CDTF">1998-07-03T22:57:08Z</dcterms:created>
  <dcterms:modified xsi:type="dcterms:W3CDTF">2019-08-02T17:44:30Z</dcterms:modified>
</cp:coreProperties>
</file>