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5E84B07D-BF57-48E2-9577-334F422CAEC9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3" i="1" l="1"/>
  <c r="AI22" i="1"/>
  <c r="AI21" i="1"/>
  <c r="AA8" i="1" l="1"/>
  <c r="AA17" i="1"/>
  <c r="AA27" i="1"/>
  <c r="U20" i="1"/>
  <c r="U17" i="1"/>
  <c r="U26" i="1"/>
  <c r="T20" i="1"/>
  <c r="T26" i="1"/>
  <c r="S20" i="1"/>
  <c r="S8" i="1"/>
  <c r="S26" i="1"/>
  <c r="R26" i="1"/>
  <c r="R17" i="1"/>
  <c r="Q17" i="1"/>
  <c r="N20" i="1"/>
  <c r="N19" i="1"/>
  <c r="M20" i="1"/>
  <c r="M19" i="1"/>
  <c r="M17" i="1"/>
  <c r="L20" i="1"/>
  <c r="L17" i="1"/>
  <c r="N26" i="1"/>
  <c r="M26" i="1"/>
  <c r="L26" i="1"/>
  <c r="K19" i="1"/>
  <c r="K17" i="1"/>
  <c r="J20" i="1"/>
  <c r="J17" i="1"/>
  <c r="J11" i="1"/>
  <c r="I11" i="1"/>
  <c r="G17" i="1"/>
  <c r="G11" i="1"/>
  <c r="G20" i="1"/>
  <c r="F20" i="1"/>
  <c r="F11" i="1"/>
  <c r="G26" i="1"/>
  <c r="F26" i="1"/>
  <c r="E19" i="1"/>
  <c r="E11" i="1"/>
  <c r="E10" i="1"/>
  <c r="E26" i="1"/>
  <c r="AG8" i="1"/>
  <c r="AH31" i="1"/>
  <c r="AF31" i="1"/>
  <c r="AE31" i="1"/>
  <c r="Z31" i="1"/>
  <c r="Y31" i="1"/>
  <c r="X31" i="1"/>
  <c r="D31" i="1"/>
  <c r="AI40" i="1" l="1"/>
  <c r="AG36" i="1" l="1"/>
  <c r="Q25" i="1"/>
  <c r="AH24" i="1"/>
  <c r="AH34" i="1" s="1"/>
  <c r="AG24" i="1"/>
  <c r="AG34" i="1" s="1"/>
  <c r="AF24" i="1"/>
  <c r="AF34" i="1" s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W34" i="1" s="1"/>
  <c r="V24" i="1"/>
  <c r="V34" i="1" s="1"/>
  <c r="U24" i="1"/>
  <c r="U34" i="1" s="1"/>
  <c r="T24" i="1"/>
  <c r="T34" i="1" s="1"/>
  <c r="S24" i="1"/>
  <c r="S34" i="1" s="1"/>
  <c r="R24" i="1"/>
  <c r="R34" i="1" s="1"/>
  <c r="Q24" i="1"/>
  <c r="P24" i="1"/>
  <c r="P34" i="1" s="1"/>
  <c r="O24" i="1"/>
  <c r="O34" i="1" s="1"/>
  <c r="N24" i="1"/>
  <c r="N34" i="1" s="1"/>
  <c r="M24" i="1"/>
  <c r="M34" i="1" s="1"/>
  <c r="L24" i="1"/>
  <c r="L34" i="1" s="1"/>
  <c r="K24" i="1"/>
  <c r="K34" i="1" s="1"/>
  <c r="J24" i="1"/>
  <c r="J34" i="1" s="1"/>
  <c r="I24" i="1"/>
  <c r="I34" i="1" s="1"/>
  <c r="H24" i="1"/>
  <c r="H34" i="1" s="1"/>
  <c r="G24" i="1"/>
  <c r="G34" i="1" s="1"/>
  <c r="F24" i="1"/>
  <c r="F34" i="1" s="1"/>
  <c r="E24" i="1"/>
  <c r="E34" i="1" s="1"/>
  <c r="D24" i="1"/>
  <c r="D34" i="1" s="1"/>
  <c r="Q34" i="1" l="1"/>
  <c r="AI32" i="1"/>
  <c r="AI28" i="1"/>
  <c r="AI20" i="1" l="1"/>
  <c r="AI18" i="1" l="1"/>
  <c r="AI24" i="1" l="1"/>
  <c r="AI19" i="1" l="1"/>
  <c r="AI11" i="1" l="1"/>
  <c r="AI10" i="1"/>
  <c r="AI16" i="1" l="1"/>
  <c r="AI17" i="1"/>
  <c r="AI15" i="1" l="1"/>
  <c r="AI31" i="1"/>
  <c r="AI26" i="1"/>
  <c r="AI36" i="1"/>
  <c r="AI27" i="1"/>
  <c r="AI9" i="1"/>
  <c r="AI33" i="1"/>
  <c r="AI8" i="1"/>
  <c r="AI12" i="1"/>
  <c r="AI13" i="1"/>
  <c r="AI14" i="1"/>
  <c r="AI30" i="1"/>
  <c r="AI25" i="1" l="1"/>
  <c r="AI34" i="1" l="1"/>
  <c r="AI38" i="1" s="1"/>
  <c r="AI42" i="1" s="1"/>
</calcChain>
</file>

<file path=xl/sharedStrings.xml><?xml version="1.0" encoding="utf-8"?>
<sst xmlns="http://schemas.openxmlformats.org/spreadsheetml/2006/main" count="236" uniqueCount="82">
  <si>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</si>
  <si>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</si>
  <si>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</si>
  <si>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</si>
  <si>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</si>
  <si>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</si>
  <si>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</si>
  <si>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</si>
  <si>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</si>
  <si>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</si>
  <si>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</si>
  <si>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</si>
  <si>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</si>
  <si>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</si>
  <si>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</si>
  <si>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</si>
  <si>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</si>
  <si>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</si>
  <si>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</si>
  <si>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</si>
  <si>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</si>
  <si>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</si>
  <si>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</si>
  <si>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</si>
  <si>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</si>
  <si>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</si>
  <si>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</si>
  <si>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</si>
  <si>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</si>
  <si>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</si>
  <si>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</si>
  <si>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</si>
  <si>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</si>
  <si>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</si>
  <si>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</si>
  <si>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</si>
  <si>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</si>
  <si>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</si>
  <si>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</si>
  <si>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</si>
  <si>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</si>
  <si>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</si>
  <si>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</si>
  <si>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</si>
  <si>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</si>
  <si>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</si>
  <si>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</si>
  <si>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</si>
  <si>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</si>
  <si>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</si>
  <si>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</si>
  <si>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</si>
  <si>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</si>
  <si>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</si>
  <si>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</si>
  <si>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</si>
  <si>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</si>
  <si>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</si>
  <si>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1716</t>
  </si>
  <si>
    <t>UBC Typologies</t>
  </si>
  <si>
    <t>1801</t>
  </si>
  <si>
    <t>Mosaic - Lancaster; Raleigh</t>
  </si>
  <si>
    <t>1803</t>
  </si>
  <si>
    <t>Qualex - Grange St, Burnaby</t>
  </si>
  <si>
    <t>1701</t>
  </si>
  <si>
    <t>1702</t>
  </si>
  <si>
    <t>Mosaic - Emery - Parcel 1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</si>
  <si>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</si>
  <si>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</si>
  <si>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</si>
  <si>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</si>
  <si>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</si>
  <si>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</si>
  <si>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1406</t>
  </si>
  <si>
    <t>IPL - Belpark</t>
  </si>
  <si>
    <t>1602</t>
  </si>
  <si>
    <t>IPL - Hudson St</t>
  </si>
  <si>
    <t>1906</t>
  </si>
  <si>
    <t>Darwin - Riverside</t>
  </si>
  <si>
    <t>1904</t>
  </si>
  <si>
    <t>Qualex - Regan Ave</t>
  </si>
  <si>
    <t>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</si>
</sst>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" zoomScaleNormal="100" zoomScaleSheetLayoutView="100" workbookViewId="0">
      <selection activeCell="AJ18" sqref="AJ1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9"/>
      <c r="BA1" s="49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9"/>
      <c r="BA2" s="49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4" t="s">
        <v>47</v>
      </c>
      <c r="R3" s="44"/>
      <c r="S3" s="44"/>
      <c r="T3" s="44"/>
      <c r="U3" s="45"/>
      <c r="V3" s="45"/>
      <c r="W3" s="45"/>
      <c r="X3" s="45"/>
      <c r="Y3" s="45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81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9"/>
      <c r="BA3" s="4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9"/>
      <c r="BA4" s="49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9"/>
      <c r="BA5" s="49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9"/>
      <c r="BA6" s="49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9"/>
      <c r="B7" s="68"/>
      <c r="C7" s="70" t="s">
        <v>40</v>
      </c>
      <c r="D7" s="71" t="s">
        <v>15</v>
      </c>
      <c r="E7" s="71" t="s">
        <v>16</v>
      </c>
      <c r="F7" s="71" t="s">
        <v>15</v>
      </c>
      <c r="G7" s="71" t="s">
        <v>17</v>
      </c>
      <c r="H7" s="71" t="s">
        <v>18</v>
      </c>
      <c r="I7" s="71" t="s">
        <v>18</v>
      </c>
      <c r="J7" s="71" t="s">
        <v>19</v>
      </c>
      <c r="K7" s="71" t="s">
        <v>15</v>
      </c>
      <c r="L7" s="71" t="s">
        <v>16</v>
      </c>
      <c r="M7" s="71" t="s">
        <v>15</v>
      </c>
      <c r="N7" s="71" t="s">
        <v>17</v>
      </c>
      <c r="O7" s="71" t="s">
        <v>18</v>
      </c>
      <c r="P7" s="71" t="s">
        <v>18</v>
      </c>
      <c r="Q7" s="71" t="s">
        <v>19</v>
      </c>
      <c r="R7" s="71" t="s">
        <v>15</v>
      </c>
      <c r="S7" s="71" t="s">
        <v>16</v>
      </c>
      <c r="T7" s="71" t="s">
        <v>15</v>
      </c>
      <c r="U7" s="71" t="s">
        <v>17</v>
      </c>
      <c r="V7" s="71" t="s">
        <v>18</v>
      </c>
      <c r="W7" s="71" t="s">
        <v>18</v>
      </c>
      <c r="X7" s="71" t="s">
        <v>19</v>
      </c>
      <c r="Y7" s="71" t="s">
        <v>15</v>
      </c>
      <c r="Z7" s="71" t="s">
        <v>16</v>
      </c>
      <c r="AA7" s="71" t="s">
        <v>15</v>
      </c>
      <c r="AB7" s="71" t="s">
        <v>17</v>
      </c>
      <c r="AC7" s="71" t="s">
        <v>18</v>
      </c>
      <c r="AD7" s="71" t="s">
        <v>18</v>
      </c>
      <c r="AE7" s="71" t="s">
        <v>19</v>
      </c>
      <c r="AF7" s="71" t="s">
        <v>15</v>
      </c>
      <c r="AG7" s="71" t="s">
        <v>16</v>
      </c>
      <c r="AH7" s="71" t="s">
        <v>15</v>
      </c>
      <c r="AI7" s="72"/>
      <c r="AJ7" s="7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9"/>
      <c r="BA7" s="4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7" t="s">
        <v>73</v>
      </c>
      <c r="B8" s="40" t="s">
        <v>74</v>
      </c>
      <c r="C8" s="41"/>
      <c r="D8" s="51"/>
      <c r="E8" s="51"/>
      <c r="F8" s="51"/>
      <c r="G8" s="51"/>
      <c r="H8" s="51" t="s">
        <v>20</v>
      </c>
      <c r="I8" s="51" t="s">
        <v>20</v>
      </c>
      <c r="J8" s="51"/>
      <c r="K8" s="51"/>
      <c r="L8" s="51"/>
      <c r="M8" s="51"/>
      <c r="N8" s="51"/>
      <c r="O8" s="51" t="s">
        <v>20</v>
      </c>
      <c r="P8" s="51" t="s">
        <v>20</v>
      </c>
      <c r="Q8" s="51"/>
      <c r="R8" s="51"/>
      <c r="S8" s="51">
        <f>5</f>
        <v>5</v>
      </c>
      <c r="T8" s="51"/>
      <c r="U8" s="51"/>
      <c r="V8" s="51" t="s">
        <v>20</v>
      </c>
      <c r="W8" s="51" t="s">
        <v>20</v>
      </c>
      <c r="X8" s="51"/>
      <c r="Y8" s="51"/>
      <c r="Z8" s="51"/>
      <c r="AA8" s="51">
        <f>4</f>
        <v>4</v>
      </c>
      <c r="AB8" s="51"/>
      <c r="AC8" s="51" t="s">
        <v>20</v>
      </c>
      <c r="AD8" s="51" t="s">
        <v>20</v>
      </c>
      <c r="AE8" s="51"/>
      <c r="AF8" s="51"/>
      <c r="AG8" s="51">
        <f>4</f>
        <v>4</v>
      </c>
      <c r="AH8" s="51"/>
      <c r="AI8" s="52">
        <f t="shared" ref="AI8:AI13" si="0">SUM(D8:AH8)</f>
        <v>13</v>
      </c>
      <c r="AJ8" s="42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9"/>
      <c r="BA8" s="49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8" t="s">
        <v>75</v>
      </c>
      <c r="B9" s="76" t="s">
        <v>76</v>
      </c>
      <c r="C9" s="75"/>
      <c r="D9" s="53"/>
      <c r="E9" s="53"/>
      <c r="F9" s="53"/>
      <c r="G9" s="53"/>
      <c r="H9" s="51" t="s">
        <v>20</v>
      </c>
      <c r="I9" s="51" t="s">
        <v>20</v>
      </c>
      <c r="J9" s="53"/>
      <c r="K9" s="53"/>
      <c r="L9" s="53"/>
      <c r="M9" s="53"/>
      <c r="N9" s="53"/>
      <c r="O9" s="51" t="s">
        <v>20</v>
      </c>
      <c r="P9" s="51" t="s">
        <v>20</v>
      </c>
      <c r="Q9" s="53"/>
      <c r="R9" s="53"/>
      <c r="S9" s="53"/>
      <c r="T9" s="53"/>
      <c r="U9" s="53"/>
      <c r="V9" s="51" t="s">
        <v>20</v>
      </c>
      <c r="W9" s="51" t="s">
        <v>20</v>
      </c>
      <c r="X9" s="53"/>
      <c r="Y9" s="53"/>
      <c r="Z9" s="53"/>
      <c r="AA9" s="53"/>
      <c r="AB9" s="53"/>
      <c r="AC9" s="51" t="s">
        <v>20</v>
      </c>
      <c r="AD9" s="51" t="s">
        <v>20</v>
      </c>
      <c r="AE9" s="53"/>
      <c r="AF9" s="53"/>
      <c r="AG9" s="53"/>
      <c r="AH9" s="53"/>
      <c r="AI9" s="52">
        <f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9"/>
      <c r="BA9" s="4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7" t="s">
        <v>64</v>
      </c>
      <c r="B10" s="74" t="s">
        <v>66</v>
      </c>
      <c r="C10" s="41"/>
      <c r="D10" s="51"/>
      <c r="E10" s="51">
        <f>0.5</f>
        <v>0.5</v>
      </c>
      <c r="F10" s="51"/>
      <c r="G10" s="51"/>
      <c r="H10" s="51" t="s">
        <v>20</v>
      </c>
      <c r="I10" s="51" t="s">
        <v>20</v>
      </c>
      <c r="J10" s="51"/>
      <c r="K10" s="51"/>
      <c r="L10" s="51"/>
      <c r="M10" s="51"/>
      <c r="N10" s="51"/>
      <c r="O10" s="51" t="s">
        <v>20</v>
      </c>
      <c r="P10" s="51" t="s">
        <v>20</v>
      </c>
      <c r="Q10" s="51"/>
      <c r="R10" s="51"/>
      <c r="S10" s="51"/>
      <c r="T10" s="51"/>
      <c r="U10" s="51"/>
      <c r="V10" s="51" t="s">
        <v>20</v>
      </c>
      <c r="W10" s="51" t="s">
        <v>20</v>
      </c>
      <c r="X10" s="51"/>
      <c r="Y10" s="51"/>
      <c r="Z10" s="51"/>
      <c r="AA10" s="51"/>
      <c r="AB10" s="51"/>
      <c r="AC10" s="51" t="s">
        <v>20</v>
      </c>
      <c r="AD10" s="51" t="s">
        <v>20</v>
      </c>
      <c r="AE10" s="51"/>
      <c r="AF10" s="51"/>
      <c r="AG10" s="51"/>
      <c r="AH10" s="51"/>
      <c r="AI10" s="52">
        <f t="shared" ref="AI10:AI11" si="1">SUM(D10:AH10)</f>
        <v>0.5</v>
      </c>
      <c r="AJ10" s="42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9"/>
      <c r="BA10" s="49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8" t="s">
        <v>65</v>
      </c>
      <c r="B11" s="76" t="s">
        <v>67</v>
      </c>
      <c r="C11" s="75"/>
      <c r="D11" s="53"/>
      <c r="E11" s="53">
        <f>2</f>
        <v>2</v>
      </c>
      <c r="F11" s="53">
        <f>3</f>
        <v>3</v>
      </c>
      <c r="G11" s="53">
        <f>2</f>
        <v>2</v>
      </c>
      <c r="H11" s="51" t="s">
        <v>20</v>
      </c>
      <c r="I11" s="51">
        <f>4</f>
        <v>4</v>
      </c>
      <c r="J11" s="53">
        <f>7</f>
        <v>7</v>
      </c>
      <c r="K11" s="53"/>
      <c r="L11" s="53"/>
      <c r="M11" s="53"/>
      <c r="N11" s="53"/>
      <c r="O11" s="51" t="s">
        <v>20</v>
      </c>
      <c r="P11" s="51" t="s">
        <v>20</v>
      </c>
      <c r="Q11" s="53"/>
      <c r="R11" s="53"/>
      <c r="S11" s="53"/>
      <c r="T11" s="53"/>
      <c r="U11" s="53"/>
      <c r="V11" s="51" t="s">
        <v>20</v>
      </c>
      <c r="W11" s="51" t="s">
        <v>20</v>
      </c>
      <c r="X11" s="53"/>
      <c r="Y11" s="53"/>
      <c r="Z11" s="53"/>
      <c r="AA11" s="53"/>
      <c r="AB11" s="53"/>
      <c r="AC11" s="51" t="s">
        <v>20</v>
      </c>
      <c r="AD11" s="51" t="s">
        <v>20</v>
      </c>
      <c r="AE11" s="53"/>
      <c r="AF11" s="53"/>
      <c r="AG11" s="53"/>
      <c r="AH11" s="53"/>
      <c r="AI11" s="52">
        <f t="shared" si="1"/>
        <v>18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9"/>
      <c r="BA11" s="4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7" t="s">
        <v>52</v>
      </c>
      <c r="B12" s="74" t="s">
        <v>54</v>
      </c>
      <c r="C12" s="41"/>
      <c r="D12" s="51"/>
      <c r="E12" s="51"/>
      <c r="F12" s="51"/>
      <c r="G12" s="51"/>
      <c r="H12" s="51" t="s">
        <v>20</v>
      </c>
      <c r="I12" s="51" t="s">
        <v>20</v>
      </c>
      <c r="J12" s="51"/>
      <c r="K12" s="51"/>
      <c r="L12" s="51"/>
      <c r="M12" s="51"/>
      <c r="N12" s="51"/>
      <c r="O12" s="51" t="s">
        <v>20</v>
      </c>
      <c r="P12" s="51" t="s">
        <v>20</v>
      </c>
      <c r="Q12" s="51"/>
      <c r="R12" s="51"/>
      <c r="S12" s="51"/>
      <c r="T12" s="51"/>
      <c r="U12" s="51"/>
      <c r="V12" s="51" t="s">
        <v>20</v>
      </c>
      <c r="W12" s="51" t="s">
        <v>20</v>
      </c>
      <c r="X12" s="51"/>
      <c r="Y12" s="51"/>
      <c r="Z12" s="51"/>
      <c r="AA12" s="51"/>
      <c r="AB12" s="51"/>
      <c r="AC12" s="51" t="s">
        <v>20</v>
      </c>
      <c r="AD12" s="51" t="s">
        <v>20</v>
      </c>
      <c r="AE12" s="51"/>
      <c r="AF12" s="51"/>
      <c r="AG12" s="51"/>
      <c r="AH12" s="51"/>
      <c r="AI12" s="52">
        <f>SUM(D12:AH12)</f>
        <v>0</v>
      </c>
      <c r="AJ12" s="42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9"/>
      <c r="BA12" s="49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8" t="s">
        <v>53</v>
      </c>
      <c r="B13" s="76" t="s">
        <v>55</v>
      </c>
      <c r="C13" s="75"/>
      <c r="D13" s="53"/>
      <c r="E13" s="53"/>
      <c r="F13" s="53"/>
      <c r="G13" s="53"/>
      <c r="H13" s="51" t="s">
        <v>20</v>
      </c>
      <c r="I13" s="51" t="s">
        <v>20</v>
      </c>
      <c r="J13" s="53"/>
      <c r="K13" s="53"/>
      <c r="L13" s="53"/>
      <c r="M13" s="53"/>
      <c r="N13" s="53"/>
      <c r="O13" s="51" t="s">
        <v>20</v>
      </c>
      <c r="P13" s="51" t="s">
        <v>20</v>
      </c>
      <c r="Q13" s="53"/>
      <c r="R13" s="53"/>
      <c r="S13" s="53"/>
      <c r="T13" s="53"/>
      <c r="U13" s="53"/>
      <c r="V13" s="51" t="s">
        <v>20</v>
      </c>
      <c r="W13" s="51" t="s">
        <v>20</v>
      </c>
      <c r="X13" s="53"/>
      <c r="Y13" s="53"/>
      <c r="Z13" s="53"/>
      <c r="AA13" s="53"/>
      <c r="AB13" s="53"/>
      <c r="AC13" s="51" t="s">
        <v>20</v>
      </c>
      <c r="AD13" s="51" t="s">
        <v>20</v>
      </c>
      <c r="AE13" s="53"/>
      <c r="AF13" s="53"/>
      <c r="AG13" s="53"/>
      <c r="AH13" s="53"/>
      <c r="AI13" s="52">
        <f t="shared" si="0"/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9"/>
      <c r="BA13" s="4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7" t="s">
        <v>56</v>
      </c>
      <c r="B14" s="74" t="s">
        <v>57</v>
      </c>
      <c r="C14" s="41"/>
      <c r="D14" s="51"/>
      <c r="E14" s="51"/>
      <c r="F14" s="51"/>
      <c r="G14" s="51"/>
      <c r="H14" s="51" t="s">
        <v>20</v>
      </c>
      <c r="I14" s="51" t="s">
        <v>20</v>
      </c>
      <c r="J14" s="51"/>
      <c r="K14" s="51"/>
      <c r="L14" s="51"/>
      <c r="M14" s="51"/>
      <c r="N14" s="51"/>
      <c r="O14" s="51" t="s">
        <v>20</v>
      </c>
      <c r="P14" s="51" t="s">
        <v>20</v>
      </c>
      <c r="Q14" s="51"/>
      <c r="R14" s="51"/>
      <c r="S14" s="51"/>
      <c r="T14" s="51"/>
      <c r="U14" s="51"/>
      <c r="V14" s="51" t="s">
        <v>20</v>
      </c>
      <c r="W14" s="51" t="s">
        <v>20</v>
      </c>
      <c r="X14" s="51"/>
      <c r="Y14" s="51"/>
      <c r="Z14" s="51"/>
      <c r="AA14" s="51"/>
      <c r="AB14" s="51"/>
      <c r="AC14" s="51" t="s">
        <v>20</v>
      </c>
      <c r="AD14" s="51" t="s">
        <v>20</v>
      </c>
      <c r="AE14" s="51"/>
      <c r="AF14" s="51"/>
      <c r="AG14" s="51"/>
      <c r="AH14" s="51"/>
      <c r="AI14" s="52">
        <f t="shared" ref="AI14:AI20" si="2">SUM(D14:AH14)</f>
        <v>0</v>
      </c>
      <c r="AJ14" s="42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9"/>
      <c r="BA14" s="49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8" t="s">
        <v>58</v>
      </c>
      <c r="B15" s="76" t="s">
        <v>59</v>
      </c>
      <c r="C15" s="75"/>
      <c r="D15" s="53"/>
      <c r="E15" s="53"/>
      <c r="F15" s="53"/>
      <c r="G15" s="53"/>
      <c r="H15" s="51" t="s">
        <v>20</v>
      </c>
      <c r="I15" s="51" t="s">
        <v>20</v>
      </c>
      <c r="J15" s="53"/>
      <c r="K15" s="53"/>
      <c r="L15" s="53"/>
      <c r="M15" s="53"/>
      <c r="N15" s="53"/>
      <c r="O15" s="51" t="s">
        <v>20</v>
      </c>
      <c r="P15" s="51" t="s">
        <v>20</v>
      </c>
      <c r="Q15" s="53"/>
      <c r="R15" s="53"/>
      <c r="S15" s="53"/>
      <c r="T15" s="53"/>
      <c r="U15" s="53"/>
      <c r="V15" s="51" t="s">
        <v>20</v>
      </c>
      <c r="W15" s="51" t="s">
        <v>20</v>
      </c>
      <c r="X15" s="53"/>
      <c r="Y15" s="53"/>
      <c r="Z15" s="53"/>
      <c r="AA15" s="53"/>
      <c r="AB15" s="53"/>
      <c r="AC15" s="51" t="s">
        <v>20</v>
      </c>
      <c r="AD15" s="51" t="s">
        <v>20</v>
      </c>
      <c r="AE15" s="53"/>
      <c r="AF15" s="53"/>
      <c r="AG15" s="53"/>
      <c r="AH15" s="53"/>
      <c r="AI15" s="52">
        <f t="shared" si="2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9"/>
      <c r="BA15" s="49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7" t="s">
        <v>60</v>
      </c>
      <c r="B16" s="74" t="s">
        <v>61</v>
      </c>
      <c r="C16" s="41"/>
      <c r="D16" s="51"/>
      <c r="E16" s="51"/>
      <c r="F16" s="51"/>
      <c r="G16" s="51"/>
      <c r="H16" s="51" t="s">
        <v>20</v>
      </c>
      <c r="I16" s="51" t="s">
        <v>20</v>
      </c>
      <c r="J16" s="51"/>
      <c r="K16" s="51"/>
      <c r="L16" s="51"/>
      <c r="M16" s="51"/>
      <c r="N16" s="51"/>
      <c r="O16" s="51" t="s">
        <v>20</v>
      </c>
      <c r="P16" s="51" t="s">
        <v>20</v>
      </c>
      <c r="Q16" s="51"/>
      <c r="R16" s="51"/>
      <c r="S16" s="51"/>
      <c r="T16" s="51"/>
      <c r="U16" s="51"/>
      <c r="V16" s="51" t="s">
        <v>20</v>
      </c>
      <c r="W16" s="51" t="s">
        <v>20</v>
      </c>
      <c r="X16" s="51"/>
      <c r="Y16" s="51"/>
      <c r="Z16" s="51"/>
      <c r="AA16" s="51"/>
      <c r="AB16" s="51"/>
      <c r="AC16" s="51" t="s">
        <v>20</v>
      </c>
      <c r="AD16" s="51" t="s">
        <v>20</v>
      </c>
      <c r="AE16" s="51"/>
      <c r="AF16" s="51"/>
      <c r="AG16" s="51"/>
      <c r="AH16" s="51"/>
      <c r="AI16" s="52">
        <f t="shared" si="2"/>
        <v>0</v>
      </c>
      <c r="AJ16" s="42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9"/>
      <c r="BA16" s="49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8" t="s">
        <v>62</v>
      </c>
      <c r="B17" s="76" t="s">
        <v>63</v>
      </c>
      <c r="C17" s="75"/>
      <c r="D17" s="53"/>
      <c r="E17" s="53"/>
      <c r="F17" s="53"/>
      <c r="G17" s="53">
        <f>2</f>
        <v>2</v>
      </c>
      <c r="H17" s="51" t="s">
        <v>20</v>
      </c>
      <c r="I17" s="51" t="s">
        <v>20</v>
      </c>
      <c r="J17" s="53">
        <f>1</f>
        <v>1</v>
      </c>
      <c r="K17" s="53">
        <f>8</f>
        <v>8</v>
      </c>
      <c r="L17" s="53">
        <f>4</f>
        <v>4</v>
      </c>
      <c r="M17" s="53">
        <f>2</f>
        <v>2</v>
      </c>
      <c r="N17" s="53"/>
      <c r="O17" s="51" t="s">
        <v>20</v>
      </c>
      <c r="P17" s="51" t="s">
        <v>20</v>
      </c>
      <c r="Q17" s="53">
        <f>8</f>
        <v>8</v>
      </c>
      <c r="R17" s="53">
        <f>6</f>
        <v>6</v>
      </c>
      <c r="S17" s="53"/>
      <c r="T17" s="53"/>
      <c r="U17" s="53">
        <f>2</f>
        <v>2</v>
      </c>
      <c r="V17" s="51" t="s">
        <v>20</v>
      </c>
      <c r="W17" s="51" t="s">
        <v>20</v>
      </c>
      <c r="X17" s="53"/>
      <c r="Y17" s="53"/>
      <c r="Z17" s="53"/>
      <c r="AA17" s="53">
        <f>2</f>
        <v>2</v>
      </c>
      <c r="AB17" s="53"/>
      <c r="AC17" s="51" t="s">
        <v>20</v>
      </c>
      <c r="AD17" s="51" t="s">
        <v>20</v>
      </c>
      <c r="AE17" s="53"/>
      <c r="AF17" s="53"/>
      <c r="AG17" s="53"/>
      <c r="AH17" s="53"/>
      <c r="AI17" s="52">
        <f t="shared" si="2"/>
        <v>35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9"/>
      <c r="BA17" s="4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7" t="s">
        <v>68</v>
      </c>
      <c r="B18" s="74" t="s">
        <v>69</v>
      </c>
      <c r="C18" s="78"/>
      <c r="D18" s="51"/>
      <c r="E18" s="51"/>
      <c r="F18" s="51"/>
      <c r="G18" s="51"/>
      <c r="H18" s="51" t="s">
        <v>20</v>
      </c>
      <c r="I18" s="51" t="s">
        <v>20</v>
      </c>
      <c r="J18" s="51"/>
      <c r="K18" s="51"/>
      <c r="L18" s="51"/>
      <c r="M18" s="51"/>
      <c r="N18" s="51"/>
      <c r="O18" s="51" t="s">
        <v>20</v>
      </c>
      <c r="P18" s="51" t="s">
        <v>20</v>
      </c>
      <c r="Q18" s="51"/>
      <c r="R18" s="51"/>
      <c r="S18" s="51"/>
      <c r="T18" s="51"/>
      <c r="U18" s="51"/>
      <c r="V18" s="51" t="s">
        <v>20</v>
      </c>
      <c r="W18" s="51" t="s">
        <v>20</v>
      </c>
      <c r="X18" s="51"/>
      <c r="Y18" s="51"/>
      <c r="Z18" s="51"/>
      <c r="AA18" s="51"/>
      <c r="AB18" s="51"/>
      <c r="AC18" s="51" t="s">
        <v>20</v>
      </c>
      <c r="AD18" s="51" t="s">
        <v>20</v>
      </c>
      <c r="AE18" s="51"/>
      <c r="AF18" s="51"/>
      <c r="AG18" s="51"/>
      <c r="AH18" s="51"/>
      <c r="AI18" s="52">
        <f t="shared" ref="AI18" si="3">SUM(D18:AH18)</f>
        <v>0</v>
      </c>
      <c r="AJ18" s="42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9"/>
      <c r="BA18" s="49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8" t="s">
        <v>71</v>
      </c>
      <c r="B19" s="76" t="s">
        <v>72</v>
      </c>
      <c r="C19" s="75"/>
      <c r="D19" s="53"/>
      <c r="E19" s="53">
        <f>2</f>
        <v>2</v>
      </c>
      <c r="F19" s="53"/>
      <c r="G19" s="53"/>
      <c r="H19" s="51" t="s">
        <v>20</v>
      </c>
      <c r="I19" s="51" t="s">
        <v>20</v>
      </c>
      <c r="J19" s="53"/>
      <c r="K19" s="53">
        <f>1</f>
        <v>1</v>
      </c>
      <c r="L19" s="53"/>
      <c r="M19" s="53">
        <f>3</f>
        <v>3</v>
      </c>
      <c r="N19" s="53">
        <f>2</f>
        <v>2</v>
      </c>
      <c r="O19" s="51" t="s">
        <v>20</v>
      </c>
      <c r="P19" s="51" t="s">
        <v>20</v>
      </c>
      <c r="Q19" s="53"/>
      <c r="R19" s="53"/>
      <c r="S19" s="53"/>
      <c r="T19" s="53"/>
      <c r="U19" s="53"/>
      <c r="V19" s="51" t="s">
        <v>20</v>
      </c>
      <c r="W19" s="51" t="s">
        <v>20</v>
      </c>
      <c r="X19" s="53"/>
      <c r="Y19" s="53"/>
      <c r="Z19" s="53"/>
      <c r="AA19" s="53"/>
      <c r="AB19" s="53"/>
      <c r="AC19" s="51" t="s">
        <v>20</v>
      </c>
      <c r="AD19" s="51" t="s">
        <v>20</v>
      </c>
      <c r="AE19" s="53"/>
      <c r="AF19" s="53"/>
      <c r="AG19" s="53"/>
      <c r="AH19" s="53"/>
      <c r="AI19" s="52">
        <f t="shared" si="2"/>
        <v>8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9"/>
      <c r="BA19" s="4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7" t="s">
        <v>79</v>
      </c>
      <c r="B20" s="74" t="s">
        <v>80</v>
      </c>
      <c r="C20" s="78"/>
      <c r="D20" s="51"/>
      <c r="E20" s="51"/>
      <c r="F20" s="51">
        <f>4</f>
        <v>4</v>
      </c>
      <c r="G20" s="51">
        <f>2</f>
        <v>2</v>
      </c>
      <c r="H20" s="51" t="s">
        <v>20</v>
      </c>
      <c r="I20" s="51" t="s">
        <v>20</v>
      </c>
      <c r="J20" s="51">
        <f>1</f>
        <v>1</v>
      </c>
      <c r="K20" s="51"/>
      <c r="L20" s="51">
        <f>2</f>
        <v>2</v>
      </c>
      <c r="M20" s="51">
        <f>2</f>
        <v>2</v>
      </c>
      <c r="N20" s="51">
        <f>4</f>
        <v>4</v>
      </c>
      <c r="O20" s="51" t="s">
        <v>20</v>
      </c>
      <c r="P20" s="51" t="s">
        <v>20</v>
      </c>
      <c r="Q20" s="51"/>
      <c r="R20" s="51"/>
      <c r="S20" s="51">
        <f>2</f>
        <v>2</v>
      </c>
      <c r="T20" s="51">
        <f>3</f>
        <v>3</v>
      </c>
      <c r="U20" s="51">
        <f>1</f>
        <v>1</v>
      </c>
      <c r="V20" s="51" t="s">
        <v>20</v>
      </c>
      <c r="W20" s="51" t="s">
        <v>20</v>
      </c>
      <c r="X20" s="51"/>
      <c r="Y20" s="51"/>
      <c r="Z20" s="51"/>
      <c r="AA20" s="51"/>
      <c r="AB20" s="51"/>
      <c r="AC20" s="51" t="s">
        <v>20</v>
      </c>
      <c r="AD20" s="51" t="s">
        <v>20</v>
      </c>
      <c r="AE20" s="51"/>
      <c r="AF20" s="51"/>
      <c r="AG20" s="51"/>
      <c r="AH20" s="51"/>
      <c r="AI20" s="52">
        <f t="shared" si="2"/>
        <v>21</v>
      </c>
      <c r="AJ20" s="42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9"/>
      <c r="BA20" s="49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8" t="s">
        <v>77</v>
      </c>
      <c r="B21" s="76" t="s">
        <v>78</v>
      </c>
      <c r="C21" s="75"/>
      <c r="D21" s="53"/>
      <c r="E21" s="53"/>
      <c r="F21" s="53"/>
      <c r="G21" s="53"/>
      <c r="H21" s="51" t="s">
        <v>20</v>
      </c>
      <c r="I21" s="51" t="s">
        <v>20</v>
      </c>
      <c r="J21" s="53"/>
      <c r="K21" s="53"/>
      <c r="L21" s="53"/>
      <c r="M21" s="53"/>
      <c r="N21" s="53"/>
      <c r="O21" s="51" t="s">
        <v>20</v>
      </c>
      <c r="P21" s="51" t="s">
        <v>20</v>
      </c>
      <c r="Q21" s="53"/>
      <c r="R21" s="53"/>
      <c r="S21" s="53"/>
      <c r="T21" s="53"/>
      <c r="U21" s="53"/>
      <c r="V21" s="51" t="s">
        <v>20</v>
      </c>
      <c r="W21" s="51" t="s">
        <v>20</v>
      </c>
      <c r="X21" s="53"/>
      <c r="Y21" s="53"/>
      <c r="Z21" s="53"/>
      <c r="AA21" s="53"/>
      <c r="AB21" s="53"/>
      <c r="AC21" s="51" t="s">
        <v>20</v>
      </c>
      <c r="AD21" s="51" t="s">
        <v>20</v>
      </c>
      <c r="AE21" s="53"/>
      <c r="AF21" s="53"/>
      <c r="AG21" s="53"/>
      <c r="AH21" s="53"/>
      <c r="AI21" s="52">
        <f t="shared" ref="AI21:AI23" si="4">SUM(D21:AH21)</f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9"/>
      <c r="BA21" s="4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7"/>
      <c r="B22" s="74"/>
      <c r="C22" s="78"/>
      <c r="D22" s="51"/>
      <c r="E22" s="51"/>
      <c r="F22" s="51"/>
      <c r="G22" s="51"/>
      <c r="H22" s="51" t="s">
        <v>20</v>
      </c>
      <c r="I22" s="51" t="s">
        <v>20</v>
      </c>
      <c r="J22" s="51"/>
      <c r="K22" s="51"/>
      <c r="L22" s="51"/>
      <c r="M22" s="51"/>
      <c r="N22" s="51"/>
      <c r="O22" s="51" t="s">
        <v>20</v>
      </c>
      <c r="P22" s="51" t="s">
        <v>20</v>
      </c>
      <c r="Q22" s="51"/>
      <c r="R22" s="51"/>
      <c r="S22" s="51"/>
      <c r="T22" s="51"/>
      <c r="U22" s="51"/>
      <c r="V22" s="51" t="s">
        <v>20</v>
      </c>
      <c r="W22" s="51" t="s">
        <v>20</v>
      </c>
      <c r="X22" s="51"/>
      <c r="Y22" s="51"/>
      <c r="Z22" s="51"/>
      <c r="AA22" s="51"/>
      <c r="AB22" s="51"/>
      <c r="AC22" s="51" t="s">
        <v>20</v>
      </c>
      <c r="AD22" s="51" t="s">
        <v>20</v>
      </c>
      <c r="AE22" s="51"/>
      <c r="AF22" s="51"/>
      <c r="AG22" s="51"/>
      <c r="AH22" s="51"/>
      <c r="AI22" s="52">
        <f t="shared" si="4"/>
        <v>0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9"/>
      <c r="BA22" s="49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8"/>
      <c r="B23" s="76"/>
      <c r="C23" s="75"/>
      <c r="D23" s="53"/>
      <c r="E23" s="53"/>
      <c r="F23" s="53"/>
      <c r="G23" s="53"/>
      <c r="H23" s="51" t="s">
        <v>20</v>
      </c>
      <c r="I23" s="51" t="s">
        <v>20</v>
      </c>
      <c r="J23" s="53"/>
      <c r="K23" s="53"/>
      <c r="L23" s="53"/>
      <c r="M23" s="53"/>
      <c r="N23" s="53"/>
      <c r="O23" s="51" t="s">
        <v>20</v>
      </c>
      <c r="P23" s="51" t="s">
        <v>20</v>
      </c>
      <c r="Q23" s="53"/>
      <c r="R23" s="53"/>
      <c r="S23" s="53"/>
      <c r="T23" s="53"/>
      <c r="U23" s="53"/>
      <c r="V23" s="51" t="s">
        <v>20</v>
      </c>
      <c r="W23" s="51" t="s">
        <v>20</v>
      </c>
      <c r="X23" s="53"/>
      <c r="Y23" s="53"/>
      <c r="Z23" s="53"/>
      <c r="AA23" s="53"/>
      <c r="AB23" s="53"/>
      <c r="AC23" s="51" t="s">
        <v>20</v>
      </c>
      <c r="AD23" s="51" t="s">
        <v>20</v>
      </c>
      <c r="AE23" s="53"/>
      <c r="AF23" s="53"/>
      <c r="AG23" s="53"/>
      <c r="AH23" s="53"/>
      <c r="AI23" s="52">
        <f t="shared" si="4"/>
        <v>0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9"/>
      <c r="BA23" s="4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7"/>
      <c r="B24" s="50" t="s">
        <v>6</v>
      </c>
      <c r="C24" s="67"/>
      <c r="D24" s="54">
        <f>SUM(D8:D23)</f>
        <v>0</v>
      </c>
      <c r="E24" s="54">
        <f>SUM(E8:E23)</f>
        <v>4.5</v>
      </c>
      <c r="F24" s="54">
        <f>SUM(F8:F23)</f>
        <v>7</v>
      </c>
      <c r="G24" s="54">
        <f>SUM(G8:G23)</f>
        <v>6</v>
      </c>
      <c r="H24" s="54">
        <f>SUM(H8:H23)</f>
        <v>0</v>
      </c>
      <c r="I24" s="54">
        <f>SUM(I8:I23)</f>
        <v>4</v>
      </c>
      <c r="J24" s="54">
        <f>SUM(J8:J23)</f>
        <v>9</v>
      </c>
      <c r="K24" s="54">
        <f>SUM(K8:K23)</f>
        <v>9</v>
      </c>
      <c r="L24" s="54">
        <f>SUM(L8:L23)</f>
        <v>6</v>
      </c>
      <c r="M24" s="54">
        <f>SUM(M8:M23)</f>
        <v>7</v>
      </c>
      <c r="N24" s="54">
        <f>SUM(N8:N23)</f>
        <v>6</v>
      </c>
      <c r="O24" s="54">
        <f>SUM(O8:O23)</f>
        <v>0</v>
      </c>
      <c r="P24" s="54">
        <f>SUM(P8:P23)</f>
        <v>0</v>
      </c>
      <c r="Q24" s="54">
        <f>SUM(Q8:Q23)</f>
        <v>8</v>
      </c>
      <c r="R24" s="54">
        <f>SUM(R8:R23)</f>
        <v>6</v>
      </c>
      <c r="S24" s="54">
        <f>SUM(S8:S23)</f>
        <v>7</v>
      </c>
      <c r="T24" s="54">
        <f>SUM(T8:T23)</f>
        <v>3</v>
      </c>
      <c r="U24" s="54">
        <f>SUM(U8:U23)</f>
        <v>3</v>
      </c>
      <c r="V24" s="54">
        <f>SUM(V8:V23)</f>
        <v>0</v>
      </c>
      <c r="W24" s="54">
        <f>SUM(W8:W23)</f>
        <v>0</v>
      </c>
      <c r="X24" s="54">
        <f>SUM(X8:X23)</f>
        <v>0</v>
      </c>
      <c r="Y24" s="54">
        <f>SUM(Y8:Y23)</f>
        <v>0</v>
      </c>
      <c r="Z24" s="54">
        <f>SUM(Z8:Z23)</f>
        <v>0</v>
      </c>
      <c r="AA24" s="54">
        <f>SUM(AA8:AA23)</f>
        <v>6</v>
      </c>
      <c r="AB24" s="54">
        <f>SUM(AB8:AB23)</f>
        <v>0</v>
      </c>
      <c r="AC24" s="54">
        <f>SUM(AC8:AC23)</f>
        <v>0</v>
      </c>
      <c r="AD24" s="54">
        <f>SUM(AD8:AD23)</f>
        <v>0</v>
      </c>
      <c r="AE24" s="54">
        <f>SUM(AE8:AE23)</f>
        <v>0</v>
      </c>
      <c r="AF24" s="54">
        <f>SUM(AF8:AF23)</f>
        <v>0</v>
      </c>
      <c r="AG24" s="54">
        <f>SUM(AG8:AG23)</f>
        <v>4</v>
      </c>
      <c r="AH24" s="54">
        <f>SUM(AH8:AH23)</f>
        <v>0</v>
      </c>
      <c r="AI24" s="52">
        <f>SUM(D24:AH24)</f>
        <v>95.5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9"/>
      <c r="BA24" s="49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7</v>
      </c>
      <c r="B25" s="13"/>
      <c r="C25" s="13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>
        <f>7.5</f>
        <v>7.5</v>
      </c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2">
        <f>SUM(D25:AH25)</f>
        <v>7.5</v>
      </c>
      <c r="AJ25" s="43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9"/>
      <c r="BA25" s="4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14</v>
      </c>
      <c r="B26" s="13"/>
      <c r="C26" s="13"/>
      <c r="D26" s="56"/>
      <c r="E26" s="56">
        <f>4</f>
        <v>4</v>
      </c>
      <c r="F26" s="56">
        <f>2</f>
        <v>2</v>
      </c>
      <c r="G26" s="56">
        <f>2</f>
        <v>2</v>
      </c>
      <c r="H26" s="56"/>
      <c r="I26" s="56"/>
      <c r="J26" s="56"/>
      <c r="K26" s="56"/>
      <c r="L26" s="56">
        <f>2</f>
        <v>2</v>
      </c>
      <c r="M26" s="56">
        <f>2</f>
        <v>2</v>
      </c>
      <c r="N26" s="56">
        <f>2</f>
        <v>2</v>
      </c>
      <c r="O26" s="56"/>
      <c r="P26" s="56"/>
      <c r="Q26" s="56"/>
      <c r="R26" s="56">
        <f>2</f>
        <v>2</v>
      </c>
      <c r="S26" s="56">
        <f>1</f>
        <v>1</v>
      </c>
      <c r="T26" s="56">
        <f>4</f>
        <v>4</v>
      </c>
      <c r="U26" s="56">
        <f>3</f>
        <v>3</v>
      </c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2">
        <f>SUM(D26:AH26)</f>
        <v>24</v>
      </c>
      <c r="AJ26" s="4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9"/>
      <c r="BA26" s="49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8</v>
      </c>
      <c r="B27" s="13"/>
      <c r="C27" s="13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>
        <f>4</f>
        <v>4</v>
      </c>
      <c r="AB27" s="56"/>
      <c r="AC27" s="56"/>
      <c r="AD27" s="56"/>
      <c r="AE27" s="56"/>
      <c r="AF27" s="56"/>
      <c r="AG27" s="56"/>
      <c r="AH27" s="56"/>
      <c r="AI27" s="52">
        <f>SUM(D27:AH27)</f>
        <v>4</v>
      </c>
      <c r="AJ27" s="4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9"/>
      <c r="BA27" s="4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22</v>
      </c>
      <c r="B28" s="14"/>
      <c r="C28" s="14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2">
        <f>SUM(D28:AH28)</f>
        <v>0</v>
      </c>
      <c r="AJ28" s="43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9"/>
      <c r="BA28" s="4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51</v>
      </c>
      <c r="B29" s="14"/>
      <c r="C29" s="1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2"/>
      <c r="AJ29" s="46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9"/>
      <c r="BA29" s="4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12</v>
      </c>
      <c r="B30" s="14"/>
      <c r="C30" s="14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2">
        <f>SUM(D30:AH30)</f>
        <v>0</v>
      </c>
      <c r="AJ30" s="46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9"/>
      <c r="BA30" s="4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13</v>
      </c>
      <c r="B31" s="14"/>
      <c r="C31" s="14"/>
      <c r="D31" s="56">
        <f>7.5</f>
        <v>7.5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>
        <f>7.5</f>
        <v>7.5</v>
      </c>
      <c r="Y31" s="56">
        <f>7.5</f>
        <v>7.5</v>
      </c>
      <c r="Z31" s="56">
        <f>7.5</f>
        <v>7.5</v>
      </c>
      <c r="AA31" s="56"/>
      <c r="AB31" s="56"/>
      <c r="AC31" s="56"/>
      <c r="AD31" s="56"/>
      <c r="AE31" s="56">
        <f>7.5</f>
        <v>7.5</v>
      </c>
      <c r="AF31" s="56">
        <f>7.5</f>
        <v>7.5</v>
      </c>
      <c r="AG31" s="56"/>
      <c r="AH31" s="56">
        <f>7.5</f>
        <v>7.5</v>
      </c>
      <c r="AI31" s="52">
        <f>SUM(D31:AH31)</f>
        <v>52.5</v>
      </c>
      <c r="AJ31" s="4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9"/>
      <c r="BA31" s="4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39</v>
      </c>
      <c r="B32" s="14"/>
      <c r="C32" s="1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2">
        <f>SUM(D32:AH32)</f>
        <v>0</v>
      </c>
      <c r="AJ32" s="43" t="s">
        <v>70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9"/>
      <c r="BA32" s="49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39</v>
      </c>
      <c r="B33" s="14"/>
      <c r="C33" s="1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2">
        <f>SUM(D33:AH33)</f>
        <v>0</v>
      </c>
      <c r="AJ33" s="43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9"/>
      <c r="BA33" s="4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/>
      <c r="B34" s="14"/>
      <c r="C34" s="14"/>
      <c r="D34" s="54">
        <f t="shared" ref="D34:M34" si="5">SUM(D24:D33)</f>
        <v>7.5</v>
      </c>
      <c r="E34" s="54">
        <f t="shared" si="5"/>
        <v>8.5</v>
      </c>
      <c r="F34" s="54">
        <f t="shared" si="5"/>
        <v>9</v>
      </c>
      <c r="G34" s="54">
        <f t="shared" si="5"/>
        <v>8</v>
      </c>
      <c r="H34" s="54">
        <f t="shared" si="5"/>
        <v>0</v>
      </c>
      <c r="I34" s="54">
        <f t="shared" si="5"/>
        <v>4</v>
      </c>
      <c r="J34" s="54">
        <f t="shared" si="5"/>
        <v>9</v>
      </c>
      <c r="K34" s="54">
        <f t="shared" si="5"/>
        <v>9</v>
      </c>
      <c r="L34" s="54">
        <f t="shared" si="5"/>
        <v>8</v>
      </c>
      <c r="M34" s="54">
        <f t="shared" si="5"/>
        <v>9</v>
      </c>
      <c r="N34" s="54">
        <f>SUM(N24:N33)</f>
        <v>8</v>
      </c>
      <c r="O34" s="54">
        <f>SUM(O24:O33)</f>
        <v>0</v>
      </c>
      <c r="P34" s="54">
        <f>SUM(P24:P33)</f>
        <v>0</v>
      </c>
      <c r="Q34" s="54">
        <f t="shared" ref="Q34:T34" si="6">SUM(Q24:Q33)</f>
        <v>15.5</v>
      </c>
      <c r="R34" s="54">
        <f t="shared" si="6"/>
        <v>8</v>
      </c>
      <c r="S34" s="54">
        <f t="shared" si="6"/>
        <v>8</v>
      </c>
      <c r="T34" s="54">
        <f t="shared" si="6"/>
        <v>7</v>
      </c>
      <c r="U34" s="54">
        <f>SUM(U24:U33)</f>
        <v>6</v>
      </c>
      <c r="V34" s="54">
        <f>SUM(V24:V33)</f>
        <v>0</v>
      </c>
      <c r="W34" s="54">
        <f>SUM(W24:W33)</f>
        <v>0</v>
      </c>
      <c r="X34" s="54">
        <f t="shared" ref="X34:AA34" si="7">SUM(X24:X33)</f>
        <v>7.5</v>
      </c>
      <c r="Y34" s="54">
        <f t="shared" si="7"/>
        <v>7.5</v>
      </c>
      <c r="Z34" s="54">
        <f t="shared" si="7"/>
        <v>7.5</v>
      </c>
      <c r="AA34" s="54">
        <f t="shared" si="7"/>
        <v>10</v>
      </c>
      <c r="AB34" s="54">
        <f>SUM(AB24:AB33)</f>
        <v>0</v>
      </c>
      <c r="AC34" s="54">
        <f>SUM(AC24:AC33)</f>
        <v>0</v>
      </c>
      <c r="AD34" s="54">
        <f>SUM(AD24:AD33)</f>
        <v>0</v>
      </c>
      <c r="AE34" s="54">
        <f t="shared" ref="AE34:AH34" si="8">SUM(AE24:AE33)</f>
        <v>7.5</v>
      </c>
      <c r="AF34" s="54">
        <f t="shared" si="8"/>
        <v>7.5</v>
      </c>
      <c r="AG34" s="54">
        <f t="shared" si="8"/>
        <v>4</v>
      </c>
      <c r="AH34" s="54">
        <f t="shared" si="8"/>
        <v>7.5</v>
      </c>
      <c r="AI34" s="55">
        <f>SUM(AI24:AI33)</f>
        <v>183.5</v>
      </c>
      <c r="AJ34" s="43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9"/>
      <c r="BA34" s="49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thickBot="1" x14ac:dyDescent="0.4">
      <c r="A35" s="11" t="s">
        <v>9</v>
      </c>
      <c r="B35" s="16"/>
      <c r="C35" s="1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43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9"/>
      <c r="BA35" s="4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2" customFormat="1" ht="10.5" thickBot="1" x14ac:dyDescent="0.35">
      <c r="A36" s="15" t="s">
        <v>10</v>
      </c>
      <c r="B36" s="17" t="s">
        <v>27</v>
      </c>
      <c r="C36" s="17"/>
      <c r="D36" s="57"/>
      <c r="E36" s="57"/>
      <c r="F36" s="57" t="s">
        <v>33</v>
      </c>
      <c r="G36" s="57"/>
      <c r="H36" s="57" t="s">
        <v>34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30"/>
      <c r="Y36" s="57"/>
      <c r="Z36" s="57"/>
      <c r="AA36" s="57"/>
      <c r="AB36" s="57"/>
      <c r="AC36" s="57"/>
      <c r="AD36" s="57"/>
      <c r="AE36" s="57"/>
      <c r="AF36" s="63" t="s">
        <v>11</v>
      </c>
      <c r="AG36" s="62">
        <f>23</f>
        <v>23</v>
      </c>
      <c r="AH36" s="57"/>
      <c r="AI36" s="58">
        <f>7.5*AG36</f>
        <v>172.5</v>
      </c>
      <c r="AJ36" s="2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9"/>
      <c r="BA36" s="30" t="s">
        <v>46</v>
      </c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5" customFormat="1" x14ac:dyDescent="0.35">
      <c r="A37" s="18" t="s">
        <v>26</v>
      </c>
      <c r="B37" s="17" t="s">
        <v>28</v>
      </c>
      <c r="C37" s="17"/>
      <c r="D37" s="57"/>
      <c r="E37" s="57"/>
      <c r="F37" s="57" t="s">
        <v>42</v>
      </c>
      <c r="G37" s="57"/>
      <c r="H37" s="57" t="s">
        <v>35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30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9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</row>
    <row r="38" spans="1:190" s="25" customFormat="1" x14ac:dyDescent="0.35">
      <c r="A38" s="18" t="s">
        <v>25</v>
      </c>
      <c r="B38" s="17" t="s">
        <v>32</v>
      </c>
      <c r="C38" s="17"/>
      <c r="D38" s="57"/>
      <c r="E38" s="57"/>
      <c r="F38" s="57" t="s">
        <v>41</v>
      </c>
      <c r="G38" s="57"/>
      <c r="H38" s="57" t="s">
        <v>36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30"/>
      <c r="Y38" s="57"/>
      <c r="Z38" s="57"/>
      <c r="AA38" s="57"/>
      <c r="AB38" s="57"/>
      <c r="AC38" s="57"/>
      <c r="AD38" s="57"/>
      <c r="AE38" s="57"/>
      <c r="AF38" s="63" t="s">
        <v>48</v>
      </c>
      <c r="AG38" s="57"/>
      <c r="AH38" s="57"/>
      <c r="AI38" s="57">
        <f>AI34-AI36</f>
        <v>11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9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</row>
    <row r="39" spans="1:190" s="22" customFormat="1" ht="10.15" x14ac:dyDescent="0.3">
      <c r="A39" s="18" t="s">
        <v>31</v>
      </c>
      <c r="B39" s="17" t="s">
        <v>30</v>
      </c>
      <c r="C39" s="31"/>
      <c r="D39" s="59"/>
      <c r="E39" s="59"/>
      <c r="F39" s="59" t="s">
        <v>43</v>
      </c>
      <c r="G39" s="59"/>
      <c r="H39" s="59" t="s">
        <v>37</v>
      </c>
      <c r="I39" s="59"/>
      <c r="J39" s="59"/>
      <c r="K39" s="59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30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9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ht="10.15" x14ac:dyDescent="0.3">
      <c r="A40" s="17" t="s">
        <v>29</v>
      </c>
      <c r="B40" s="31" t="s">
        <v>24</v>
      </c>
      <c r="C40" s="31"/>
      <c r="D40" s="59"/>
      <c r="E40" s="59"/>
      <c r="F40" s="59" t="s">
        <v>38</v>
      </c>
      <c r="G40" s="59"/>
      <c r="H40" s="59" t="s">
        <v>44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30"/>
      <c r="Y40" s="59"/>
      <c r="Z40" s="59"/>
      <c r="AA40" s="59"/>
      <c r="AB40" s="59"/>
      <c r="AC40" s="59"/>
      <c r="AD40" s="59"/>
      <c r="AE40" s="59"/>
      <c r="AF40" s="64" t="s">
        <v>49</v>
      </c>
      <c r="AG40" s="59"/>
      <c r="AH40" s="59"/>
      <c r="AI40" s="60">
        <f>568.5</f>
        <v>568.5</v>
      </c>
      <c r="AJ40" s="66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9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0.15" x14ac:dyDescent="0.3">
      <c r="A41" s="31" t="s">
        <v>23</v>
      </c>
      <c r="B41" s="31"/>
      <c r="C41" s="31"/>
      <c r="D41" s="59"/>
      <c r="E41" s="59"/>
      <c r="F41" s="59"/>
      <c r="G41" s="59"/>
      <c r="H41" s="59" t="s">
        <v>45</v>
      </c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30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9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ht="13.15" thickBot="1" x14ac:dyDescent="0.4">
      <c r="A42" s="31"/>
      <c r="B42" s="29"/>
      <c r="C42" s="2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30"/>
      <c r="Y42" s="59"/>
      <c r="Z42" s="59"/>
      <c r="AA42" s="59"/>
      <c r="AB42" s="59"/>
      <c r="AC42" s="59"/>
      <c r="AD42" s="59"/>
      <c r="AE42" s="59"/>
      <c r="AF42" s="64" t="s">
        <v>50</v>
      </c>
      <c r="AG42" s="59"/>
      <c r="AH42" s="59"/>
      <c r="AI42" s="61">
        <f>AI38+AI40</f>
        <v>579.5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9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9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9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9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9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s="30" customFormat="1" x14ac:dyDescent="0.35">
      <c r="A47" s="29"/>
      <c r="AJ47" s="31"/>
      <c r="AZ47" s="49"/>
    </row>
    <row r="48" spans="1:190" s="30" customFormat="1" ht="10.15" x14ac:dyDescent="0.3">
      <c r="AJ48" s="31"/>
      <c r="AZ48" s="49"/>
    </row>
    <row r="49" spans="1:52" s="30" customFormat="1" ht="10.15" x14ac:dyDescent="0.3">
      <c r="AZ49" s="49"/>
    </row>
    <row r="50" spans="1:52" s="30" customFormat="1" ht="10.15" x14ac:dyDescent="0.3">
      <c r="AZ50" s="49"/>
    </row>
    <row r="51" spans="1:52" s="30" customFormat="1" ht="10.15" x14ac:dyDescent="0.3"/>
    <row r="52" spans="1:52" s="30" customFormat="1" ht="10.15" x14ac:dyDescent="0.3"/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x14ac:dyDescent="0.35">
      <c r="A59" s="30"/>
      <c r="C59"/>
      <c r="AI59" s="1"/>
    </row>
    <row r="60" spans="1:52" x14ac:dyDescent="0.35"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2019-03-05T23:43:14Z</cp:lastPrinted>
  <dcterms:created xsi:type="dcterms:W3CDTF">1998-07-03T22:57:08Z</dcterms:created>
  <dcterms:modified xsi:type="dcterms:W3CDTF">2019-11-07T19:55:11Z</dcterms:modified>
</cp:coreProperties>
</file>