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8424F440-71EE-4CA3-9232-498952816197}" xr6:coauthVersionLast="45" xr6:coauthVersionMax="45" xr10:uidLastSave="{00000000-0000-0000-0000-000000000000}"/>
  <bookViews>
    <workbookView xWindow="-103" yWindow="-103" windowWidth="23657" windowHeight="152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E32" i="1"/>
  <c r="X32" i="1"/>
  <c r="P32" i="1"/>
  <c r="K32" i="1"/>
  <c r="AE21" i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R21" i="1"/>
  <c r="R32" i="1" s="1"/>
  <c r="Q21" i="1"/>
  <c r="Q32" i="1" s="1"/>
  <c r="P21" i="1"/>
  <c r="O21" i="1"/>
  <c r="O32" i="1" s="1"/>
  <c r="N21" i="1"/>
  <c r="N32" i="1" s="1"/>
  <c r="M21" i="1"/>
  <c r="M32" i="1" s="1"/>
  <c r="L21" i="1"/>
  <c r="L32" i="1" s="1"/>
  <c r="K21" i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S32" i="1" l="1"/>
  <c r="AI17" i="1" l="1"/>
  <c r="AI16" i="1"/>
  <c r="AI14" i="1" l="1"/>
  <c r="AI15" i="1"/>
  <c r="AI12" i="1" l="1"/>
  <c r="AI31" i="1" l="1"/>
  <c r="AI22" i="1"/>
  <c r="AI30" i="1"/>
  <c r="AI23" i="1"/>
  <c r="AI19" i="1"/>
  <c r="AI34" i="1"/>
  <c r="AI24" i="1"/>
  <c r="AI8" i="1"/>
  <c r="AI10" i="1"/>
  <c r="AI11" i="1"/>
  <c r="AI13" i="1"/>
  <c r="AI20" i="1"/>
  <c r="AI25" i="1"/>
  <c r="AI27" i="1"/>
  <c r="AI28" i="1"/>
  <c r="AI18" i="1"/>
  <c r="AI29" i="1"/>
  <c r="AI9" i="1"/>
  <c r="AI21" i="1" l="1"/>
  <c r="AI32" i="1" l="1"/>
  <c r="AK21" i="1" s="1"/>
  <c r="AK9" i="1" l="1"/>
  <c r="AI36" i="1"/>
  <c r="AI40" i="1" s="1"/>
  <c r="AK26" i="1"/>
  <c r="AK17" i="1"/>
  <c r="AK16" i="1"/>
  <c r="AK15" i="1"/>
  <c r="AK14" i="1"/>
  <c r="AK12" i="1"/>
  <c r="AK27" i="1"/>
  <c r="AK31" i="1"/>
  <c r="AK28" i="1"/>
  <c r="AK25" i="1"/>
  <c r="AK20" i="1"/>
  <c r="AK13" i="1"/>
  <c r="AK30" i="1"/>
  <c r="AK11" i="1"/>
  <c r="AK24" i="1"/>
  <c r="AK29" i="1"/>
  <c r="AK19" i="1"/>
  <c r="AK10" i="1"/>
  <c r="AK22" i="1"/>
  <c r="AK18" i="1"/>
  <c r="AK23" i="1"/>
  <c r="AK32" i="1" l="1"/>
</calcChain>
</file>

<file path=xl/sharedStrings.xml><?xml version="1.0" encoding="utf-8"?>
<sst xmlns="http://schemas.openxmlformats.org/spreadsheetml/2006/main" count="229" uniqueCount="76">
  <si>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</si>
  <si>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</si>
  <si>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</si>
  <si>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</si>
  <si>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</si>
  <si>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</si>
  <si>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</si>
  <si>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</si>
  <si>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</si>
  <si>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</si>
  <si>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</si>
  <si>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</si>
  <si>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</si>
  <si>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</si>
  <si>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</si>
  <si>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</si>
  <si>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</si>
  <si>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</si>
  <si>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</si>
  <si>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</si>
  <si>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</si>
  <si>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</si>
  <si>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</si>
  <si>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</si>
  <si>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</si>
  <si>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</si>
  <si>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</si>
  <si>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</si>
  <si>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</si>
  <si>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</si>
  <si>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</si>
  <si>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</si>
  <si>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</si>
  <si>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</si>
  <si>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</si>
  <si>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</si>
  <si>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</si>
  <si>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</si>
  <si>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</si>
  <si>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</si>
  <si>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</si>
  <si>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</si>
  <si>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</si>
  <si>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</si>
  <si>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</si>
  <si>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</si>
  <si>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Allan Seppanen</t>
  </si>
  <si>
    <t>OTHER - Computer Admin</t>
  </si>
  <si>
    <t>Flextime (Timeoff) this month</t>
  </si>
  <si>
    <t>Flextime (Timeoff) beginning of month</t>
  </si>
  <si>
    <t>Flextime (Timeoff) end of month</t>
  </si>
  <si>
    <t>PROFESSIONAL DEV - UNPAID</t>
  </si>
  <si>
    <t>1207</t>
  </si>
  <si>
    <t>Area 4 Apartment</t>
  </si>
  <si>
    <t>OTHER - Revit</t>
  </si>
  <si>
    <t>Revit, Lumion etc.</t>
  </si>
  <si>
    <t>BPP Lot 37</t>
  </si>
  <si>
    <t>1704</t>
  </si>
  <si>
    <t>NSID</t>
  </si>
  <si>
    <t>1712</t>
  </si>
  <si>
    <t xml:space="preserve">1508 </t>
  </si>
  <si>
    <t>OTHER</t>
  </si>
  <si>
    <t xml:space="preserve">BPP Lot 3 </t>
  </si>
  <si>
    <t>1901</t>
  </si>
  <si>
    <t>Maplewood Gardens</t>
  </si>
  <si>
    <t>1906</t>
  </si>
  <si>
    <t>Darwin Riverside</t>
  </si>
  <si>
    <t>EXT</t>
  </si>
  <si>
    <t>BPP Lot 3 - Amenity</t>
  </si>
  <si>
    <t>Amenity and Amenity Stair/Site Grading</t>
  </si>
  <si>
    <t>BPP Lot 3</t>
  </si>
  <si>
    <t>BPP Lot 3 - DRC Amendment</t>
  </si>
  <si>
    <t>d</t>
  </si>
  <si>
    <t>March 2020</t>
  </si>
  <si>
    <t>con</t>
  </si>
  <si>
    <t>N retaining 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</si>
</sst>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45" x14ac:dyDescent="0.3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F20" sqref="F20"/>
    </sheetView>
  </sheetViews>
  <sheetFormatPr defaultColWidth="7.61328125" defaultRowHeight="12.45" x14ac:dyDescent="0.3"/>
  <cols>
    <col min="1" max="1" width="5.23046875" customWidth="1"/>
    <col min="2" max="2" width="21.84375" customWidth="1"/>
    <col min="3" max="3" width="5" style="19" customWidth="1"/>
    <col min="4" max="34" width="3.3828125" style="1" customWidth="1"/>
    <col min="35" max="35" width="5.69140625" style="20" customWidth="1"/>
    <col min="36" max="36" width="44.84375" style="1" customWidth="1"/>
    <col min="37" max="37" width="7.61328125" style="77" customWidth="1"/>
    <col min="38" max="190" width="7.61328125" style="21" customWidth="1"/>
    <col min="191" max="16384" width="7.613281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73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95" customHeight="1" thickBot="1" x14ac:dyDescent="0.3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39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0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73" t="s">
        <v>52</v>
      </c>
      <c r="B9" s="40" t="s">
        <v>53</v>
      </c>
      <c r="C9" s="41" t="s">
        <v>33</v>
      </c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/>
      <c r="AK9" s="76">
        <f>AI9/AI$32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">
      <c r="A10" s="74" t="s">
        <v>60</v>
      </c>
      <c r="B10" s="45" t="s">
        <v>56</v>
      </c>
      <c r="C10" s="46" t="s">
        <v>74</v>
      </c>
      <c r="D10" s="57" t="s">
        <v>20</v>
      </c>
      <c r="E10" s="57"/>
      <c r="F10" s="57">
        <v>0.5</v>
      </c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0.5</v>
      </c>
      <c r="AJ10" s="47"/>
      <c r="AK10" s="76">
        <f t="shared" ref="AK10:AK31" si="1">AI10/AI$32</f>
        <v>2.840909090909091E-3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73"/>
      <c r="B11" s="40"/>
      <c r="C11" s="41"/>
      <c r="D11" s="57" t="s">
        <v>20</v>
      </c>
      <c r="E11" s="59"/>
      <c r="F11" s="59"/>
      <c r="G11" s="59"/>
      <c r="H11" s="59"/>
      <c r="I11" s="59"/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ref="AI11:AI20" si="2">SUM(D11:AH11)</f>
        <v>0</v>
      </c>
      <c r="AJ11" s="44"/>
      <c r="AK11" s="76">
        <f t="shared" si="1"/>
        <v>0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3">
      <c r="A12" s="74" t="s">
        <v>57</v>
      </c>
      <c r="B12" s="45" t="s">
        <v>58</v>
      </c>
      <c r="C12" s="46" t="s">
        <v>67</v>
      </c>
      <c r="D12" s="57" t="s">
        <v>20</v>
      </c>
      <c r="E12" s="57">
        <v>0.5</v>
      </c>
      <c r="F12" s="57">
        <v>2</v>
      </c>
      <c r="G12" s="57"/>
      <c r="H12" s="57"/>
      <c r="I12" s="57">
        <v>1</v>
      </c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>
        <v>1.5</v>
      </c>
      <c r="T12" s="57"/>
      <c r="U12" s="57"/>
      <c r="V12" s="57"/>
      <c r="W12" s="57"/>
      <c r="X12" s="57" t="s">
        <v>20</v>
      </c>
      <c r="Y12" s="57" t="s">
        <v>20</v>
      </c>
      <c r="Z12" s="57">
        <v>1.5</v>
      </c>
      <c r="AA12" s="57"/>
      <c r="AB12" s="57"/>
      <c r="AC12" s="57">
        <v>1</v>
      </c>
      <c r="AD12" s="57"/>
      <c r="AE12" s="57" t="s">
        <v>20</v>
      </c>
      <c r="AF12" s="57" t="s">
        <v>20</v>
      </c>
      <c r="AG12" s="57">
        <v>1.5</v>
      </c>
      <c r="AH12" s="57">
        <v>2.5</v>
      </c>
      <c r="AI12" s="58">
        <f>SUM(D12:AH12)</f>
        <v>11.5</v>
      </c>
      <c r="AJ12" s="47"/>
      <c r="AK12" s="76">
        <f t="shared" si="1"/>
        <v>6.5340909090909088E-2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5">
      <c r="A13" s="73" t="s">
        <v>59</v>
      </c>
      <c r="B13" s="40" t="s">
        <v>68</v>
      </c>
      <c r="C13" s="41" t="s">
        <v>72</v>
      </c>
      <c r="D13" s="57" t="s">
        <v>20</v>
      </c>
      <c r="E13" s="59"/>
      <c r="F13" s="59"/>
      <c r="G13" s="59"/>
      <c r="H13" s="59">
        <v>0.5</v>
      </c>
      <c r="I13" s="59"/>
      <c r="J13" s="57" t="s">
        <v>20</v>
      </c>
      <c r="K13" s="57" t="s">
        <v>20</v>
      </c>
      <c r="L13" s="59">
        <v>1.5</v>
      </c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si="2"/>
        <v>2</v>
      </c>
      <c r="AJ13" s="44" t="s">
        <v>69</v>
      </c>
      <c r="AK13" s="76">
        <f t="shared" si="1"/>
        <v>1.1363636363636364E-2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">
      <c r="A14" s="74" t="s">
        <v>59</v>
      </c>
      <c r="B14" s="45" t="s">
        <v>62</v>
      </c>
      <c r="C14" s="46" t="s">
        <v>31</v>
      </c>
      <c r="D14" s="57" t="s">
        <v>20</v>
      </c>
      <c r="E14" s="57"/>
      <c r="F14" s="57"/>
      <c r="G14" s="57">
        <v>2</v>
      </c>
      <c r="H14" s="57"/>
      <c r="I14" s="57"/>
      <c r="J14" s="57" t="s">
        <v>20</v>
      </c>
      <c r="K14" s="57" t="s">
        <v>20</v>
      </c>
      <c r="L14" s="57"/>
      <c r="M14" s="57"/>
      <c r="N14" s="57"/>
      <c r="O14" s="57"/>
      <c r="P14" s="57"/>
      <c r="Q14" s="57" t="s">
        <v>20</v>
      </c>
      <c r="R14" s="57" t="s">
        <v>20</v>
      </c>
      <c r="S14" s="57"/>
      <c r="T14" s="57"/>
      <c r="U14" s="57"/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>
        <v>1</v>
      </c>
      <c r="AH14" s="57"/>
      <c r="AI14" s="58">
        <f t="shared" si="2"/>
        <v>3</v>
      </c>
      <c r="AJ14" s="47"/>
      <c r="AK14" s="76">
        <f t="shared" si="1"/>
        <v>1.7045454545454544E-2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5">
      <c r="A15" s="73" t="s">
        <v>59</v>
      </c>
      <c r="B15" s="40" t="s">
        <v>70</v>
      </c>
      <c r="C15" s="41" t="s">
        <v>67</v>
      </c>
      <c r="D15" s="57" t="s">
        <v>20</v>
      </c>
      <c r="E15" s="59"/>
      <c r="F15" s="59"/>
      <c r="G15" s="59"/>
      <c r="H15" s="59"/>
      <c r="I15" s="59"/>
      <c r="J15" s="57" t="s">
        <v>20</v>
      </c>
      <c r="K15" s="57" t="s">
        <v>20</v>
      </c>
      <c r="L15" s="59">
        <v>1.5</v>
      </c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 t="shared" si="2"/>
        <v>1.5</v>
      </c>
      <c r="AJ15" s="44" t="s">
        <v>75</v>
      </c>
      <c r="AK15" s="76">
        <f t="shared" si="1"/>
        <v>8.5227272727272721E-3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5">
      <c r="A16" s="74" t="s">
        <v>59</v>
      </c>
      <c r="B16" s="45" t="s">
        <v>71</v>
      </c>
      <c r="C16" s="46" t="s">
        <v>67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/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ref="AI16:AI17" si="3">SUM(D16:AH16)</f>
        <v>0</v>
      </c>
      <c r="AJ16" s="47"/>
      <c r="AK16" s="76">
        <f t="shared" si="1"/>
        <v>0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3">
      <c r="A17" s="73" t="s">
        <v>63</v>
      </c>
      <c r="B17" s="40"/>
      <c r="C17" s="41"/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si="3"/>
        <v>0</v>
      </c>
      <c r="AJ17" s="44"/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5" customFormat="1" ht="12" customHeight="1" x14ac:dyDescent="0.25">
      <c r="A18" s="74" t="s">
        <v>63</v>
      </c>
      <c r="B18" s="45" t="s">
        <v>64</v>
      </c>
      <c r="C18" s="46" t="s">
        <v>26</v>
      </c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si="2"/>
        <v>0</v>
      </c>
      <c r="AJ18" s="47"/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3">
      <c r="A19" s="73" t="s">
        <v>65</v>
      </c>
      <c r="B19" s="40" t="s">
        <v>66</v>
      </c>
      <c r="C19" s="41" t="s">
        <v>26</v>
      </c>
      <c r="D19" s="57" t="s">
        <v>20</v>
      </c>
      <c r="E19" s="59">
        <v>7</v>
      </c>
      <c r="F19" s="59">
        <v>5</v>
      </c>
      <c r="G19" s="59">
        <v>5.5</v>
      </c>
      <c r="H19" s="59">
        <v>6.5</v>
      </c>
      <c r="I19" s="59">
        <v>6</v>
      </c>
      <c r="J19" s="57" t="s">
        <v>20</v>
      </c>
      <c r="K19" s="57" t="s">
        <v>20</v>
      </c>
      <c r="L19" s="59">
        <v>6.5</v>
      </c>
      <c r="M19" s="59">
        <v>8</v>
      </c>
      <c r="N19" s="59">
        <v>6</v>
      </c>
      <c r="O19" s="59">
        <v>7</v>
      </c>
      <c r="P19" s="59"/>
      <c r="Q19" s="57" t="s">
        <v>20</v>
      </c>
      <c r="R19" s="57" t="s">
        <v>20</v>
      </c>
      <c r="S19" s="59"/>
      <c r="T19" s="59"/>
      <c r="U19" s="59"/>
      <c r="V19" s="59">
        <v>1</v>
      </c>
      <c r="W19" s="59">
        <v>4.5</v>
      </c>
      <c r="X19" s="57" t="s">
        <v>20</v>
      </c>
      <c r="Y19" s="57" t="s">
        <v>20</v>
      </c>
      <c r="Z19" s="59"/>
      <c r="AA19" s="59">
        <v>2</v>
      </c>
      <c r="AB19" s="59">
        <v>1</v>
      </c>
      <c r="AC19" s="59">
        <v>1</v>
      </c>
      <c r="AD19" s="59">
        <v>1</v>
      </c>
      <c r="AE19" s="57" t="s">
        <v>20</v>
      </c>
      <c r="AF19" s="57" t="s">
        <v>20</v>
      </c>
      <c r="AG19" s="59">
        <v>1.5</v>
      </c>
      <c r="AH19" s="59">
        <v>2</v>
      </c>
      <c r="AI19" s="58">
        <f t="shared" si="2"/>
        <v>71.5</v>
      </c>
      <c r="AJ19" s="44"/>
      <c r="AK19" s="76">
        <f t="shared" si="1"/>
        <v>0.40625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5">
      <c r="A20" s="52"/>
      <c r="B20" s="55"/>
      <c r="C20" s="48"/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2"/>
        <v>0</v>
      </c>
      <c r="AJ20" s="47"/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3">
      <c r="A21" s="11"/>
      <c r="B21" s="56" t="s">
        <v>6</v>
      </c>
      <c r="C21" s="54"/>
      <c r="D21" s="60">
        <f t="shared" ref="D21:AE21" si="4">SUM(D8:D20)</f>
        <v>0</v>
      </c>
      <c r="E21" s="60">
        <f t="shared" si="4"/>
        <v>7.5</v>
      </c>
      <c r="F21" s="60">
        <f t="shared" si="4"/>
        <v>7.5</v>
      </c>
      <c r="G21" s="60">
        <f t="shared" si="4"/>
        <v>7.5</v>
      </c>
      <c r="H21" s="60">
        <f t="shared" si="4"/>
        <v>7</v>
      </c>
      <c r="I21" s="60">
        <f t="shared" si="4"/>
        <v>7</v>
      </c>
      <c r="J21" s="60">
        <f t="shared" si="4"/>
        <v>0</v>
      </c>
      <c r="K21" s="60">
        <f t="shared" si="4"/>
        <v>0</v>
      </c>
      <c r="L21" s="60">
        <f t="shared" si="4"/>
        <v>9.5</v>
      </c>
      <c r="M21" s="60">
        <f t="shared" si="4"/>
        <v>8</v>
      </c>
      <c r="N21" s="60">
        <f t="shared" si="4"/>
        <v>6</v>
      </c>
      <c r="O21" s="60">
        <f t="shared" si="4"/>
        <v>7</v>
      </c>
      <c r="P21" s="60">
        <f t="shared" si="4"/>
        <v>0</v>
      </c>
      <c r="Q21" s="60">
        <f t="shared" si="4"/>
        <v>0</v>
      </c>
      <c r="R21" s="60">
        <f t="shared" si="4"/>
        <v>0</v>
      </c>
      <c r="S21" s="60">
        <f t="shared" si="4"/>
        <v>1.5</v>
      </c>
      <c r="T21" s="60">
        <f t="shared" si="4"/>
        <v>0</v>
      </c>
      <c r="U21" s="60">
        <f t="shared" si="4"/>
        <v>0</v>
      </c>
      <c r="V21" s="60">
        <f t="shared" si="4"/>
        <v>1</v>
      </c>
      <c r="W21" s="60">
        <f t="shared" si="4"/>
        <v>4.5</v>
      </c>
      <c r="X21" s="60">
        <f t="shared" si="4"/>
        <v>0</v>
      </c>
      <c r="Y21" s="60">
        <f t="shared" si="4"/>
        <v>0</v>
      </c>
      <c r="Z21" s="60">
        <f t="shared" si="4"/>
        <v>1.5</v>
      </c>
      <c r="AA21" s="60">
        <f t="shared" si="4"/>
        <v>2</v>
      </c>
      <c r="AB21" s="60">
        <f t="shared" si="4"/>
        <v>1</v>
      </c>
      <c r="AC21" s="60">
        <f t="shared" si="4"/>
        <v>2</v>
      </c>
      <c r="AD21" s="60">
        <f t="shared" si="4"/>
        <v>1</v>
      </c>
      <c r="AE21" s="60">
        <f t="shared" si="4"/>
        <v>0</v>
      </c>
      <c r="AF21" s="60">
        <f t="shared" ref="AF21:AH21" si="5">SUM(AF8:AF20)</f>
        <v>0</v>
      </c>
      <c r="AG21" s="60">
        <f t="shared" si="5"/>
        <v>4</v>
      </c>
      <c r="AH21" s="60">
        <f t="shared" si="5"/>
        <v>4.5</v>
      </c>
      <c r="AI21" s="61">
        <f>SUM(AI8:AI20)</f>
        <v>90</v>
      </c>
      <c r="AJ21" s="49"/>
      <c r="AK21" s="76">
        <f t="shared" si="1"/>
        <v>0.51136363636363635</v>
      </c>
      <c r="AL21" s="76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3">
      <c r="A22" s="12" t="s">
        <v>7</v>
      </c>
      <c r="B22" s="13"/>
      <c r="C22" s="1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>
        <f t="shared" ref="AI22:AI31" si="6">SUM(D22:AH22)</f>
        <v>0</v>
      </c>
      <c r="AJ22" s="49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3">
      <c r="A23" s="85" t="s">
        <v>14</v>
      </c>
      <c r="B23" s="86"/>
      <c r="C23" s="86"/>
      <c r="D23" s="81"/>
      <c r="E23" s="81">
        <v>1</v>
      </c>
      <c r="F23" s="81">
        <v>1</v>
      </c>
      <c r="G23" s="81"/>
      <c r="H23" s="81">
        <v>1.5</v>
      </c>
      <c r="I23" s="81">
        <v>1.5</v>
      </c>
      <c r="J23" s="81"/>
      <c r="K23" s="81"/>
      <c r="L23" s="81"/>
      <c r="M23" s="81">
        <v>2</v>
      </c>
      <c r="N23" s="81"/>
      <c r="O23" s="81">
        <v>1.5</v>
      </c>
      <c r="P23" s="81"/>
      <c r="Q23" s="81"/>
      <c r="R23" s="81"/>
      <c r="S23" s="81">
        <v>5.5</v>
      </c>
      <c r="T23" s="81">
        <v>7.5</v>
      </c>
      <c r="U23" s="81">
        <v>7.5</v>
      </c>
      <c r="V23" s="81">
        <v>5.5</v>
      </c>
      <c r="W23" s="81">
        <v>4</v>
      </c>
      <c r="X23" s="81"/>
      <c r="Y23" s="81"/>
      <c r="Z23" s="81">
        <v>6.5</v>
      </c>
      <c r="AA23" s="81">
        <v>5.5</v>
      </c>
      <c r="AB23" s="81">
        <v>6.5</v>
      </c>
      <c r="AC23" s="81">
        <v>5.5</v>
      </c>
      <c r="AD23" s="81">
        <v>6.5</v>
      </c>
      <c r="AE23" s="81"/>
      <c r="AF23" s="81"/>
      <c r="AG23" s="81">
        <v>3.5</v>
      </c>
      <c r="AH23" s="81">
        <v>3</v>
      </c>
      <c r="AI23" s="82">
        <f t="shared" si="6"/>
        <v>75.5</v>
      </c>
      <c r="AJ23" s="84"/>
      <c r="AK23" s="76">
        <f t="shared" si="1"/>
        <v>0.42897727272727271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3">
      <c r="A24" s="12" t="s">
        <v>8</v>
      </c>
      <c r="B24" s="13"/>
      <c r="C24" s="1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 t="shared" si="6"/>
        <v>0</v>
      </c>
      <c r="AJ24" s="49"/>
      <c r="AK24" s="76">
        <f t="shared" si="1"/>
        <v>0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3">
      <c r="A25" s="12" t="s">
        <v>22</v>
      </c>
      <c r="B25" s="13"/>
      <c r="C25" s="13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 t="shared" si="6"/>
        <v>0</v>
      </c>
      <c r="AJ25" s="49"/>
      <c r="AK25" s="76">
        <f t="shared" si="1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51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/>
      <c r="AJ26" s="49"/>
      <c r="AK26" s="76">
        <f t="shared" si="1"/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12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49"/>
      <c r="AK27" s="76">
        <f t="shared" si="1"/>
        <v>0</v>
      </c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13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>
        <v>7.5</v>
      </c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7.5</v>
      </c>
      <c r="AJ28" s="49"/>
      <c r="AK28" s="76">
        <f t="shared" si="1"/>
        <v>4.261363636363636E-2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79" t="s">
        <v>47</v>
      </c>
      <c r="B29" s="80"/>
      <c r="C29" s="80"/>
      <c r="D29" s="81"/>
      <c r="E29" s="81"/>
      <c r="F29" s="81"/>
      <c r="G29" s="81">
        <v>1</v>
      </c>
      <c r="H29" s="81"/>
      <c r="I29" s="81"/>
      <c r="J29" s="81"/>
      <c r="K29" s="81"/>
      <c r="L29" s="81"/>
      <c r="M29" s="81"/>
      <c r="N29" s="81">
        <v>2</v>
      </c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6"/>
        <v>3</v>
      </c>
      <c r="AJ29" s="83"/>
      <c r="AK29" s="76">
        <f t="shared" si="1"/>
        <v>1.7045454545454544E-2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">
      <c r="A30" s="11" t="s">
        <v>54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6"/>
        <v>0</v>
      </c>
      <c r="AJ30" s="49" t="s">
        <v>55</v>
      </c>
      <c r="AK30" s="76">
        <f t="shared" si="1"/>
        <v>0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">
      <c r="A31" s="11" t="s">
        <v>61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6"/>
        <v>0</v>
      </c>
      <c r="AJ31" s="49"/>
      <c r="AK31" s="76">
        <f t="shared" si="1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">
      <c r="A32" s="11" t="s">
        <v>9</v>
      </c>
      <c r="B32" s="14"/>
      <c r="C32" s="14"/>
      <c r="D32" s="60">
        <f t="shared" ref="D32:AE32" si="7">SUM(D21:D31)</f>
        <v>0</v>
      </c>
      <c r="E32" s="60">
        <f t="shared" si="7"/>
        <v>8.5</v>
      </c>
      <c r="F32" s="60">
        <f t="shared" si="7"/>
        <v>8.5</v>
      </c>
      <c r="G32" s="60">
        <f t="shared" si="7"/>
        <v>8.5</v>
      </c>
      <c r="H32" s="60">
        <f t="shared" si="7"/>
        <v>8.5</v>
      </c>
      <c r="I32" s="60">
        <f t="shared" si="7"/>
        <v>8.5</v>
      </c>
      <c r="J32" s="60">
        <f t="shared" si="7"/>
        <v>0</v>
      </c>
      <c r="K32" s="60">
        <f t="shared" si="7"/>
        <v>0</v>
      </c>
      <c r="L32" s="60">
        <f t="shared" si="7"/>
        <v>9.5</v>
      </c>
      <c r="M32" s="60">
        <f t="shared" si="7"/>
        <v>10</v>
      </c>
      <c r="N32" s="60">
        <f t="shared" si="7"/>
        <v>8</v>
      </c>
      <c r="O32" s="60">
        <f t="shared" si="7"/>
        <v>8.5</v>
      </c>
      <c r="P32" s="60">
        <f t="shared" si="7"/>
        <v>7.5</v>
      </c>
      <c r="Q32" s="60">
        <f t="shared" si="7"/>
        <v>0</v>
      </c>
      <c r="R32" s="60">
        <f t="shared" si="7"/>
        <v>0</v>
      </c>
      <c r="S32" s="60">
        <f t="shared" si="7"/>
        <v>7</v>
      </c>
      <c r="T32" s="60">
        <f t="shared" si="7"/>
        <v>7.5</v>
      </c>
      <c r="U32" s="60">
        <f t="shared" si="7"/>
        <v>7.5</v>
      </c>
      <c r="V32" s="60">
        <f t="shared" si="7"/>
        <v>6.5</v>
      </c>
      <c r="W32" s="60">
        <f t="shared" si="7"/>
        <v>8.5</v>
      </c>
      <c r="X32" s="60">
        <f t="shared" si="7"/>
        <v>0</v>
      </c>
      <c r="Y32" s="60">
        <f t="shared" si="7"/>
        <v>0</v>
      </c>
      <c r="Z32" s="60">
        <f t="shared" si="7"/>
        <v>8</v>
      </c>
      <c r="AA32" s="60">
        <f t="shared" si="7"/>
        <v>7.5</v>
      </c>
      <c r="AB32" s="60">
        <f t="shared" si="7"/>
        <v>7.5</v>
      </c>
      <c r="AC32" s="60">
        <f t="shared" si="7"/>
        <v>7.5</v>
      </c>
      <c r="AD32" s="60">
        <f t="shared" si="7"/>
        <v>7.5</v>
      </c>
      <c r="AE32" s="60">
        <f t="shared" si="7"/>
        <v>0</v>
      </c>
      <c r="AF32" s="60">
        <f t="shared" ref="AF32:AH32" si="8">SUM(AF21:AF31)</f>
        <v>0</v>
      </c>
      <c r="AG32" s="60">
        <f t="shared" si="8"/>
        <v>7.5</v>
      </c>
      <c r="AH32" s="60">
        <f t="shared" si="8"/>
        <v>7.5</v>
      </c>
      <c r="AI32" s="75">
        <f t="shared" ref="AI32" si="9">SUM(AI21:AI31)</f>
        <v>176</v>
      </c>
      <c r="AJ32" s="28"/>
      <c r="AK32" s="76">
        <f>SUM(AK22:AK31)+SUM(AK9:AK20)</f>
        <v>1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2.9" thickBot="1" x14ac:dyDescent="0.35">
      <c r="A33" s="15" t="s">
        <v>10</v>
      </c>
      <c r="B33" s="16"/>
      <c r="C33" s="17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31"/>
      <c r="AK33" s="76"/>
      <c r="AZ33" s="53"/>
    </row>
    <row r="34" spans="1:52" s="30" customFormat="1" ht="10.75" thickBot="1" x14ac:dyDescent="0.3">
      <c r="A34" s="18" t="s">
        <v>26</v>
      </c>
      <c r="B34" s="17" t="s">
        <v>27</v>
      </c>
      <c r="C34" s="17"/>
      <c r="D34" s="63"/>
      <c r="E34" s="63"/>
      <c r="F34" s="63" t="s">
        <v>33</v>
      </c>
      <c r="G34" s="63"/>
      <c r="H34" s="63" t="s">
        <v>34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9" t="s">
        <v>11</v>
      </c>
      <c r="AG34" s="68">
        <f>22</f>
        <v>22</v>
      </c>
      <c r="AH34" s="63"/>
      <c r="AI34" s="64">
        <f>7.5*AG34</f>
        <v>165</v>
      </c>
      <c r="AJ34" s="31"/>
      <c r="AK34" s="76"/>
      <c r="AZ34" s="53"/>
    </row>
    <row r="35" spans="1:52" s="30" customFormat="1" ht="10.3" x14ac:dyDescent="0.25">
      <c r="A35" s="18" t="s">
        <v>25</v>
      </c>
      <c r="B35" s="17" t="s">
        <v>28</v>
      </c>
      <c r="C35" s="17"/>
      <c r="D35" s="63"/>
      <c r="E35" s="63"/>
      <c r="F35" s="63" t="s">
        <v>41</v>
      </c>
      <c r="G35" s="63"/>
      <c r="H35" s="63" t="s">
        <v>35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31"/>
      <c r="AK35" s="76"/>
      <c r="AZ35" s="53"/>
    </row>
    <row r="36" spans="1:52" s="30" customFormat="1" ht="10.3" x14ac:dyDescent="0.25">
      <c r="A36" s="18" t="s">
        <v>31</v>
      </c>
      <c r="B36" s="17" t="s">
        <v>32</v>
      </c>
      <c r="C36" s="17"/>
      <c r="D36" s="63"/>
      <c r="E36" s="63"/>
      <c r="F36" s="63" t="s">
        <v>40</v>
      </c>
      <c r="G36" s="63"/>
      <c r="H36" s="63" t="s">
        <v>36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9" t="s">
        <v>48</v>
      </c>
      <c r="AG36" s="63"/>
      <c r="AH36" s="63"/>
      <c r="AI36" s="63">
        <f>AI32-AI34</f>
        <v>11</v>
      </c>
      <c r="AJ36" s="72" t="s">
        <v>45</v>
      </c>
      <c r="AK36" s="76"/>
      <c r="AZ36" s="53"/>
    </row>
    <row r="37" spans="1:52" s="30" customFormat="1" ht="10.3" x14ac:dyDescent="0.25">
      <c r="A37" s="17" t="s">
        <v>29</v>
      </c>
      <c r="B37" s="17" t="s">
        <v>30</v>
      </c>
      <c r="C37" s="31"/>
      <c r="D37" s="65"/>
      <c r="E37" s="65"/>
      <c r="F37" s="65" t="s">
        <v>42</v>
      </c>
      <c r="G37" s="65"/>
      <c r="H37" s="65" t="s">
        <v>37</v>
      </c>
      <c r="I37" s="65"/>
      <c r="J37" s="65"/>
      <c r="K37" s="65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31"/>
      <c r="AK37" s="76"/>
    </row>
    <row r="38" spans="1:52" s="30" customFormat="1" ht="10.3" x14ac:dyDescent="0.25">
      <c r="A38" s="31" t="s">
        <v>23</v>
      </c>
      <c r="B38" s="31" t="s">
        <v>24</v>
      </c>
      <c r="C38" s="31"/>
      <c r="D38" s="65"/>
      <c r="E38" s="65"/>
      <c r="F38" s="65" t="s">
        <v>38</v>
      </c>
      <c r="G38" s="65"/>
      <c r="H38" s="65" t="s">
        <v>43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0" t="s">
        <v>49</v>
      </c>
      <c r="AG38" s="65"/>
      <c r="AH38" s="65"/>
      <c r="AI38" s="66">
        <f>459.5</f>
        <v>459.5</v>
      </c>
      <c r="AJ38" s="31"/>
      <c r="AK38" s="76"/>
    </row>
    <row r="39" spans="1:52" s="30" customFormat="1" ht="10.3" x14ac:dyDescent="0.25">
      <c r="A39" s="31"/>
      <c r="B39" s="31"/>
      <c r="C39" s="31"/>
      <c r="D39" s="65"/>
      <c r="E39" s="65"/>
      <c r="F39" s="65"/>
      <c r="G39" s="65"/>
      <c r="H39" s="65" t="s">
        <v>44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  <c r="AK39" s="76"/>
    </row>
    <row r="40" spans="1:52" s="30" customFormat="1" ht="12.9" thickBot="1" x14ac:dyDescent="0.35">
      <c r="A40" s="29"/>
      <c r="B40" s="29"/>
      <c r="C40" s="29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70" t="s">
        <v>50</v>
      </c>
      <c r="AG40" s="65"/>
      <c r="AH40" s="65"/>
      <c r="AI40" s="67">
        <f>AI38+AI36</f>
        <v>470.5</v>
      </c>
      <c r="AJ40" s="31"/>
      <c r="AK40" s="76"/>
    </row>
    <row r="41" spans="1:52" s="30" customFormat="1" ht="12.9" thickTop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76"/>
    </row>
    <row r="42" spans="1:52" s="30" customFormat="1" x14ac:dyDescent="0.3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76"/>
    </row>
    <row r="43" spans="1:52" s="30" customFormat="1" x14ac:dyDescent="0.3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76"/>
    </row>
    <row r="44" spans="1:52" s="30" customFormat="1" x14ac:dyDescent="0.3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76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2020-03-03T17:13:44Z</cp:lastPrinted>
  <dcterms:created xsi:type="dcterms:W3CDTF">1998-07-03T22:57:08Z</dcterms:created>
  <dcterms:modified xsi:type="dcterms:W3CDTF">2020-04-03T18:55:54Z</dcterms:modified>
</cp:coreProperties>
</file>