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13_ncr:1_{4D0CF85E-C310-4A6A-9DD9-D164510A292D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8" i="1" l="1"/>
  <c r="AB19" i="1" l="1"/>
  <c r="AF24" i="1" l="1"/>
  <c r="AA24" i="1"/>
  <c r="AF23" i="1"/>
  <c r="AA23" i="1"/>
  <c r="AI22" i="1"/>
  <c r="AA22" i="1"/>
  <c r="Y22" i="1"/>
  <c r="U22" i="1"/>
  <c r="AG33" i="1"/>
  <c r="AF19" i="1"/>
  <c r="AI19" i="1" s="1"/>
  <c r="AF21" i="1"/>
  <c r="AC28" i="1"/>
  <c r="AC21" i="1"/>
  <c r="AC15" i="1"/>
  <c r="AC10" i="1"/>
  <c r="AB15" i="1"/>
  <c r="AB21" i="1"/>
  <c r="M21" i="1"/>
  <c r="AI21" i="1"/>
  <c r="AI20" i="1"/>
  <c r="F20" i="1"/>
  <c r="M19" i="1"/>
  <c r="K19" i="1"/>
  <c r="J19" i="1"/>
  <c r="H19" i="1"/>
  <c r="G19" i="1"/>
  <c r="E19" i="1"/>
  <c r="AA28" i="1"/>
  <c r="Z16" i="1"/>
  <c r="Z10" i="1"/>
  <c r="Z28" i="1"/>
  <c r="Y28" i="1"/>
  <c r="Y16" i="1"/>
  <c r="V16" i="1"/>
  <c r="V28" i="1"/>
  <c r="U28" i="1"/>
  <c r="U16" i="1"/>
  <c r="U9" i="1"/>
  <c r="T9" i="1"/>
  <c r="T8" i="1"/>
  <c r="S16" i="1"/>
  <c r="S34" i="1"/>
  <c r="R28" i="1"/>
  <c r="R16" i="1"/>
  <c r="Q16" i="1"/>
  <c r="P16" i="1"/>
  <c r="O16" i="1"/>
  <c r="O9" i="1"/>
  <c r="N28" i="1"/>
  <c r="N16" i="1"/>
  <c r="M16" i="1"/>
  <c r="M10" i="1"/>
  <c r="L28" i="1"/>
  <c r="L10" i="1"/>
  <c r="L16" i="1"/>
  <c r="K16" i="1"/>
  <c r="K10" i="1"/>
  <c r="H28" i="1"/>
  <c r="G16" i="1"/>
  <c r="G28" i="1"/>
  <c r="F28" i="1"/>
  <c r="F16" i="1"/>
  <c r="F10" i="1"/>
  <c r="E10" i="1"/>
  <c r="E16" i="1"/>
  <c r="E28" i="1"/>
  <c r="D28" i="1"/>
  <c r="D16" i="1"/>
  <c r="AI42" i="1" l="1"/>
  <c r="AG26" i="1"/>
  <c r="AG36" i="1" s="1"/>
  <c r="AH26" i="1"/>
  <c r="AH36" i="1" s="1"/>
  <c r="AF26" i="1"/>
  <c r="AF36" i="1" s="1"/>
  <c r="AE26" i="1"/>
  <c r="AE36" i="1" s="1"/>
  <c r="X26" i="1"/>
  <c r="X36" i="1" s="1"/>
  <c r="W26" i="1"/>
  <c r="W36" i="1" s="1"/>
  <c r="V26" i="1"/>
  <c r="V36" i="1" s="1"/>
  <c r="R26" i="1"/>
  <c r="R36" i="1" s="1"/>
  <c r="Q26" i="1"/>
  <c r="Q36" i="1" s="1"/>
  <c r="P26" i="1"/>
  <c r="P36" i="1" s="1"/>
  <c r="K26" i="1"/>
  <c r="J26" i="1"/>
  <c r="J36" i="1" s="1"/>
  <c r="I26" i="1"/>
  <c r="I36" i="1" s="1"/>
  <c r="F26" i="1"/>
  <c r="F36" i="1" s="1"/>
  <c r="O26" i="1"/>
  <c r="O36" i="1" s="1"/>
  <c r="H26" i="1"/>
  <c r="H36" i="1" s="1"/>
  <c r="AD26" i="1"/>
  <c r="AD36" i="1" s="1"/>
  <c r="Z26" i="1"/>
  <c r="Z36" i="1" s="1"/>
  <c r="N26" i="1"/>
  <c r="N36" i="1" s="1"/>
  <c r="E26" i="1"/>
  <c r="E36" i="1" s="1"/>
  <c r="T26" i="1"/>
  <c r="T36" i="1" s="1"/>
  <c r="D26" i="1"/>
  <c r="D36" i="1" s="1"/>
  <c r="AC26" i="1"/>
  <c r="AC36" i="1" s="1"/>
  <c r="AB26" i="1"/>
  <c r="AB36" i="1" s="1"/>
  <c r="AA26" i="1"/>
  <c r="AA36" i="1" s="1"/>
  <c r="Y26" i="1"/>
  <c r="Y36" i="1" s="1"/>
  <c r="U26" i="1"/>
  <c r="U36" i="1" s="1"/>
  <c r="M26" i="1"/>
  <c r="M36" i="1" s="1"/>
  <c r="L26" i="1"/>
  <c r="L36" i="1" s="1"/>
  <c r="G26" i="1"/>
  <c r="G36" i="1" s="1"/>
  <c r="S26" i="1"/>
  <c r="S36" i="1" s="1"/>
  <c r="K36" i="1" l="1"/>
  <c r="AI25" i="1" l="1"/>
  <c r="AI24" i="1" l="1"/>
  <c r="AI23" i="1" l="1"/>
  <c r="AI34" i="1" l="1"/>
  <c r="AI30" i="1"/>
  <c r="AI18" i="1" l="1"/>
  <c r="AI16" i="1" l="1"/>
  <c r="AI26" i="1" l="1"/>
  <c r="AI17" i="1" l="1"/>
  <c r="AI9" i="1" l="1"/>
  <c r="AI8" i="1"/>
  <c r="AI14" i="1" l="1"/>
  <c r="AI15" i="1"/>
  <c r="AI13" i="1" l="1"/>
  <c r="AI33" i="1"/>
  <c r="AI28" i="1"/>
  <c r="AI38" i="1"/>
  <c r="AI29" i="1"/>
  <c r="AI35" i="1"/>
  <c r="AI10" i="1"/>
  <c r="AI11" i="1"/>
  <c r="AI12" i="1"/>
  <c r="AI32" i="1"/>
  <c r="AI27" i="1" l="1"/>
  <c r="AI36" i="1" l="1"/>
  <c r="AI40" i="1" s="1"/>
  <c r="AI44" i="1" s="1"/>
</calcChain>
</file>

<file path=xl/sharedStrings.xml><?xml version="1.0" encoding="utf-8"?>
<sst xmlns="http://schemas.openxmlformats.org/spreadsheetml/2006/main" count="247" uniqueCount="88">
  <si>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</si>
  <si>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</si>
  <si>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</si>
  <si>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</si>
  <si>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</si>
  <si>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</si>
  <si>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</si>
  <si>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</si>
  <si>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</si>
  <si>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</si>
  <si>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</si>
  <si>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</si>
  <si>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</si>
  <si>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</si>
  <si>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</si>
  <si>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</si>
  <si>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</si>
  <si>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</si>
  <si>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</si>
  <si>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</si>
  <si>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</si>
  <si>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</si>
  <si>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</si>
  <si>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</si>
  <si>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</si>
  <si>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</si>
  <si>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</si>
  <si>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</si>
  <si>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</si>
  <si>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</si>
  <si>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</si>
  <si>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</si>
  <si>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</si>
  <si>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</si>
  <si>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</si>
  <si>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</si>
  <si>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</si>
  <si>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</si>
  <si>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</si>
  <si>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</si>
  <si>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</si>
  <si>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</si>
  <si>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</si>
  <si>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</si>
  <si>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</si>
  <si>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</si>
  <si>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</si>
  <si>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</si>
  <si>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</si>
  <si>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</si>
  <si>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</si>
  <si>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</si>
  <si>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1704</t>
  </si>
  <si>
    <t>1705</t>
  </si>
  <si>
    <t>North Shore Innovation District</t>
  </si>
  <si>
    <t>Mosaic - Forsyth</t>
  </si>
  <si>
    <t>1714</t>
  </si>
  <si>
    <t>Mosaic - SFU - Lot 19</t>
  </si>
  <si>
    <t>1803</t>
  </si>
  <si>
    <t>Qualex - Grange St, Burnaby</t>
  </si>
  <si>
    <t>1702</t>
  </si>
  <si>
    <t>Mosaic - Emery - Parcel 2,3</t>
  </si>
  <si>
    <t>1805</t>
  </si>
  <si>
    <t>PFS - Delta Townline Plan</t>
  </si>
  <si>
    <t>AIBC - IC</t>
  </si>
  <si>
    <t>1901</t>
  </si>
  <si>
    <t>Darwin - Maplewood Gardens</t>
  </si>
  <si>
    <t>1906</t>
  </si>
  <si>
    <t>Darwin - Riverside</t>
  </si>
  <si>
    <t>1904</t>
  </si>
  <si>
    <t>Qualex - Regan Ave</t>
  </si>
  <si>
    <t>1910</t>
  </si>
  <si>
    <t>UBC - 3D Stadium Model</t>
  </si>
  <si>
    <t>2002</t>
  </si>
  <si>
    <t>CLC Jericho Lands</t>
  </si>
  <si>
    <t>2008</t>
  </si>
  <si>
    <t>Mosaic - SFU - Lot 24</t>
  </si>
  <si>
    <t>1602</t>
  </si>
  <si>
    <t>IPL - Alto Townhouses</t>
  </si>
  <si>
    <t>June 2020</t>
  </si>
  <si>
    <t>2003</t>
  </si>
  <si>
    <t>IPL - Victoria &amp; 11th</t>
  </si>
  <si>
    <t>2006</t>
  </si>
  <si>
    <t>2010</t>
  </si>
  <si>
    <t>2011</t>
  </si>
  <si>
    <t>IPL - Rental 41st Ave</t>
  </si>
  <si>
    <t>Darwin - NISD - Bldg 19</t>
  </si>
  <si>
    <t>Darwin - NISD - Bldg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</si>
</sst>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1"/>
  <sheetViews>
    <sheetView tabSelected="1" topLeftCell="A3" zoomScaleNormal="100" zoomScaleSheetLayoutView="100" workbookViewId="0">
      <selection activeCell="AG39" sqref="AG39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19</v>
      </c>
      <c r="E7" s="70" t="s">
        <v>15</v>
      </c>
      <c r="F7" s="70" t="s">
        <v>16</v>
      </c>
      <c r="G7" s="70" t="s">
        <v>15</v>
      </c>
      <c r="H7" s="70" t="s">
        <v>17</v>
      </c>
      <c r="I7" s="70" t="s">
        <v>18</v>
      </c>
      <c r="J7" s="70" t="s">
        <v>18</v>
      </c>
      <c r="K7" s="70" t="s">
        <v>19</v>
      </c>
      <c r="L7" s="70" t="s">
        <v>15</v>
      </c>
      <c r="M7" s="70" t="s">
        <v>16</v>
      </c>
      <c r="N7" s="70" t="s">
        <v>15</v>
      </c>
      <c r="O7" s="70" t="s">
        <v>17</v>
      </c>
      <c r="P7" s="70" t="s">
        <v>18</v>
      </c>
      <c r="Q7" s="70" t="s">
        <v>18</v>
      </c>
      <c r="R7" s="70" t="s">
        <v>19</v>
      </c>
      <c r="S7" s="70" t="s">
        <v>15</v>
      </c>
      <c r="T7" s="70" t="s">
        <v>16</v>
      </c>
      <c r="U7" s="70" t="s">
        <v>15</v>
      </c>
      <c r="V7" s="70" t="s">
        <v>17</v>
      </c>
      <c r="W7" s="70" t="s">
        <v>18</v>
      </c>
      <c r="X7" s="70" t="s">
        <v>18</v>
      </c>
      <c r="Y7" s="70" t="s">
        <v>19</v>
      </c>
      <c r="Z7" s="70" t="s">
        <v>15</v>
      </c>
      <c r="AA7" s="70" t="s">
        <v>16</v>
      </c>
      <c r="AB7" s="70" t="s">
        <v>15</v>
      </c>
      <c r="AC7" s="70" t="s">
        <v>17</v>
      </c>
      <c r="AD7" s="70" t="s">
        <v>18</v>
      </c>
      <c r="AE7" s="70" t="s">
        <v>18</v>
      </c>
      <c r="AF7" s="70" t="s">
        <v>19</v>
      </c>
      <c r="AG7" s="70" t="s">
        <v>15</v>
      </c>
      <c r="AH7" s="70"/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77</v>
      </c>
      <c r="B8" s="73" t="s">
        <v>78</v>
      </c>
      <c r="C8" s="40"/>
      <c r="D8" s="50"/>
      <c r="E8" s="50"/>
      <c r="F8" s="50"/>
      <c r="G8" s="50"/>
      <c r="H8" s="50"/>
      <c r="I8" s="50" t="s">
        <v>20</v>
      </c>
      <c r="J8" s="50" t="s">
        <v>20</v>
      </c>
      <c r="K8" s="50"/>
      <c r="L8" s="50"/>
      <c r="M8" s="50"/>
      <c r="N8" s="50"/>
      <c r="O8" s="50"/>
      <c r="P8" s="50" t="s">
        <v>20</v>
      </c>
      <c r="Q8" s="50" t="s">
        <v>20</v>
      </c>
      <c r="R8" s="50"/>
      <c r="S8" s="50"/>
      <c r="T8" s="50">
        <f>1</f>
        <v>1</v>
      </c>
      <c r="U8" s="50"/>
      <c r="V8" s="50"/>
      <c r="W8" s="50" t="s">
        <v>20</v>
      </c>
      <c r="X8" s="50" t="s">
        <v>20</v>
      </c>
      <c r="Y8" s="50"/>
      <c r="Z8" s="50"/>
      <c r="AA8" s="50"/>
      <c r="AB8" s="50"/>
      <c r="AC8" s="50"/>
      <c r="AD8" s="50" t="s">
        <v>20</v>
      </c>
      <c r="AE8" s="50" t="s">
        <v>20</v>
      </c>
      <c r="AF8" s="50"/>
      <c r="AG8" s="50"/>
      <c r="AH8" s="50"/>
      <c r="AI8" s="51">
        <f t="shared" ref="AI8:AI9" si="0">SUM(D8:AH8)</f>
        <v>1</v>
      </c>
      <c r="AJ8" s="4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60</v>
      </c>
      <c r="B9" s="75" t="s">
        <v>61</v>
      </c>
      <c r="C9" s="74"/>
      <c r="D9" s="52"/>
      <c r="E9" s="52"/>
      <c r="F9" s="52"/>
      <c r="G9" s="52"/>
      <c r="H9" s="52"/>
      <c r="I9" s="50" t="s">
        <v>20</v>
      </c>
      <c r="J9" s="50" t="s">
        <v>20</v>
      </c>
      <c r="K9" s="52"/>
      <c r="L9" s="52"/>
      <c r="M9" s="52"/>
      <c r="N9" s="52"/>
      <c r="O9" s="52">
        <f>2</f>
        <v>2</v>
      </c>
      <c r="P9" s="50" t="s">
        <v>20</v>
      </c>
      <c r="Q9" s="50" t="s">
        <v>20</v>
      </c>
      <c r="R9" s="52"/>
      <c r="S9" s="52"/>
      <c r="T9" s="52">
        <f>2</f>
        <v>2</v>
      </c>
      <c r="U9" s="52">
        <f>2</f>
        <v>2</v>
      </c>
      <c r="V9" s="52"/>
      <c r="W9" s="50" t="s">
        <v>20</v>
      </c>
      <c r="X9" s="50" t="s">
        <v>20</v>
      </c>
      <c r="Y9" s="52"/>
      <c r="Z9" s="52"/>
      <c r="AA9" s="52"/>
      <c r="AB9" s="52"/>
      <c r="AC9" s="52"/>
      <c r="AD9" s="50" t="s">
        <v>20</v>
      </c>
      <c r="AE9" s="50" t="s">
        <v>20</v>
      </c>
      <c r="AF9" s="52"/>
      <c r="AG9" s="52"/>
      <c r="AH9" s="52"/>
      <c r="AI9" s="51">
        <f t="shared" si="0"/>
        <v>6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52</v>
      </c>
      <c r="B10" s="73" t="s">
        <v>54</v>
      </c>
      <c r="C10" s="40"/>
      <c r="D10" s="50"/>
      <c r="E10" s="50">
        <f>2</f>
        <v>2</v>
      </c>
      <c r="F10" s="50">
        <f>2</f>
        <v>2</v>
      </c>
      <c r="G10" s="50"/>
      <c r="H10" s="50"/>
      <c r="I10" s="50" t="s">
        <v>20</v>
      </c>
      <c r="J10" s="50" t="s">
        <v>20</v>
      </c>
      <c r="K10" s="50">
        <f>1</f>
        <v>1</v>
      </c>
      <c r="L10" s="50">
        <f>1</f>
        <v>1</v>
      </c>
      <c r="M10" s="50">
        <f>1</f>
        <v>1</v>
      </c>
      <c r="N10" s="50"/>
      <c r="O10" s="50"/>
      <c r="P10" s="50" t="s">
        <v>20</v>
      </c>
      <c r="Q10" s="50" t="s">
        <v>20</v>
      </c>
      <c r="R10" s="50"/>
      <c r="S10" s="50"/>
      <c r="T10" s="50"/>
      <c r="U10" s="50"/>
      <c r="V10" s="50"/>
      <c r="W10" s="50" t="s">
        <v>20</v>
      </c>
      <c r="X10" s="50" t="s">
        <v>20</v>
      </c>
      <c r="Y10" s="50"/>
      <c r="Z10" s="50">
        <f>3</f>
        <v>3</v>
      </c>
      <c r="AA10" s="50"/>
      <c r="AB10" s="50"/>
      <c r="AC10" s="50">
        <f>2</f>
        <v>2</v>
      </c>
      <c r="AD10" s="50" t="s">
        <v>20</v>
      </c>
      <c r="AE10" s="50" t="s">
        <v>20</v>
      </c>
      <c r="AF10" s="50"/>
      <c r="AG10" s="50"/>
      <c r="AH10" s="50"/>
      <c r="AI10" s="51">
        <f>SUM(D10:AH10)</f>
        <v>12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53</v>
      </c>
      <c r="B11" s="75" t="s">
        <v>55</v>
      </c>
      <c r="C11" s="74"/>
      <c r="D11" s="52"/>
      <c r="E11" s="52"/>
      <c r="F11" s="52"/>
      <c r="G11" s="52"/>
      <c r="H11" s="52"/>
      <c r="I11" s="50" t="s">
        <v>20</v>
      </c>
      <c r="J11" s="50" t="s">
        <v>20</v>
      </c>
      <c r="K11" s="52"/>
      <c r="L11" s="52"/>
      <c r="M11" s="52"/>
      <c r="N11" s="52"/>
      <c r="O11" s="52"/>
      <c r="P11" s="50" t="s">
        <v>20</v>
      </c>
      <c r="Q11" s="50" t="s">
        <v>20</v>
      </c>
      <c r="R11" s="52"/>
      <c r="S11" s="52"/>
      <c r="T11" s="52"/>
      <c r="U11" s="52"/>
      <c r="V11" s="52"/>
      <c r="W11" s="50" t="s">
        <v>20</v>
      </c>
      <c r="X11" s="50" t="s">
        <v>20</v>
      </c>
      <c r="Y11" s="52"/>
      <c r="Z11" s="52"/>
      <c r="AA11" s="52"/>
      <c r="AB11" s="52"/>
      <c r="AC11" s="52"/>
      <c r="AD11" s="50" t="s">
        <v>20</v>
      </c>
      <c r="AE11" s="50" t="s">
        <v>20</v>
      </c>
      <c r="AF11" s="52"/>
      <c r="AG11" s="52"/>
      <c r="AH11" s="52"/>
      <c r="AI11" s="51">
        <f t="shared" ref="AI11" si="1">SUM(D11:AH11)</f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56</v>
      </c>
      <c r="B12" s="73" t="s">
        <v>57</v>
      </c>
      <c r="C12" s="40"/>
      <c r="D12" s="50"/>
      <c r="E12" s="50"/>
      <c r="F12" s="50"/>
      <c r="G12" s="50"/>
      <c r="H12" s="50"/>
      <c r="I12" s="50" t="s">
        <v>20</v>
      </c>
      <c r="J12" s="50" t="s">
        <v>20</v>
      </c>
      <c r="K12" s="50"/>
      <c r="L12" s="50"/>
      <c r="M12" s="50"/>
      <c r="N12" s="50"/>
      <c r="O12" s="50"/>
      <c r="P12" s="50" t="s">
        <v>20</v>
      </c>
      <c r="Q12" s="50" t="s">
        <v>20</v>
      </c>
      <c r="R12" s="50"/>
      <c r="S12" s="50"/>
      <c r="T12" s="50"/>
      <c r="U12" s="50"/>
      <c r="V12" s="50"/>
      <c r="W12" s="50" t="s">
        <v>20</v>
      </c>
      <c r="X12" s="50" t="s">
        <v>20</v>
      </c>
      <c r="Y12" s="50"/>
      <c r="Z12" s="50"/>
      <c r="AA12" s="50"/>
      <c r="AB12" s="50"/>
      <c r="AC12" s="50"/>
      <c r="AD12" s="50" t="s">
        <v>20</v>
      </c>
      <c r="AE12" s="50" t="s">
        <v>20</v>
      </c>
      <c r="AF12" s="50"/>
      <c r="AG12" s="50"/>
      <c r="AH12" s="50"/>
      <c r="AI12" s="51">
        <f t="shared" ref="AI12:AI20" si="2">SUM(D12:AH12)</f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58</v>
      </c>
      <c r="B13" s="75" t="s">
        <v>59</v>
      </c>
      <c r="C13" s="74"/>
      <c r="D13" s="52"/>
      <c r="E13" s="52"/>
      <c r="F13" s="52"/>
      <c r="G13" s="52"/>
      <c r="H13" s="52"/>
      <c r="I13" s="50" t="s">
        <v>20</v>
      </c>
      <c r="J13" s="50" t="s">
        <v>20</v>
      </c>
      <c r="K13" s="52"/>
      <c r="L13" s="52"/>
      <c r="M13" s="52"/>
      <c r="N13" s="52"/>
      <c r="O13" s="52"/>
      <c r="P13" s="50" t="s">
        <v>20</v>
      </c>
      <c r="Q13" s="50" t="s">
        <v>20</v>
      </c>
      <c r="R13" s="52"/>
      <c r="S13" s="52"/>
      <c r="T13" s="52"/>
      <c r="U13" s="52"/>
      <c r="V13" s="52"/>
      <c r="W13" s="50" t="s">
        <v>20</v>
      </c>
      <c r="X13" s="50" t="s">
        <v>20</v>
      </c>
      <c r="Y13" s="52"/>
      <c r="Z13" s="52"/>
      <c r="AA13" s="52"/>
      <c r="AB13" s="52"/>
      <c r="AC13" s="52"/>
      <c r="AD13" s="50" t="s">
        <v>20</v>
      </c>
      <c r="AE13" s="50" t="s">
        <v>20</v>
      </c>
      <c r="AF13" s="52"/>
      <c r="AG13" s="52"/>
      <c r="AH13" s="52"/>
      <c r="AI13" s="51">
        <f t="shared" si="2"/>
        <v>0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62</v>
      </c>
      <c r="B14" s="73" t="s">
        <v>63</v>
      </c>
      <c r="C14" s="40"/>
      <c r="D14" s="50"/>
      <c r="E14" s="50"/>
      <c r="F14" s="50"/>
      <c r="G14" s="50"/>
      <c r="H14" s="50"/>
      <c r="I14" s="50" t="s">
        <v>20</v>
      </c>
      <c r="J14" s="50" t="s">
        <v>20</v>
      </c>
      <c r="K14" s="50"/>
      <c r="L14" s="50"/>
      <c r="M14" s="50"/>
      <c r="N14" s="50"/>
      <c r="O14" s="50"/>
      <c r="P14" s="50" t="s">
        <v>20</v>
      </c>
      <c r="Q14" s="50" t="s">
        <v>20</v>
      </c>
      <c r="R14" s="50"/>
      <c r="S14" s="50"/>
      <c r="T14" s="50"/>
      <c r="U14" s="50"/>
      <c r="V14" s="50"/>
      <c r="W14" s="50" t="s">
        <v>20</v>
      </c>
      <c r="X14" s="50" t="s">
        <v>20</v>
      </c>
      <c r="Y14" s="50"/>
      <c r="Z14" s="50"/>
      <c r="AA14" s="50"/>
      <c r="AB14" s="50"/>
      <c r="AC14" s="50"/>
      <c r="AD14" s="50" t="s">
        <v>20</v>
      </c>
      <c r="AE14" s="50" t="s">
        <v>20</v>
      </c>
      <c r="AF14" s="50"/>
      <c r="AG14" s="50"/>
      <c r="AH14" s="50"/>
      <c r="AI14" s="51">
        <f t="shared" si="2"/>
        <v>0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65</v>
      </c>
      <c r="B15" s="75" t="s">
        <v>66</v>
      </c>
      <c r="C15" s="74"/>
      <c r="D15" s="52"/>
      <c r="E15" s="52"/>
      <c r="F15" s="52"/>
      <c r="G15" s="52"/>
      <c r="H15" s="52"/>
      <c r="I15" s="50" t="s">
        <v>20</v>
      </c>
      <c r="J15" s="50" t="s">
        <v>20</v>
      </c>
      <c r="K15" s="52"/>
      <c r="L15" s="52"/>
      <c r="M15" s="52"/>
      <c r="N15" s="52"/>
      <c r="O15" s="52"/>
      <c r="P15" s="50" t="s">
        <v>20</v>
      </c>
      <c r="Q15" s="50" t="s">
        <v>20</v>
      </c>
      <c r="R15" s="52"/>
      <c r="S15" s="52"/>
      <c r="T15" s="52"/>
      <c r="U15" s="52"/>
      <c r="V15" s="52"/>
      <c r="W15" s="50" t="s">
        <v>20</v>
      </c>
      <c r="X15" s="50" t="s">
        <v>20</v>
      </c>
      <c r="Y15" s="52"/>
      <c r="Z15" s="52"/>
      <c r="AA15" s="52"/>
      <c r="AB15" s="52">
        <f>2</f>
        <v>2</v>
      </c>
      <c r="AC15" s="52">
        <f>1</f>
        <v>1</v>
      </c>
      <c r="AD15" s="50" t="s">
        <v>20</v>
      </c>
      <c r="AE15" s="50" t="s">
        <v>20</v>
      </c>
      <c r="AF15" s="52"/>
      <c r="AG15" s="52"/>
      <c r="AH15" s="52"/>
      <c r="AI15" s="51">
        <f t="shared" si="2"/>
        <v>3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69</v>
      </c>
      <c r="B16" s="73" t="s">
        <v>70</v>
      </c>
      <c r="C16" s="77"/>
      <c r="D16" s="50">
        <f>8</f>
        <v>8</v>
      </c>
      <c r="E16" s="50">
        <f>3</f>
        <v>3</v>
      </c>
      <c r="F16" s="50">
        <f>2</f>
        <v>2</v>
      </c>
      <c r="G16" s="50">
        <f>4</f>
        <v>4</v>
      </c>
      <c r="H16" s="50"/>
      <c r="I16" s="50" t="s">
        <v>20</v>
      </c>
      <c r="J16" s="50" t="s">
        <v>20</v>
      </c>
      <c r="K16" s="50">
        <f>3</f>
        <v>3</v>
      </c>
      <c r="L16" s="50">
        <f>3</f>
        <v>3</v>
      </c>
      <c r="M16" s="50">
        <f>1</f>
        <v>1</v>
      </c>
      <c r="N16" s="50">
        <f>6</f>
        <v>6</v>
      </c>
      <c r="O16" s="50">
        <f>3</f>
        <v>3</v>
      </c>
      <c r="P16" s="50">
        <f>2</f>
        <v>2</v>
      </c>
      <c r="Q16" s="50">
        <f>6</f>
        <v>6</v>
      </c>
      <c r="R16" s="50">
        <f>6</f>
        <v>6</v>
      </c>
      <c r="S16" s="50">
        <f>3</f>
        <v>3</v>
      </c>
      <c r="T16" s="50"/>
      <c r="U16" s="50">
        <f>2</f>
        <v>2</v>
      </c>
      <c r="V16" s="50">
        <f>4</f>
        <v>4</v>
      </c>
      <c r="W16" s="50" t="s">
        <v>20</v>
      </c>
      <c r="X16" s="50" t="s">
        <v>20</v>
      </c>
      <c r="Y16" s="50">
        <f>2</f>
        <v>2</v>
      </c>
      <c r="Z16" s="50">
        <f>3</f>
        <v>3</v>
      </c>
      <c r="AA16" s="50"/>
      <c r="AB16" s="50"/>
      <c r="AC16" s="50"/>
      <c r="AD16" s="50" t="s">
        <v>20</v>
      </c>
      <c r="AE16" s="50" t="s">
        <v>20</v>
      </c>
      <c r="AF16" s="50"/>
      <c r="AG16" s="50"/>
      <c r="AH16" s="50"/>
      <c r="AI16" s="51">
        <f t="shared" ref="AI16" si="3">SUM(D16:AH16)</f>
        <v>61</v>
      </c>
      <c r="AJ16" s="4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67</v>
      </c>
      <c r="B17" s="75" t="s">
        <v>68</v>
      </c>
      <c r="C17" s="74"/>
      <c r="D17" s="52"/>
      <c r="E17" s="52"/>
      <c r="F17" s="52"/>
      <c r="G17" s="52"/>
      <c r="H17" s="52"/>
      <c r="I17" s="50" t="s">
        <v>20</v>
      </c>
      <c r="J17" s="50" t="s">
        <v>20</v>
      </c>
      <c r="K17" s="52"/>
      <c r="L17" s="52"/>
      <c r="M17" s="52"/>
      <c r="N17" s="52"/>
      <c r="O17" s="52"/>
      <c r="P17" s="50" t="s">
        <v>20</v>
      </c>
      <c r="Q17" s="50" t="s">
        <v>20</v>
      </c>
      <c r="R17" s="52"/>
      <c r="S17" s="52"/>
      <c r="T17" s="52"/>
      <c r="U17" s="52"/>
      <c r="V17" s="52"/>
      <c r="W17" s="50" t="s">
        <v>20</v>
      </c>
      <c r="X17" s="50" t="s">
        <v>20</v>
      </c>
      <c r="Y17" s="52"/>
      <c r="Z17" s="52"/>
      <c r="AA17" s="52"/>
      <c r="AB17" s="52"/>
      <c r="AC17" s="52"/>
      <c r="AD17" s="50" t="s">
        <v>20</v>
      </c>
      <c r="AE17" s="50" t="s">
        <v>20</v>
      </c>
      <c r="AF17" s="52"/>
      <c r="AG17" s="52"/>
      <c r="AH17" s="52"/>
      <c r="AI17" s="51">
        <f t="shared" si="2"/>
        <v>0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71</v>
      </c>
      <c r="B18" s="73" t="s">
        <v>72</v>
      </c>
      <c r="C18" s="77"/>
      <c r="D18" s="50"/>
      <c r="E18" s="50"/>
      <c r="F18" s="50"/>
      <c r="G18" s="50"/>
      <c r="H18" s="50"/>
      <c r="I18" s="50" t="s">
        <v>20</v>
      </c>
      <c r="J18" s="50" t="s">
        <v>20</v>
      </c>
      <c r="K18" s="50"/>
      <c r="L18" s="50"/>
      <c r="M18" s="50"/>
      <c r="N18" s="50"/>
      <c r="O18" s="50"/>
      <c r="P18" s="50" t="s">
        <v>20</v>
      </c>
      <c r="Q18" s="50" t="s">
        <v>20</v>
      </c>
      <c r="R18" s="50"/>
      <c r="S18" s="50"/>
      <c r="T18" s="50"/>
      <c r="U18" s="50"/>
      <c r="V18" s="50"/>
      <c r="W18" s="50" t="s">
        <v>20</v>
      </c>
      <c r="X18" s="50" t="s">
        <v>20</v>
      </c>
      <c r="Y18" s="50"/>
      <c r="Z18" s="50"/>
      <c r="AA18" s="50"/>
      <c r="AB18" s="50"/>
      <c r="AC18" s="50"/>
      <c r="AD18" s="50" t="s">
        <v>20</v>
      </c>
      <c r="AE18" s="50" t="s">
        <v>20</v>
      </c>
      <c r="AF18" s="50"/>
      <c r="AG18" s="50"/>
      <c r="AH18" s="50"/>
      <c r="AI18" s="51">
        <f t="shared" si="2"/>
        <v>0</v>
      </c>
      <c r="AJ18" s="4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73</v>
      </c>
      <c r="B19" s="75" t="s">
        <v>74</v>
      </c>
      <c r="C19" s="74"/>
      <c r="D19" s="52"/>
      <c r="E19" s="52">
        <f>2</f>
        <v>2</v>
      </c>
      <c r="F19" s="52"/>
      <c r="G19" s="52">
        <f>1</f>
        <v>1</v>
      </c>
      <c r="H19" s="52">
        <f>6</f>
        <v>6</v>
      </c>
      <c r="I19" s="50" t="s">
        <v>20</v>
      </c>
      <c r="J19" s="50">
        <f>4</f>
        <v>4</v>
      </c>
      <c r="K19" s="52">
        <f>3</f>
        <v>3</v>
      </c>
      <c r="L19" s="52"/>
      <c r="M19" s="52">
        <f>3</f>
        <v>3</v>
      </c>
      <c r="N19" s="52"/>
      <c r="O19" s="52"/>
      <c r="P19" s="50" t="s">
        <v>20</v>
      </c>
      <c r="Q19" s="50" t="s">
        <v>20</v>
      </c>
      <c r="R19" s="52"/>
      <c r="S19" s="52"/>
      <c r="T19" s="52"/>
      <c r="U19" s="52"/>
      <c r="V19" s="52"/>
      <c r="W19" s="50" t="s">
        <v>20</v>
      </c>
      <c r="X19" s="50" t="s">
        <v>20</v>
      </c>
      <c r="Y19" s="52"/>
      <c r="Z19" s="52"/>
      <c r="AA19" s="52"/>
      <c r="AB19" s="52">
        <f>2</f>
        <v>2</v>
      </c>
      <c r="AC19" s="52"/>
      <c r="AD19" s="50" t="s">
        <v>20</v>
      </c>
      <c r="AE19" s="50" t="s">
        <v>20</v>
      </c>
      <c r="AF19" s="52">
        <f>2</f>
        <v>2</v>
      </c>
      <c r="AG19" s="52"/>
      <c r="AH19" s="52"/>
      <c r="AI19" s="51">
        <f t="shared" si="2"/>
        <v>23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 t="s">
        <v>80</v>
      </c>
      <c r="B20" s="73" t="s">
        <v>81</v>
      </c>
      <c r="C20" s="77"/>
      <c r="D20" s="50"/>
      <c r="E20" s="50"/>
      <c r="F20" s="50">
        <f>3</f>
        <v>3</v>
      </c>
      <c r="G20" s="50"/>
      <c r="H20" s="50"/>
      <c r="I20" s="50" t="s">
        <v>20</v>
      </c>
      <c r="J20" s="50" t="s">
        <v>20</v>
      </c>
      <c r="K20" s="50"/>
      <c r="L20" s="50"/>
      <c r="M20" s="50"/>
      <c r="N20" s="50"/>
      <c r="O20" s="50"/>
      <c r="P20" s="50" t="s">
        <v>20</v>
      </c>
      <c r="Q20" s="50" t="s">
        <v>20</v>
      </c>
      <c r="R20" s="50"/>
      <c r="S20" s="50"/>
      <c r="T20" s="50"/>
      <c r="U20" s="50"/>
      <c r="V20" s="50"/>
      <c r="W20" s="50" t="s">
        <v>20</v>
      </c>
      <c r="X20" s="50" t="s">
        <v>20</v>
      </c>
      <c r="Y20" s="50"/>
      <c r="Z20" s="50"/>
      <c r="AA20" s="50"/>
      <c r="AB20" s="50"/>
      <c r="AC20" s="50"/>
      <c r="AD20" s="50" t="s">
        <v>20</v>
      </c>
      <c r="AE20" s="50" t="s">
        <v>20</v>
      </c>
      <c r="AF20" s="50"/>
      <c r="AG20" s="50"/>
      <c r="AH20" s="50"/>
      <c r="AI20" s="51">
        <f t="shared" si="2"/>
        <v>3</v>
      </c>
      <c r="AJ20" s="4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 t="s">
        <v>82</v>
      </c>
      <c r="B21" s="75" t="s">
        <v>85</v>
      </c>
      <c r="C21" s="74"/>
      <c r="D21" s="52"/>
      <c r="E21" s="52"/>
      <c r="F21" s="52"/>
      <c r="G21" s="52"/>
      <c r="H21" s="52"/>
      <c r="I21" s="50" t="s">
        <v>20</v>
      </c>
      <c r="J21" s="50" t="s">
        <v>20</v>
      </c>
      <c r="K21" s="52"/>
      <c r="L21" s="52"/>
      <c r="M21" s="52">
        <f>1</f>
        <v>1</v>
      </c>
      <c r="N21" s="52"/>
      <c r="O21" s="52"/>
      <c r="P21" s="50" t="s">
        <v>20</v>
      </c>
      <c r="Q21" s="50" t="s">
        <v>20</v>
      </c>
      <c r="R21" s="52"/>
      <c r="S21" s="52"/>
      <c r="T21" s="52"/>
      <c r="U21" s="52"/>
      <c r="V21" s="52"/>
      <c r="W21" s="50" t="s">
        <v>20</v>
      </c>
      <c r="X21" s="50" t="s">
        <v>20</v>
      </c>
      <c r="Y21" s="52"/>
      <c r="Z21" s="52"/>
      <c r="AA21" s="52"/>
      <c r="AB21" s="52">
        <f>1</f>
        <v>1</v>
      </c>
      <c r="AC21" s="52">
        <f>2</f>
        <v>2</v>
      </c>
      <c r="AD21" s="50" t="s">
        <v>20</v>
      </c>
      <c r="AE21" s="50" t="s">
        <v>20</v>
      </c>
      <c r="AF21" s="52">
        <f>3</f>
        <v>3</v>
      </c>
      <c r="AG21" s="52"/>
      <c r="AH21" s="52"/>
      <c r="AI21" s="51">
        <f t="shared" ref="AI21:AI22" si="4">SUM(D21:AH21)</f>
        <v>7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 t="s">
        <v>75</v>
      </c>
      <c r="B22" s="73" t="s">
        <v>76</v>
      </c>
      <c r="C22" s="77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>
        <f>2</f>
        <v>2</v>
      </c>
      <c r="V22" s="50"/>
      <c r="W22" s="50"/>
      <c r="X22" s="50"/>
      <c r="Y22" s="50">
        <f>2</f>
        <v>2</v>
      </c>
      <c r="Z22" s="50"/>
      <c r="AA22" s="50">
        <f>2</f>
        <v>2</v>
      </c>
      <c r="AB22" s="50"/>
      <c r="AC22" s="50"/>
      <c r="AD22" s="50"/>
      <c r="AE22" s="50"/>
      <c r="AF22" s="50"/>
      <c r="AG22" s="50"/>
      <c r="AH22" s="50"/>
      <c r="AI22" s="51">
        <f t="shared" si="4"/>
        <v>6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">
      <c r="A23" s="47" t="s">
        <v>83</v>
      </c>
      <c r="B23" s="75" t="s">
        <v>86</v>
      </c>
      <c r="C23" s="74"/>
      <c r="D23" s="52"/>
      <c r="E23" s="52"/>
      <c r="F23" s="52"/>
      <c r="G23" s="52"/>
      <c r="H23" s="52"/>
      <c r="I23" s="50" t="s">
        <v>20</v>
      </c>
      <c r="J23" s="50" t="s">
        <v>20</v>
      </c>
      <c r="K23" s="52"/>
      <c r="L23" s="52"/>
      <c r="M23" s="52"/>
      <c r="N23" s="52"/>
      <c r="O23" s="52"/>
      <c r="P23" s="50" t="s">
        <v>20</v>
      </c>
      <c r="Q23" s="50" t="s">
        <v>20</v>
      </c>
      <c r="R23" s="52"/>
      <c r="S23" s="52"/>
      <c r="T23" s="52"/>
      <c r="U23" s="52"/>
      <c r="V23" s="52"/>
      <c r="W23" s="50" t="s">
        <v>20</v>
      </c>
      <c r="X23" s="50" t="s">
        <v>20</v>
      </c>
      <c r="Y23" s="52"/>
      <c r="Z23" s="52"/>
      <c r="AA23" s="52">
        <f>2</f>
        <v>2</v>
      </c>
      <c r="AB23" s="52"/>
      <c r="AC23" s="52"/>
      <c r="AD23" s="50" t="s">
        <v>20</v>
      </c>
      <c r="AE23" s="50" t="s">
        <v>20</v>
      </c>
      <c r="AF23" s="52">
        <f>2</f>
        <v>2</v>
      </c>
      <c r="AG23" s="52"/>
      <c r="AH23" s="52"/>
      <c r="AI23" s="51">
        <f t="shared" ref="AI23:AI24" si="5">SUM(D23:AH23)</f>
        <v>4</v>
      </c>
      <c r="AJ23" s="3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">
      <c r="A24" s="46" t="s">
        <v>84</v>
      </c>
      <c r="B24" s="73" t="s">
        <v>87</v>
      </c>
      <c r="C24" s="77"/>
      <c r="D24" s="50"/>
      <c r="E24" s="50"/>
      <c r="F24" s="50"/>
      <c r="G24" s="50"/>
      <c r="H24" s="50"/>
      <c r="I24" s="50" t="s">
        <v>20</v>
      </c>
      <c r="J24" s="50" t="s">
        <v>20</v>
      </c>
      <c r="K24" s="50"/>
      <c r="L24" s="50"/>
      <c r="M24" s="50"/>
      <c r="N24" s="50"/>
      <c r="O24" s="50"/>
      <c r="P24" s="50" t="s">
        <v>20</v>
      </c>
      <c r="Q24" s="50" t="s">
        <v>20</v>
      </c>
      <c r="R24" s="50"/>
      <c r="S24" s="50"/>
      <c r="T24" s="50"/>
      <c r="U24" s="50"/>
      <c r="V24" s="50"/>
      <c r="W24" s="50" t="s">
        <v>20</v>
      </c>
      <c r="X24" s="50" t="s">
        <v>20</v>
      </c>
      <c r="Y24" s="50"/>
      <c r="Z24" s="50"/>
      <c r="AA24" s="50">
        <f>1</f>
        <v>1</v>
      </c>
      <c r="AB24" s="50"/>
      <c r="AC24" s="50"/>
      <c r="AD24" s="50" t="s">
        <v>20</v>
      </c>
      <c r="AE24" s="50" t="s">
        <v>20</v>
      </c>
      <c r="AF24" s="50">
        <f>2</f>
        <v>2</v>
      </c>
      <c r="AG24" s="50"/>
      <c r="AH24" s="50"/>
      <c r="AI24" s="51">
        <f t="shared" si="5"/>
        <v>3</v>
      </c>
      <c r="AJ24" s="4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">
      <c r="A25" s="47"/>
      <c r="B25" s="75"/>
      <c r="C25" s="74"/>
      <c r="D25" s="52"/>
      <c r="E25" s="52"/>
      <c r="F25" s="52"/>
      <c r="G25" s="52"/>
      <c r="H25" s="52"/>
      <c r="I25" s="50" t="s">
        <v>20</v>
      </c>
      <c r="J25" s="50" t="s">
        <v>20</v>
      </c>
      <c r="K25" s="52"/>
      <c r="L25" s="52"/>
      <c r="M25" s="52"/>
      <c r="N25" s="52"/>
      <c r="O25" s="52"/>
      <c r="P25" s="50" t="s">
        <v>20</v>
      </c>
      <c r="Q25" s="50" t="s">
        <v>20</v>
      </c>
      <c r="R25" s="52"/>
      <c r="S25" s="52"/>
      <c r="T25" s="52"/>
      <c r="U25" s="52"/>
      <c r="V25" s="52"/>
      <c r="W25" s="50" t="s">
        <v>20</v>
      </c>
      <c r="X25" s="50" t="s">
        <v>20</v>
      </c>
      <c r="Y25" s="52"/>
      <c r="Z25" s="52"/>
      <c r="AA25" s="52"/>
      <c r="AB25" s="52"/>
      <c r="AC25" s="52"/>
      <c r="AD25" s="50" t="s">
        <v>20</v>
      </c>
      <c r="AE25" s="50" t="s">
        <v>20</v>
      </c>
      <c r="AF25" s="52"/>
      <c r="AG25" s="52"/>
      <c r="AH25" s="52"/>
      <c r="AI25" s="51">
        <f t="shared" ref="AI25" si="6">SUM(D25:AH25)</f>
        <v>0</v>
      </c>
      <c r="AJ25" s="3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">
      <c r="A26" s="46"/>
      <c r="B26" s="49" t="s">
        <v>6</v>
      </c>
      <c r="C26" s="66"/>
      <c r="D26" s="53">
        <f t="shared" ref="D26:AE26" si="7">SUM(D8:D25)</f>
        <v>8</v>
      </c>
      <c r="E26" s="53">
        <f t="shared" si="7"/>
        <v>7</v>
      </c>
      <c r="F26" s="53">
        <f t="shared" si="7"/>
        <v>7</v>
      </c>
      <c r="G26" s="53">
        <f t="shared" si="7"/>
        <v>5</v>
      </c>
      <c r="H26" s="53">
        <f t="shared" si="7"/>
        <v>6</v>
      </c>
      <c r="I26" s="53">
        <f t="shared" si="7"/>
        <v>0</v>
      </c>
      <c r="J26" s="53">
        <f t="shared" si="7"/>
        <v>4</v>
      </c>
      <c r="K26" s="53">
        <f t="shared" si="7"/>
        <v>7</v>
      </c>
      <c r="L26" s="53">
        <f t="shared" si="7"/>
        <v>4</v>
      </c>
      <c r="M26" s="53">
        <f t="shared" si="7"/>
        <v>6</v>
      </c>
      <c r="N26" s="53">
        <f t="shared" si="7"/>
        <v>6</v>
      </c>
      <c r="O26" s="53">
        <f t="shared" si="7"/>
        <v>5</v>
      </c>
      <c r="P26" s="53">
        <f t="shared" si="7"/>
        <v>2</v>
      </c>
      <c r="Q26" s="53">
        <f t="shared" si="7"/>
        <v>6</v>
      </c>
      <c r="R26" s="53">
        <f t="shared" si="7"/>
        <v>6</v>
      </c>
      <c r="S26" s="53">
        <f t="shared" si="7"/>
        <v>3</v>
      </c>
      <c r="T26" s="53">
        <f t="shared" si="7"/>
        <v>3</v>
      </c>
      <c r="U26" s="53">
        <f t="shared" si="7"/>
        <v>6</v>
      </c>
      <c r="V26" s="53">
        <f t="shared" si="7"/>
        <v>4</v>
      </c>
      <c r="W26" s="53">
        <f t="shared" si="7"/>
        <v>0</v>
      </c>
      <c r="X26" s="53">
        <f t="shared" si="7"/>
        <v>0</v>
      </c>
      <c r="Y26" s="53">
        <f t="shared" si="7"/>
        <v>4</v>
      </c>
      <c r="Z26" s="53">
        <f t="shared" si="7"/>
        <v>6</v>
      </c>
      <c r="AA26" s="53">
        <f t="shared" si="7"/>
        <v>5</v>
      </c>
      <c r="AB26" s="53">
        <f t="shared" si="7"/>
        <v>5</v>
      </c>
      <c r="AC26" s="53">
        <f t="shared" si="7"/>
        <v>5</v>
      </c>
      <c r="AD26" s="53">
        <f t="shared" si="7"/>
        <v>0</v>
      </c>
      <c r="AE26" s="53">
        <f t="shared" si="7"/>
        <v>0</v>
      </c>
      <c r="AF26" s="53">
        <f t="shared" ref="AF26:AH26" si="8">SUM(AF8:AF25)</f>
        <v>9</v>
      </c>
      <c r="AG26" s="53">
        <f t="shared" si="8"/>
        <v>0</v>
      </c>
      <c r="AH26" s="53">
        <f t="shared" si="8"/>
        <v>0</v>
      </c>
      <c r="AI26" s="51">
        <f>SUM(D26:AH26)</f>
        <v>129</v>
      </c>
      <c r="AJ26" s="4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2" t="s">
        <v>7</v>
      </c>
      <c r="B27" s="13"/>
      <c r="C27" s="13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>
        <f>SUM(D27:AH27)</f>
        <v>0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2" t="s">
        <v>14</v>
      </c>
      <c r="B28" s="13"/>
      <c r="C28" s="13"/>
      <c r="D28" s="55">
        <f>1</f>
        <v>1</v>
      </c>
      <c r="E28" s="55">
        <f>1</f>
        <v>1</v>
      </c>
      <c r="F28" s="55">
        <f>1</f>
        <v>1</v>
      </c>
      <c r="G28" s="55">
        <f>3</f>
        <v>3</v>
      </c>
      <c r="H28" s="55">
        <f>1</f>
        <v>1</v>
      </c>
      <c r="I28" s="55"/>
      <c r="J28" s="55"/>
      <c r="K28" s="55"/>
      <c r="L28" s="55">
        <f>2</f>
        <v>2</v>
      </c>
      <c r="M28" s="55"/>
      <c r="N28" s="55">
        <f>1</f>
        <v>1</v>
      </c>
      <c r="O28" s="55"/>
      <c r="P28" s="55"/>
      <c r="Q28" s="55"/>
      <c r="R28" s="55">
        <f>2</f>
        <v>2</v>
      </c>
      <c r="S28" s="55"/>
      <c r="T28" s="55"/>
      <c r="U28" s="55">
        <f>2</f>
        <v>2</v>
      </c>
      <c r="V28" s="55">
        <f>1</f>
        <v>1</v>
      </c>
      <c r="W28" s="55"/>
      <c r="X28" s="55"/>
      <c r="Y28" s="55">
        <f>2</f>
        <v>2</v>
      </c>
      <c r="Z28" s="55">
        <f>1</f>
        <v>1</v>
      </c>
      <c r="AA28" s="55">
        <f>1</f>
        <v>1</v>
      </c>
      <c r="AB28" s="55"/>
      <c r="AC28" s="55">
        <f>1</f>
        <v>1</v>
      </c>
      <c r="AD28" s="55"/>
      <c r="AE28" s="55"/>
      <c r="AF28" s="55"/>
      <c r="AG28" s="55"/>
      <c r="AH28" s="55"/>
      <c r="AI28" s="51">
        <f>SUM(D28:AH28)</f>
        <v>20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2" t="s">
        <v>8</v>
      </c>
      <c r="B29" s="13"/>
      <c r="C29" s="13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2" t="s">
        <v>22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51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/>
      <c r="AJ31" s="45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 t="s">
        <v>12</v>
      </c>
      <c r="B32" s="14"/>
      <c r="C32" s="14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1">
        <f>SUM(D32:AH32)</f>
        <v>0</v>
      </c>
      <c r="AJ32" s="45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x14ac:dyDescent="0.35">
      <c r="A33" s="11" t="s">
        <v>13</v>
      </c>
      <c r="B33" s="14"/>
      <c r="C33" s="14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>
        <f>7.5</f>
        <v>7.5</v>
      </c>
      <c r="AH33" s="55"/>
      <c r="AI33" s="51">
        <f>SUM(D33:AH33)</f>
        <v>7.5</v>
      </c>
      <c r="AJ33" s="45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4" customFormat="1" ht="12" customHeight="1" x14ac:dyDescent="0.35">
      <c r="A34" s="11" t="s">
        <v>39</v>
      </c>
      <c r="B34" s="14"/>
      <c r="C34" s="14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>
        <f>8</f>
        <v>8</v>
      </c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1">
        <f>SUM(D34:AH34)</f>
        <v>8</v>
      </c>
      <c r="AJ34" s="42" t="s">
        <v>64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48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4" customFormat="1" ht="12" customHeight="1" x14ac:dyDescent="0.35">
      <c r="A35" s="11" t="s">
        <v>39</v>
      </c>
      <c r="B35" s="14"/>
      <c r="C35" s="14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1">
        <f>SUM(D35:AH35)</f>
        <v>0</v>
      </c>
      <c r="AJ35" s="42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48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s="24" customFormat="1" ht="12" customHeight="1" x14ac:dyDescent="0.35">
      <c r="A36" s="11"/>
      <c r="B36" s="14"/>
      <c r="C36" s="14"/>
      <c r="D36" s="53">
        <f t="shared" ref="D36:G36" si="9">SUM(D26:D35)</f>
        <v>9</v>
      </c>
      <c r="E36" s="53">
        <f t="shared" si="9"/>
        <v>8</v>
      </c>
      <c r="F36" s="53">
        <f t="shared" si="9"/>
        <v>8</v>
      </c>
      <c r="G36" s="53">
        <f t="shared" si="9"/>
        <v>8</v>
      </c>
      <c r="H36" s="53">
        <f>SUM(H26:H35)</f>
        <v>7</v>
      </c>
      <c r="I36" s="53">
        <f>SUM(I26:I35)</f>
        <v>0</v>
      </c>
      <c r="J36" s="53">
        <f>SUM(J26:J35)</f>
        <v>4</v>
      </c>
      <c r="K36" s="53">
        <f t="shared" ref="K36:N36" si="10">SUM(K26:K35)</f>
        <v>7</v>
      </c>
      <c r="L36" s="53">
        <f t="shared" si="10"/>
        <v>6</v>
      </c>
      <c r="M36" s="53">
        <f t="shared" si="10"/>
        <v>6</v>
      </c>
      <c r="N36" s="53">
        <f t="shared" si="10"/>
        <v>7</v>
      </c>
      <c r="O36" s="53">
        <f>SUM(O26:O35)</f>
        <v>5</v>
      </c>
      <c r="P36" s="53">
        <f>SUM(P26:P35)</f>
        <v>2</v>
      </c>
      <c r="Q36" s="53">
        <f>SUM(Q26:Q35)</f>
        <v>6</v>
      </c>
      <c r="R36" s="53">
        <f t="shared" ref="R36:U36" si="11">SUM(R26:R35)</f>
        <v>8</v>
      </c>
      <c r="S36" s="53">
        <f t="shared" si="11"/>
        <v>11</v>
      </c>
      <c r="T36" s="53">
        <f t="shared" si="11"/>
        <v>3</v>
      </c>
      <c r="U36" s="53">
        <f t="shared" si="11"/>
        <v>8</v>
      </c>
      <c r="V36" s="53">
        <f>SUM(V26:V35)</f>
        <v>5</v>
      </c>
      <c r="W36" s="53">
        <f>SUM(W26:W35)</f>
        <v>0</v>
      </c>
      <c r="X36" s="53">
        <f>SUM(X26:X35)</f>
        <v>0</v>
      </c>
      <c r="Y36" s="53">
        <f t="shared" ref="Y36:AB36" si="12">SUM(Y26:Y35)</f>
        <v>6</v>
      </c>
      <c r="Z36" s="53">
        <f t="shared" si="12"/>
        <v>7</v>
      </c>
      <c r="AA36" s="53">
        <f t="shared" si="12"/>
        <v>6</v>
      </c>
      <c r="AB36" s="53">
        <f t="shared" si="12"/>
        <v>5</v>
      </c>
      <c r="AC36" s="53">
        <f>SUM(AC26:AC35)</f>
        <v>6</v>
      </c>
      <c r="AD36" s="53">
        <f>SUM(AD26:AD35)</f>
        <v>0</v>
      </c>
      <c r="AE36" s="53">
        <f>SUM(AE26:AE35)</f>
        <v>0</v>
      </c>
      <c r="AF36" s="53">
        <f t="shared" ref="AF36:AH36" si="13">SUM(AF26:AF35)</f>
        <v>9</v>
      </c>
      <c r="AG36" s="53">
        <f t="shared" si="13"/>
        <v>7.5</v>
      </c>
      <c r="AH36" s="53">
        <f t="shared" si="13"/>
        <v>0</v>
      </c>
      <c r="AI36" s="54">
        <f>SUM(AI26:AI35)</f>
        <v>164.5</v>
      </c>
      <c r="AJ36" s="42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48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</row>
    <row r="37" spans="1:190" s="24" customFormat="1" ht="12" customHeight="1" thickBot="1" x14ac:dyDescent="0.4">
      <c r="A37" s="11" t="s">
        <v>9</v>
      </c>
      <c r="B37" s="16"/>
      <c r="C37" s="17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42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48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s="22" customFormat="1" ht="10.5" thickBot="1" x14ac:dyDescent="0.35">
      <c r="A38" s="15" t="s">
        <v>10</v>
      </c>
      <c r="B38" s="17" t="s">
        <v>27</v>
      </c>
      <c r="C38" s="17"/>
      <c r="D38" s="56"/>
      <c r="E38" s="56"/>
      <c r="F38" s="56" t="s">
        <v>33</v>
      </c>
      <c r="G38" s="56"/>
      <c r="H38" s="56" t="s">
        <v>34</v>
      </c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30"/>
      <c r="Y38" s="56"/>
      <c r="Z38" s="56"/>
      <c r="AA38" s="56"/>
      <c r="AB38" s="56"/>
      <c r="AC38" s="56"/>
      <c r="AD38" s="56"/>
      <c r="AE38" s="56"/>
      <c r="AF38" s="62" t="s">
        <v>11</v>
      </c>
      <c r="AG38" s="61">
        <f>22</f>
        <v>22</v>
      </c>
      <c r="AH38" s="56"/>
      <c r="AI38" s="57">
        <f>7.5*AG38</f>
        <v>165</v>
      </c>
      <c r="AJ38" s="27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 t="s">
        <v>46</v>
      </c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</row>
    <row r="39" spans="1:190" s="25" customFormat="1" x14ac:dyDescent="0.35">
      <c r="A39" s="18" t="s">
        <v>26</v>
      </c>
      <c r="B39" s="17" t="s">
        <v>28</v>
      </c>
      <c r="C39" s="17"/>
      <c r="D39" s="56"/>
      <c r="E39" s="56"/>
      <c r="F39" s="56" t="s">
        <v>42</v>
      </c>
      <c r="G39" s="56"/>
      <c r="H39" s="56" t="s">
        <v>35</v>
      </c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30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</row>
    <row r="40" spans="1:190" s="25" customFormat="1" x14ac:dyDescent="0.35">
      <c r="A40" s="18" t="s">
        <v>25</v>
      </c>
      <c r="B40" s="17" t="s">
        <v>32</v>
      </c>
      <c r="C40" s="17"/>
      <c r="D40" s="56"/>
      <c r="E40" s="56"/>
      <c r="F40" s="56" t="s">
        <v>41</v>
      </c>
      <c r="G40" s="56"/>
      <c r="H40" s="56" t="s">
        <v>36</v>
      </c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30"/>
      <c r="Y40" s="56"/>
      <c r="Z40" s="56"/>
      <c r="AA40" s="56"/>
      <c r="AB40" s="56"/>
      <c r="AC40" s="56"/>
      <c r="AD40" s="56"/>
      <c r="AE40" s="56"/>
      <c r="AF40" s="62" t="s">
        <v>48</v>
      </c>
      <c r="AG40" s="56"/>
      <c r="AH40" s="56"/>
      <c r="AI40" s="56">
        <f>AI36-AI38</f>
        <v>-0.5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</row>
    <row r="41" spans="1:190" s="22" customFormat="1" ht="10.15" x14ac:dyDescent="0.3">
      <c r="A41" s="18" t="s">
        <v>31</v>
      </c>
      <c r="B41" s="17" t="s">
        <v>30</v>
      </c>
      <c r="C41" s="31"/>
      <c r="D41" s="58"/>
      <c r="E41" s="58"/>
      <c r="F41" s="58" t="s">
        <v>43</v>
      </c>
      <c r="G41" s="58"/>
      <c r="H41" s="58" t="s">
        <v>37</v>
      </c>
      <c r="I41" s="58"/>
      <c r="J41" s="58"/>
      <c r="K41" s="58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30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</row>
    <row r="42" spans="1:190" ht="10.15" x14ac:dyDescent="0.3">
      <c r="A42" s="17" t="s">
        <v>29</v>
      </c>
      <c r="B42" s="31" t="s">
        <v>24</v>
      </c>
      <c r="C42" s="31"/>
      <c r="D42" s="58"/>
      <c r="E42" s="58"/>
      <c r="F42" s="58" t="s">
        <v>38</v>
      </c>
      <c r="G42" s="58"/>
      <c r="H42" s="58" t="s">
        <v>44</v>
      </c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30"/>
      <c r="Y42" s="58"/>
      <c r="Z42" s="58"/>
      <c r="AA42" s="58"/>
      <c r="AB42" s="58"/>
      <c r="AC42" s="58"/>
      <c r="AD42" s="58"/>
      <c r="AE42" s="58"/>
      <c r="AF42" s="63" t="s">
        <v>49</v>
      </c>
      <c r="AG42" s="58"/>
      <c r="AH42" s="58"/>
      <c r="AI42" s="59">
        <f>710.5</f>
        <v>710.5</v>
      </c>
      <c r="AJ42" s="65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ht="10.15" x14ac:dyDescent="0.3">
      <c r="A43" s="31" t="s">
        <v>23</v>
      </c>
      <c r="B43" s="31"/>
      <c r="C43" s="31"/>
      <c r="D43" s="58"/>
      <c r="E43" s="58"/>
      <c r="F43" s="58"/>
      <c r="G43" s="58"/>
      <c r="H43" s="58" t="s">
        <v>45</v>
      </c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30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ht="13.15" thickBot="1" x14ac:dyDescent="0.4">
      <c r="A44" s="31"/>
      <c r="B44" s="29"/>
      <c r="C44" s="29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30"/>
      <c r="Y44" s="58"/>
      <c r="Z44" s="58"/>
      <c r="AA44" s="58"/>
      <c r="AB44" s="58"/>
      <c r="AC44" s="58"/>
      <c r="AD44" s="58"/>
      <c r="AE44" s="58"/>
      <c r="AF44" s="63" t="s">
        <v>50</v>
      </c>
      <c r="AG44" s="58"/>
      <c r="AH44" s="58"/>
      <c r="AI44" s="60">
        <f>AI40+AI42</f>
        <v>710</v>
      </c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ht="13.15" thickTop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48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190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48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190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48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</row>
    <row r="48" spans="1:190" x14ac:dyDescent="0.3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48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</row>
    <row r="49" spans="1:52" s="30" customFormat="1" x14ac:dyDescent="0.35">
      <c r="A49" s="29"/>
      <c r="AJ49" s="31"/>
      <c r="AZ49" s="48"/>
    </row>
    <row r="50" spans="1:52" s="30" customFormat="1" ht="10.15" x14ac:dyDescent="0.3">
      <c r="AJ50" s="31"/>
      <c r="AZ50" s="48"/>
    </row>
    <row r="51" spans="1:52" s="30" customFormat="1" ht="10.15" x14ac:dyDescent="0.3">
      <c r="AZ51" s="48"/>
    </row>
    <row r="52" spans="1:52" s="30" customFormat="1" ht="10.15" x14ac:dyDescent="0.3">
      <c r="AZ52" s="48"/>
    </row>
    <row r="53" spans="1:52" s="30" customFormat="1" ht="10.15" x14ac:dyDescent="0.3"/>
    <row r="54" spans="1:52" s="30" customFormat="1" ht="10.15" x14ac:dyDescent="0.3"/>
    <row r="55" spans="1:52" s="30" customFormat="1" ht="10.15" x14ac:dyDescent="0.3"/>
    <row r="56" spans="1:52" s="30" customFormat="1" ht="10.15" x14ac:dyDescent="0.3"/>
    <row r="57" spans="1:52" s="30" customFormat="1" ht="10.15" x14ac:dyDescent="0.3"/>
    <row r="58" spans="1:52" s="30" customFormat="1" ht="10.15" x14ac:dyDescent="0.3"/>
    <row r="59" spans="1:52" s="30" customFormat="1" ht="10.15" x14ac:dyDescent="0.3"/>
    <row r="60" spans="1:52" s="30" customFormat="1" ht="10.15" x14ac:dyDescent="0.3"/>
    <row r="61" spans="1:52" x14ac:dyDescent="0.35">
      <c r="A61" s="30"/>
      <c r="C61"/>
      <c r="AI61" s="1"/>
    </row>
    <row r="62" spans="1:52" x14ac:dyDescent="0.35">
      <c r="C62"/>
      <c r="AI62" s="1"/>
    </row>
    <row r="63" spans="1:52" x14ac:dyDescent="0.35">
      <c r="C63"/>
      <c r="AI63" s="1"/>
    </row>
    <row r="64" spans="1:52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  <row r="98" spans="3:35" x14ac:dyDescent="0.35">
      <c r="C98"/>
      <c r="AI98" s="1"/>
    </row>
    <row r="99" spans="3:35" x14ac:dyDescent="0.35">
      <c r="C99"/>
      <c r="AI99" s="1"/>
    </row>
    <row r="100" spans="3:35" x14ac:dyDescent="0.35">
      <c r="C100"/>
      <c r="AI100" s="1"/>
    </row>
    <row r="101" spans="3:35" x14ac:dyDescent="0.35">
      <c r="C101"/>
      <c r="AI101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2020-09-08T21:17:52Z</cp:lastPrinted>
  <dcterms:created xsi:type="dcterms:W3CDTF">1998-07-03T22:57:08Z</dcterms:created>
  <dcterms:modified xsi:type="dcterms:W3CDTF">2020-09-08T21:17:55Z</dcterms:modified>
</cp:coreProperties>
</file>