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266484EF-6064-42AA-8A2B-FFBE5BA434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91029"/>
</workbook>
</file>

<file path=xl/calcChain.xml><?xml version="1.0" encoding="utf-8"?>
<calcChain xmlns="http://schemas.openxmlformats.org/spreadsheetml/2006/main">
  <c r="AL33" i="1" l="1"/>
  <c r="AI33" i="1"/>
  <c r="AI42" i="1" l="1"/>
  <c r="AG38" i="1"/>
  <c r="W19" i="1"/>
  <c r="AH35" i="1"/>
  <c r="AG35" i="1"/>
  <c r="AF35" i="1"/>
  <c r="AH18" i="1"/>
  <c r="AG18" i="1"/>
  <c r="AF18" i="1"/>
  <c r="AE18" i="1"/>
  <c r="AE35" i="1" s="1"/>
  <c r="AD18" i="1"/>
  <c r="AD35" i="1" s="1"/>
  <c r="AC18" i="1"/>
  <c r="AC35" i="1" s="1"/>
  <c r="AB18" i="1"/>
  <c r="AB35" i="1" s="1"/>
  <c r="AA18" i="1"/>
  <c r="AA35" i="1" s="1"/>
  <c r="Z18" i="1"/>
  <c r="Z35" i="1" s="1"/>
  <c r="Y18" i="1"/>
  <c r="Y35" i="1" s="1"/>
  <c r="X18" i="1"/>
  <c r="X35" i="1" s="1"/>
  <c r="W18" i="1"/>
  <c r="W35" i="1" s="1"/>
  <c r="V18" i="1"/>
  <c r="V35" i="1" s="1"/>
  <c r="U18" i="1"/>
  <c r="U35" i="1" s="1"/>
  <c r="T18" i="1"/>
  <c r="T35" i="1" s="1"/>
  <c r="S18" i="1"/>
  <c r="S35" i="1" s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AI34" i="1"/>
  <c r="AI32" i="1"/>
  <c r="AI31" i="1"/>
  <c r="AI30" i="1"/>
  <c r="AI29" i="1"/>
  <c r="AI28" i="1"/>
  <c r="AI27" i="1"/>
  <c r="AI26" i="1"/>
  <c r="AI25" i="1"/>
  <c r="AL32" i="1"/>
  <c r="AL26" i="1"/>
  <c r="AL27" i="1"/>
  <c r="AL23" i="1"/>
  <c r="AL28" i="1"/>
  <c r="AL29" i="1"/>
  <c r="AL30" i="1"/>
  <c r="AL31" i="1"/>
  <c r="AI19" i="1"/>
  <c r="AI14" i="1"/>
  <c r="AI17" i="1"/>
  <c r="AI12" i="1"/>
  <c r="AI38" i="1"/>
  <c r="AL35" i="1" l="1"/>
  <c r="AI13" i="1"/>
  <c r="AI16" i="1"/>
  <c r="AI20" i="1" l="1"/>
  <c r="AI21" i="1"/>
  <c r="AI22" i="1"/>
  <c r="AI24" i="1"/>
  <c r="AI7" i="1"/>
  <c r="AI8" i="1"/>
  <c r="AI9" i="1"/>
  <c r="AI10" i="1"/>
  <c r="AI11" i="1"/>
  <c r="AI15" i="1"/>
  <c r="AI6" i="1" l="1"/>
  <c r="AI18" i="1" s="1"/>
  <c r="AI35" i="1" s="1"/>
  <c r="AI40" i="1" l="1"/>
  <c r="AI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R4" authorId="0" shapeId="0" xr:uid="{12941B39-AAE2-43BE-A30C-B857317BA89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DWV - BP Comments received</t>
        </r>
      </text>
    </comment>
    <comment ref="X8" authorId="0" shapeId="0" xr:uid="{E29C1B8D-561E-4633-A30D-595C265B363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 Start on 1712</t>
        </r>
      </text>
    </comment>
    <comment ref="D9" authorId="0" shapeId="0" xr:uid="{0CE6A23E-2BC1-40C3-8B96-85A615C03EF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mech</t>
        </r>
      </text>
    </comment>
    <comment ref="E9" authorId="0" shapeId="0" xr:uid="{57C78DE7-5EAE-4457-90EA-64C85BF4290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North slope retaining 
Struct
</t>
        </r>
      </text>
    </comment>
    <comment ref="F9" authorId="0" shapeId="0" xr:uid="{03B46ABE-9DFD-4160-B75B-8E4B08F5202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Elec</t>
        </r>
      </text>
    </comment>
    <comment ref="J9" authorId="0" shapeId="0" xr:uid="{7517E0D8-891C-47BD-B681-49118C4CAB3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
SPR
Mech
Struct
Elect/ID
</t>
        </r>
      </text>
    </comment>
    <comment ref="K9" authorId="0" shapeId="0" xr:uid="{27FBD910-3C5D-46E8-9A71-A5FE58B0242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Code
</t>
        </r>
      </text>
    </comment>
    <comment ref="M9" authorId="0" shapeId="0" xr:uid="{59CDEBC8-D219-4727-9594-62E5329C2E8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</t>
        </r>
      </text>
    </comment>
    <comment ref="P9" authorId="0" shapeId="0" xr:uid="{283CBFBA-EECD-4FBA-B0B6-05B47CD2281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LS</t>
        </r>
      </text>
    </comment>
    <comment ref="R9" authorId="0" shapeId="0" xr:uid="{918F61B5-CC1A-499D-8F88-72391FB2409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 - 1
LS - .5</t>
        </r>
      </text>
    </comment>
    <comment ref="S9" authorId="0" shapeId="0" xr:uid="{692B4086-0FB1-458D-ABCE-BA87876A561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ID - 1</t>
        </r>
      </text>
    </comment>
    <comment ref="T9" authorId="0" shapeId="0" xr:uid="{F4336FB6-2B54-410C-A962-C8006DE59CC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GHL - 1 (BP responses)
PC - 1</t>
        </r>
      </text>
    </comment>
    <comment ref="X9" authorId="0" shapeId="0" xr:uid="{D132EEE8-3C3B-4806-BDFC-C5A82869AB1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 - 1
PC - 1</t>
        </r>
      </text>
    </comment>
    <comment ref="Y9" authorId="0" shapeId="0" xr:uid="{DB4206D7-5166-4E1F-9B3B-916B0F338D1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1 - TH stair &amp; amenity Bridge</t>
        </r>
      </text>
    </comment>
    <comment ref="Z9" authorId="0" shapeId="0" xr:uid="{EBDC214C-F38B-4FFF-A10E-757F0E4D376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Client / construction IFC mtg 2 RWA</t>
        </r>
      </text>
    </comment>
    <comment ref="AA9" authorId="0" shapeId="0" xr:uid="{28007383-8FEF-4831-927A-9710E6099D0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 - Amenity Bridge</t>
        </r>
      </text>
    </comment>
    <comment ref="Y14" authorId="0" shapeId="0" xr:uid="{4971A1D9-BA9F-446A-B783-ABFD65F726C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plots from TR for BPP</t>
        </r>
      </text>
    </comment>
  </commentList>
</comments>
</file>

<file path=xl/sharedStrings.xml><?xml version="1.0" encoding="utf-8"?>
<sst xmlns="http://schemas.openxmlformats.org/spreadsheetml/2006/main" count="241" uniqueCount="107">
  <si>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</si>
  <si>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</si>
  <si>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</si>
  <si>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</si>
  <si>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</si>
  <si>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</si>
  <si>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</si>
  <si>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</si>
  <si>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</si>
  <si>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</si>
  <si>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</si>
  <si>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</si>
  <si>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</si>
  <si>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</si>
  <si>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</si>
  <si>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</si>
  <si>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</si>
  <si>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</si>
  <si>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</si>
  <si>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</si>
  <si>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</si>
  <si>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</si>
  <si>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</si>
  <si>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</si>
  <si>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</si>
  <si>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</si>
  <si>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</si>
  <si>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</si>
  <si>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</si>
  <si>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</si>
  <si>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</si>
  <si>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</si>
  <si>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</si>
  <si>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</si>
  <si>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</si>
  <si>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</si>
  <si>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</si>
  <si>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</si>
  <si>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</si>
  <si>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</si>
  <si>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</si>
  <si>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</si>
  <si>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</si>
  <si>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</si>
  <si>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</si>
  <si>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</si>
  <si>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</si>
  <si>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</si>
  <si>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</si>
  <si>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</si>
  <si>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</si>
  <si>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</si>
  <si>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</si>
  <si>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</si>
  <si>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</si>
  <si>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</si>
  <si>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</si>
  <si>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</si>
  <si>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</si>
  <si>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 xml:space="preserve">HAWKSLEY </t>
  </si>
  <si>
    <t>OTHER - REVIT Standards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</si>
  <si>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</si>
  <si>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</si>
  <si>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</si>
  <si>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</si>
  <si>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</si>
  <si>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IFT</t>
  </si>
  <si>
    <t>Extra - Alt Windows</t>
  </si>
  <si>
    <t>Filing, Cleanup/Move, Time, Other</t>
  </si>
  <si>
    <t>OCC</t>
  </si>
  <si>
    <t>Days Remaining: 5 (2020) / 25 (2021) /  25 (2022)</t>
  </si>
  <si>
    <t>OTHER - Associate + Partner mtgs</t>
  </si>
  <si>
    <t>REVIT model cleanup + Learning</t>
  </si>
  <si>
    <t>OTHER - Please specify</t>
  </si>
  <si>
    <t>Spec - Amenity</t>
  </si>
  <si>
    <t>Spec - Res</t>
  </si>
  <si>
    <t>HAWKSLEY - Amen</t>
  </si>
  <si>
    <t>BP Amenity - Drawings + Coord</t>
  </si>
  <si>
    <t>1712A</t>
  </si>
  <si>
    <t>OTHER - Software</t>
  </si>
  <si>
    <t>Air Table / Filemaker review / Sefaira demo</t>
  </si>
  <si>
    <t xml:space="preserve">Meetings / Organization / Review / Development </t>
  </si>
  <si>
    <t>IFT / IFC</t>
  </si>
  <si>
    <t>February 2023</t>
  </si>
  <si>
    <t>Post Occupancy - PAVERS</t>
  </si>
  <si>
    <t>IFT/IFC</t>
  </si>
  <si>
    <t>Focus</t>
  </si>
  <si>
    <t>Team</t>
  </si>
  <si>
    <t>Internal Meetings / Coordination  (Vlad / Wai Yan / Al)</t>
  </si>
  <si>
    <t>AS / AAB / VV / WYL   (Wai Yan joined HAWKSLEY team Feb 21)</t>
  </si>
  <si>
    <t>Milestone</t>
  </si>
  <si>
    <t>Re-IFT / IFC</t>
  </si>
  <si>
    <t>Intensive Internal Review, Development &amp; Annotation</t>
  </si>
  <si>
    <t>Intensive REVIT Review, Cleanup &amp; Learning</t>
  </si>
  <si>
    <t>Intensive Consultant Review &amp; Coordination</t>
  </si>
  <si>
    <t xml:space="preserve">Re-IFT </t>
  </si>
  <si>
    <t xml:space="preserve">Dated 230224 / Uploaded 230306 </t>
  </si>
  <si>
    <t>Consultant / Client Meetings</t>
  </si>
  <si>
    <t>OTHER - Specification</t>
  </si>
  <si>
    <t>BP Comments + Changes</t>
  </si>
  <si>
    <t>IFT Amenity - Drawings + Coord / Admin</t>
  </si>
  <si>
    <t>IFT Building Drawings, Coord</t>
  </si>
  <si>
    <t>Proj Admin (Billing, Printing, Uploads, Sched, General)</t>
  </si>
  <si>
    <t>Ramp Pavers</t>
  </si>
  <si>
    <t>Occupancy - Jan 20, 2023</t>
  </si>
  <si>
    <t>Status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</si>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</sst>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50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3" fillId="4" borderId="0" xfId="0" applyFont="1" applyFill="1" applyAlignment="1" applyProtection="1">
      <alignment textRotation="90" readingOrder="1"/>
      <protection locked="0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9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9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2" xfId="0" applyNumberFormat="1" applyFont="1" applyFill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 applyProtection="1">
      <alignment horizontal="left"/>
      <protection locked="0"/>
    </xf>
    <xf numFmtId="0" fontId="7" fillId="4" borderId="2" xfId="0" applyFont="1" applyFill="1" applyBorder="1" applyProtection="1">
      <protection locked="0"/>
    </xf>
    <xf numFmtId="0" fontId="3" fillId="4" borderId="2" xfId="0" applyFont="1" applyFill="1" applyBorder="1" applyProtection="1">
      <protection locked="0"/>
    </xf>
    <xf numFmtId="0" fontId="3" fillId="4" borderId="3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Protection="1"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7" fillId="4" borderId="8" xfId="0" applyFont="1" applyFill="1" applyBorder="1" applyAlignment="1" applyProtection="1">
      <alignment horizontal="left"/>
      <protection locked="0"/>
    </xf>
    <xf numFmtId="164" fontId="3" fillId="4" borderId="8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0" fontId="3" fillId="4" borderId="30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vertical="center"/>
      <protection locked="0"/>
    </xf>
    <xf numFmtId="0" fontId="3" fillId="4" borderId="30" xfId="0" applyFont="1" applyFill="1" applyBorder="1" applyProtection="1"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 applyProtection="1">
      <alignment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6"/>
  <sheetViews>
    <sheetView showGridLines="0" tabSelected="1" zoomScaleNormal="100" zoomScaleSheetLayoutView="100" workbookViewId="0">
      <selection activeCell="AL39" sqref="AL39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0.7109375" style="27" customWidth="1"/>
    <col min="37" max="37" width="6" style="6" customWidth="1"/>
    <col min="38" max="38" width="7.5703125" style="6" customWidth="1"/>
    <col min="39" max="39" width="2.5703125" style="115" customWidth="1"/>
    <col min="40" max="40" width="11.28515625" style="6" customWidth="1"/>
    <col min="41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2"/>
      <c r="AL1" s="114"/>
      <c r="AM1" s="53"/>
      <c r="AN1" s="60"/>
      <c r="AO1" s="60"/>
      <c r="AP1" s="95"/>
      <c r="AQ1" s="95"/>
      <c r="AR1" s="95"/>
      <c r="AS1" s="60"/>
      <c r="AT1" s="60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83</v>
      </c>
      <c r="AK2" s="2"/>
      <c r="AL2" s="2"/>
      <c r="AM2" s="53"/>
      <c r="AN2" s="60"/>
      <c r="AO2" s="60"/>
      <c r="AP2" s="95"/>
      <c r="AQ2" s="95"/>
      <c r="AR2" s="95"/>
      <c r="AS2" s="60"/>
      <c r="AT2" s="60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9" customFormat="1" ht="14.1" customHeight="1" x14ac:dyDescent="0.2">
      <c r="A3" s="7" t="s">
        <v>3</v>
      </c>
      <c r="B3" s="8"/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22"/>
      <c r="AK3" s="123"/>
      <c r="AL3" s="2"/>
      <c r="AM3" s="53"/>
      <c r="AN3" s="60"/>
      <c r="AO3" s="60"/>
      <c r="AP3" s="95"/>
      <c r="AQ3" s="95"/>
      <c r="AR3" s="95"/>
      <c r="AS3" s="60"/>
      <c r="AT3" s="60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3" customFormat="1" ht="17.100000000000001" customHeight="1" thickBot="1" x14ac:dyDescent="0.25">
      <c r="A4" s="86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/>
      <c r="AG4" s="37"/>
      <c r="AH4" s="37"/>
      <c r="AI4" s="73" t="s">
        <v>6</v>
      </c>
      <c r="AJ4" s="12" t="s">
        <v>7</v>
      </c>
      <c r="AK4" s="2"/>
      <c r="AL4" s="2"/>
      <c r="AM4" s="53"/>
      <c r="AN4" s="60"/>
      <c r="AO4" s="60"/>
      <c r="AP4" s="95"/>
      <c r="AQ4" s="95"/>
      <c r="AR4" s="95"/>
      <c r="AS4" s="60"/>
      <c r="AT4" s="60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87"/>
      <c r="B5" s="14"/>
      <c r="C5" s="15" t="s">
        <v>8</v>
      </c>
      <c r="D5" s="38" t="s">
        <v>13</v>
      </c>
      <c r="E5" s="39" t="s">
        <v>9</v>
      </c>
      <c r="F5" s="38" t="s">
        <v>10</v>
      </c>
      <c r="G5" s="38" t="s">
        <v>11</v>
      </c>
      <c r="H5" s="39" t="s">
        <v>11</v>
      </c>
      <c r="I5" s="39" t="s">
        <v>12</v>
      </c>
      <c r="J5" s="38" t="s">
        <v>9</v>
      </c>
      <c r="K5" s="38" t="s">
        <v>13</v>
      </c>
      <c r="L5" s="39" t="s">
        <v>9</v>
      </c>
      <c r="M5" s="38" t="s">
        <v>10</v>
      </c>
      <c r="N5" s="38" t="s">
        <v>11</v>
      </c>
      <c r="O5" s="39" t="s">
        <v>11</v>
      </c>
      <c r="P5" s="39" t="s">
        <v>12</v>
      </c>
      <c r="Q5" s="38" t="s">
        <v>9</v>
      </c>
      <c r="R5" s="38" t="s">
        <v>13</v>
      </c>
      <c r="S5" s="39" t="s">
        <v>9</v>
      </c>
      <c r="T5" s="38" t="s">
        <v>10</v>
      </c>
      <c r="U5" s="38" t="s">
        <v>11</v>
      </c>
      <c r="V5" s="39" t="s">
        <v>11</v>
      </c>
      <c r="W5" s="39" t="s">
        <v>12</v>
      </c>
      <c r="X5" s="38" t="s">
        <v>9</v>
      </c>
      <c r="Y5" s="38" t="s">
        <v>13</v>
      </c>
      <c r="Z5" s="39" t="s">
        <v>9</v>
      </c>
      <c r="AA5" s="38" t="s">
        <v>10</v>
      </c>
      <c r="AB5" s="38" t="s">
        <v>11</v>
      </c>
      <c r="AC5" s="39" t="s">
        <v>11</v>
      </c>
      <c r="AD5" s="39" t="s">
        <v>12</v>
      </c>
      <c r="AE5" s="38" t="s">
        <v>9</v>
      </c>
      <c r="AF5" s="38"/>
      <c r="AG5" s="39"/>
      <c r="AH5" s="38"/>
      <c r="AI5" s="50"/>
      <c r="AJ5" s="16"/>
      <c r="AK5" s="2"/>
      <c r="AL5" s="2"/>
      <c r="AM5" s="53"/>
      <c r="AN5" s="60"/>
      <c r="AO5" s="60"/>
      <c r="AP5" s="95"/>
      <c r="AQ5" s="95"/>
      <c r="AR5" s="95"/>
      <c r="AS5" s="60"/>
      <c r="AT5" s="60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2" customFormat="1" ht="11.85" customHeight="1" x14ac:dyDescent="0.2">
      <c r="A6" s="88" t="s">
        <v>51</v>
      </c>
      <c r="B6" s="56" t="s">
        <v>52</v>
      </c>
      <c r="C6" s="57" t="s">
        <v>69</v>
      </c>
      <c r="D6" s="58"/>
      <c r="E6" s="58"/>
      <c r="F6" s="58"/>
      <c r="G6" s="58" t="s">
        <v>15</v>
      </c>
      <c r="H6" s="58" t="s">
        <v>15</v>
      </c>
      <c r="I6" s="58">
        <v>2</v>
      </c>
      <c r="J6" s="58">
        <v>1</v>
      </c>
      <c r="K6" s="58">
        <v>5</v>
      </c>
      <c r="L6" s="58">
        <v>1</v>
      </c>
      <c r="M6" s="58">
        <v>0.5</v>
      </c>
      <c r="N6" s="58" t="s">
        <v>15</v>
      </c>
      <c r="O6" s="58" t="s">
        <v>15</v>
      </c>
      <c r="P6" s="58"/>
      <c r="Q6" s="58"/>
      <c r="R6" s="58">
        <v>0.5</v>
      </c>
      <c r="S6" s="58"/>
      <c r="T6" s="58"/>
      <c r="U6" s="58" t="s">
        <v>15</v>
      </c>
      <c r="V6" s="58" t="s">
        <v>15</v>
      </c>
      <c r="W6" s="58"/>
      <c r="X6" s="58"/>
      <c r="Y6" s="58">
        <v>0.5</v>
      </c>
      <c r="Z6" s="58"/>
      <c r="AA6" s="58"/>
      <c r="AB6" s="58" t="s">
        <v>15</v>
      </c>
      <c r="AC6" s="58" t="s">
        <v>15</v>
      </c>
      <c r="AD6" s="58"/>
      <c r="AE6" s="58"/>
      <c r="AF6" s="58"/>
      <c r="AG6" s="58"/>
      <c r="AH6" s="58"/>
      <c r="AI6" s="118">
        <f t="shared" ref="AI6:AI15" si="0">SUM(D6:AH6)</f>
        <v>10.5</v>
      </c>
      <c r="AJ6" s="59" t="s">
        <v>84</v>
      </c>
      <c r="AK6" s="60"/>
      <c r="AL6" s="60"/>
      <c r="AM6" s="53"/>
      <c r="AN6" s="60"/>
      <c r="AO6" s="60"/>
      <c r="AP6" s="95"/>
      <c r="AQ6" s="95"/>
      <c r="AR6" s="95"/>
      <c r="AS6" s="60"/>
      <c r="AT6" s="60"/>
      <c r="AU6" s="60"/>
      <c r="AV6" s="61"/>
      <c r="AW6" s="61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</row>
    <row r="7" spans="1:193" s="68" customFormat="1" ht="12.95" customHeight="1" x14ac:dyDescent="0.2">
      <c r="A7" s="89" t="s">
        <v>56</v>
      </c>
      <c r="B7" s="51" t="s">
        <v>59</v>
      </c>
      <c r="C7" s="64" t="s">
        <v>85</v>
      </c>
      <c r="D7" s="65"/>
      <c r="E7" s="65"/>
      <c r="F7" s="65">
        <v>0.5</v>
      </c>
      <c r="G7" s="58" t="s">
        <v>15</v>
      </c>
      <c r="H7" s="58" t="s">
        <v>15</v>
      </c>
      <c r="I7" s="65"/>
      <c r="J7" s="65"/>
      <c r="K7" s="65">
        <v>0.5</v>
      </c>
      <c r="L7" s="65">
        <v>0.5</v>
      </c>
      <c r="M7" s="65"/>
      <c r="N7" s="58" t="s">
        <v>15</v>
      </c>
      <c r="O7" s="58" t="s">
        <v>15</v>
      </c>
      <c r="P7" s="65">
        <v>0.5</v>
      </c>
      <c r="Q7" s="65"/>
      <c r="R7" s="65"/>
      <c r="S7" s="65">
        <v>0.5</v>
      </c>
      <c r="T7" s="65"/>
      <c r="U7" s="58" t="s">
        <v>15</v>
      </c>
      <c r="V7" s="58" t="s">
        <v>15</v>
      </c>
      <c r="W7" s="65"/>
      <c r="X7" s="65"/>
      <c r="Y7" s="65"/>
      <c r="Z7" s="65">
        <v>0.5</v>
      </c>
      <c r="AA7" s="65"/>
      <c r="AB7" s="58" t="s">
        <v>15</v>
      </c>
      <c r="AC7" s="58" t="s">
        <v>15</v>
      </c>
      <c r="AD7" s="65">
        <v>0.5</v>
      </c>
      <c r="AE7" s="65"/>
      <c r="AF7" s="65"/>
      <c r="AG7" s="65"/>
      <c r="AH7" s="65"/>
      <c r="AI7" s="118">
        <f t="shared" si="0"/>
        <v>3.5</v>
      </c>
      <c r="AJ7" s="67" t="s">
        <v>102</v>
      </c>
      <c r="AK7" s="60"/>
      <c r="AL7" s="95"/>
      <c r="AM7" s="53"/>
      <c r="AN7" s="60"/>
      <c r="AO7" s="60"/>
      <c r="AP7" s="95"/>
      <c r="AQ7" s="95"/>
      <c r="AR7" s="95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1"/>
      <c r="BD7" s="61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</row>
    <row r="8" spans="1:193" s="96" customFormat="1" ht="12.95" customHeight="1" x14ac:dyDescent="0.2">
      <c r="A8" s="88" t="s">
        <v>56</v>
      </c>
      <c r="B8" s="56" t="s">
        <v>57</v>
      </c>
      <c r="C8" s="57" t="s">
        <v>82</v>
      </c>
      <c r="D8" s="58">
        <v>0.5</v>
      </c>
      <c r="E8" s="58">
        <v>0.5</v>
      </c>
      <c r="F8" s="58">
        <v>0.5</v>
      </c>
      <c r="G8" s="58" t="s">
        <v>15</v>
      </c>
      <c r="H8" s="58" t="s">
        <v>15</v>
      </c>
      <c r="I8" s="58">
        <v>0.5</v>
      </c>
      <c r="J8" s="58">
        <v>0.5</v>
      </c>
      <c r="K8" s="58">
        <v>0.5</v>
      </c>
      <c r="L8" s="58">
        <v>0.5</v>
      </c>
      <c r="M8" s="58">
        <v>0.5</v>
      </c>
      <c r="N8" s="58" t="s">
        <v>15</v>
      </c>
      <c r="O8" s="58" t="s">
        <v>15</v>
      </c>
      <c r="P8" s="58">
        <v>0.5</v>
      </c>
      <c r="Q8" s="58">
        <v>0.5</v>
      </c>
      <c r="R8" s="58">
        <v>0.5</v>
      </c>
      <c r="S8" s="58">
        <v>0.5</v>
      </c>
      <c r="T8" s="58">
        <v>1.5</v>
      </c>
      <c r="U8" s="58" t="s">
        <v>15</v>
      </c>
      <c r="V8" s="58" t="s">
        <v>15</v>
      </c>
      <c r="W8" s="58"/>
      <c r="X8" s="58">
        <v>2</v>
      </c>
      <c r="Y8" s="58">
        <v>1</v>
      </c>
      <c r="Z8" s="58">
        <v>1</v>
      </c>
      <c r="AA8" s="58">
        <v>2.5</v>
      </c>
      <c r="AB8" s="58" t="s">
        <v>15</v>
      </c>
      <c r="AC8" s="58" t="s">
        <v>15</v>
      </c>
      <c r="AD8" s="58">
        <v>1</v>
      </c>
      <c r="AE8" s="58">
        <v>1</v>
      </c>
      <c r="AF8" s="58"/>
      <c r="AG8" s="58"/>
      <c r="AH8" s="58"/>
      <c r="AI8" s="118">
        <f t="shared" si="0"/>
        <v>16</v>
      </c>
      <c r="AJ8" s="59" t="s">
        <v>88</v>
      </c>
      <c r="AK8" s="60"/>
      <c r="AL8" s="95"/>
      <c r="AM8" s="53"/>
      <c r="AN8" s="60"/>
      <c r="AO8" s="60"/>
      <c r="AP8" s="95"/>
      <c r="AQ8" s="95"/>
      <c r="AR8" s="95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1"/>
      <c r="BD8" s="61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</row>
    <row r="9" spans="1:193" s="55" customFormat="1" ht="12.95" customHeight="1" x14ac:dyDescent="0.2">
      <c r="A9" s="89" t="s">
        <v>56</v>
      </c>
      <c r="B9" s="51" t="s">
        <v>59</v>
      </c>
      <c r="C9" s="64" t="s">
        <v>85</v>
      </c>
      <c r="D9" s="65">
        <v>1</v>
      </c>
      <c r="E9" s="66">
        <v>2</v>
      </c>
      <c r="F9" s="65">
        <v>0.5</v>
      </c>
      <c r="G9" s="58" t="s">
        <v>15</v>
      </c>
      <c r="H9" s="58" t="s">
        <v>15</v>
      </c>
      <c r="I9" s="65"/>
      <c r="J9" s="65">
        <v>3</v>
      </c>
      <c r="K9" s="65">
        <v>0.5</v>
      </c>
      <c r="L9" s="65"/>
      <c r="M9" s="66">
        <v>0.5</v>
      </c>
      <c r="N9" s="58" t="s">
        <v>15</v>
      </c>
      <c r="O9" s="58" t="s">
        <v>15</v>
      </c>
      <c r="P9" s="65">
        <v>1</v>
      </c>
      <c r="Q9" s="65"/>
      <c r="R9" s="65">
        <v>1.5</v>
      </c>
      <c r="S9" s="66">
        <v>1</v>
      </c>
      <c r="T9" s="65">
        <v>2</v>
      </c>
      <c r="U9" s="58" t="s">
        <v>15</v>
      </c>
      <c r="V9" s="58" t="s">
        <v>15</v>
      </c>
      <c r="W9" s="65"/>
      <c r="X9" s="65">
        <v>2</v>
      </c>
      <c r="Y9" s="65">
        <v>1</v>
      </c>
      <c r="Z9" s="66">
        <v>1.5</v>
      </c>
      <c r="AA9" s="65">
        <v>1</v>
      </c>
      <c r="AB9" s="58" t="s">
        <v>15</v>
      </c>
      <c r="AC9" s="58" t="s">
        <v>15</v>
      </c>
      <c r="AD9" s="65"/>
      <c r="AE9" s="65"/>
      <c r="AF9" s="65"/>
      <c r="AG9" s="66"/>
      <c r="AH9" s="65"/>
      <c r="AI9" s="118">
        <f t="shared" si="0"/>
        <v>18.5</v>
      </c>
      <c r="AJ9" s="52" t="s">
        <v>97</v>
      </c>
      <c r="AK9" s="53"/>
      <c r="AL9" s="95"/>
      <c r="AM9" s="53"/>
      <c r="AN9" s="60"/>
      <c r="AO9" s="60"/>
      <c r="AP9" s="95"/>
      <c r="AQ9" s="95"/>
      <c r="AR9" s="95"/>
      <c r="AS9" s="60"/>
      <c r="AT9" s="60"/>
      <c r="AU9" s="53"/>
      <c r="AV9" s="53"/>
      <c r="AW9" s="53"/>
      <c r="AX9" s="53"/>
      <c r="AY9" s="53"/>
      <c r="AZ9" s="53"/>
      <c r="BA9" s="53"/>
      <c r="BB9" s="53"/>
      <c r="BC9" s="54"/>
      <c r="BD9" s="54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</row>
    <row r="10" spans="1:193" s="96" customFormat="1" ht="12.95" customHeight="1" x14ac:dyDescent="0.2">
      <c r="A10" s="88" t="s">
        <v>56</v>
      </c>
      <c r="B10" s="56" t="s">
        <v>57</v>
      </c>
      <c r="C10" s="57" t="s">
        <v>82</v>
      </c>
      <c r="D10" s="58">
        <v>5</v>
      </c>
      <c r="E10" s="69">
        <v>5</v>
      </c>
      <c r="F10" s="58">
        <v>4</v>
      </c>
      <c r="G10" s="58" t="s">
        <v>15</v>
      </c>
      <c r="H10" s="58">
        <v>2</v>
      </c>
      <c r="I10" s="69">
        <v>3</v>
      </c>
      <c r="J10" s="69">
        <v>3</v>
      </c>
      <c r="K10" s="58">
        <v>2</v>
      </c>
      <c r="L10" s="69">
        <v>5</v>
      </c>
      <c r="M10" s="58">
        <v>5</v>
      </c>
      <c r="N10" s="58" t="s">
        <v>15</v>
      </c>
      <c r="O10" s="58">
        <v>2</v>
      </c>
      <c r="P10" s="69">
        <v>5</v>
      </c>
      <c r="Q10" s="69">
        <v>5</v>
      </c>
      <c r="R10" s="58">
        <v>4</v>
      </c>
      <c r="S10" s="58">
        <v>5</v>
      </c>
      <c r="T10" s="58">
        <v>5</v>
      </c>
      <c r="U10" s="58">
        <v>2</v>
      </c>
      <c r="V10" s="58">
        <v>2</v>
      </c>
      <c r="W10" s="69">
        <v>3</v>
      </c>
      <c r="X10" s="69">
        <v>3</v>
      </c>
      <c r="Y10" s="58">
        <v>2.5</v>
      </c>
      <c r="Z10" s="58">
        <v>4.5</v>
      </c>
      <c r="AA10" s="58">
        <v>4</v>
      </c>
      <c r="AB10" s="58">
        <v>2</v>
      </c>
      <c r="AC10" s="58">
        <v>2</v>
      </c>
      <c r="AD10" s="69">
        <v>4</v>
      </c>
      <c r="AE10" s="69">
        <v>3</v>
      </c>
      <c r="AF10" s="58"/>
      <c r="AG10" s="58"/>
      <c r="AH10" s="58"/>
      <c r="AI10" s="118">
        <f t="shared" si="0"/>
        <v>92</v>
      </c>
      <c r="AJ10" s="59" t="s">
        <v>101</v>
      </c>
      <c r="AK10" s="60"/>
      <c r="AL10" s="95"/>
      <c r="AM10" s="53"/>
      <c r="AN10" s="60"/>
      <c r="AO10" s="60"/>
      <c r="AP10" s="95"/>
      <c r="AQ10" s="95"/>
      <c r="AR10" s="95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1"/>
      <c r="BD10" s="61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93" s="70" customFormat="1" ht="12.95" customHeight="1" x14ac:dyDescent="0.2">
      <c r="A11" s="89" t="s">
        <v>56</v>
      </c>
      <c r="B11" s="63" t="s">
        <v>57</v>
      </c>
      <c r="C11" s="64" t="s">
        <v>35</v>
      </c>
      <c r="D11" s="65"/>
      <c r="E11" s="66"/>
      <c r="F11" s="65"/>
      <c r="G11" s="58" t="s">
        <v>15</v>
      </c>
      <c r="H11" s="58" t="s">
        <v>15</v>
      </c>
      <c r="I11" s="66"/>
      <c r="J11" s="66"/>
      <c r="K11" s="65"/>
      <c r="L11" s="66"/>
      <c r="M11" s="65"/>
      <c r="N11" s="58" t="s">
        <v>15</v>
      </c>
      <c r="O11" s="58" t="s">
        <v>15</v>
      </c>
      <c r="P11" s="66"/>
      <c r="Q11" s="66"/>
      <c r="R11" s="65">
        <v>1</v>
      </c>
      <c r="S11" s="65"/>
      <c r="T11" s="65"/>
      <c r="U11" s="58" t="s">
        <v>15</v>
      </c>
      <c r="V11" s="58" t="s">
        <v>15</v>
      </c>
      <c r="W11" s="66"/>
      <c r="X11" s="66">
        <v>0.5</v>
      </c>
      <c r="Y11" s="65">
        <v>0.5</v>
      </c>
      <c r="Z11" s="65"/>
      <c r="AA11" s="65"/>
      <c r="AB11" s="58" t="s">
        <v>15</v>
      </c>
      <c r="AC11" s="58" t="s">
        <v>15</v>
      </c>
      <c r="AD11" s="66">
        <v>1</v>
      </c>
      <c r="AE11" s="66">
        <v>3</v>
      </c>
      <c r="AF11" s="65"/>
      <c r="AG11" s="65"/>
      <c r="AH11" s="65"/>
      <c r="AI11" s="118">
        <f t="shared" si="0"/>
        <v>6</v>
      </c>
      <c r="AJ11" s="67" t="s">
        <v>99</v>
      </c>
      <c r="AK11" s="60"/>
      <c r="AL11" s="95"/>
      <c r="AM11" s="53"/>
      <c r="AN11" s="60"/>
      <c r="AO11" s="60"/>
      <c r="AP11" s="95"/>
      <c r="AQ11" s="95"/>
      <c r="AR11" s="95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1"/>
      <c r="BD11" s="61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</row>
    <row r="12" spans="1:193" s="96" customFormat="1" ht="12.95" customHeight="1" x14ac:dyDescent="0.2">
      <c r="A12" s="88" t="s">
        <v>56</v>
      </c>
      <c r="B12" s="56" t="s">
        <v>57</v>
      </c>
      <c r="C12" s="57" t="s">
        <v>66</v>
      </c>
      <c r="D12" s="58"/>
      <c r="E12" s="69"/>
      <c r="F12" s="58"/>
      <c r="G12" s="58" t="s">
        <v>15</v>
      </c>
      <c r="H12" s="58" t="s">
        <v>15</v>
      </c>
      <c r="I12" s="58"/>
      <c r="J12" s="69"/>
      <c r="K12" s="58"/>
      <c r="L12" s="69"/>
      <c r="M12" s="58"/>
      <c r="N12" s="58" t="s">
        <v>15</v>
      </c>
      <c r="O12" s="58" t="s">
        <v>15</v>
      </c>
      <c r="P12" s="58"/>
      <c r="Q12" s="69"/>
      <c r="R12" s="58"/>
      <c r="S12" s="69">
        <v>0.5</v>
      </c>
      <c r="T12" s="58"/>
      <c r="U12" s="58" t="s">
        <v>15</v>
      </c>
      <c r="V12" s="58" t="s">
        <v>15</v>
      </c>
      <c r="W12" s="58"/>
      <c r="X12" s="69"/>
      <c r="Y12" s="58">
        <v>0.5</v>
      </c>
      <c r="Z12" s="69"/>
      <c r="AA12" s="58"/>
      <c r="AB12" s="58" t="s">
        <v>15</v>
      </c>
      <c r="AC12" s="58" t="s">
        <v>15</v>
      </c>
      <c r="AD12" s="58"/>
      <c r="AE12" s="69">
        <v>0.5</v>
      </c>
      <c r="AF12" s="58"/>
      <c r="AG12" s="69"/>
      <c r="AH12" s="58"/>
      <c r="AI12" s="118">
        <f>SUM(D12:AH12)</f>
        <v>1.5</v>
      </c>
      <c r="AJ12" s="59" t="s">
        <v>75</v>
      </c>
      <c r="AK12" s="60"/>
      <c r="AL12" s="95"/>
      <c r="AM12" s="53"/>
      <c r="AN12" s="60"/>
      <c r="AO12" s="60"/>
      <c r="AP12" s="95"/>
      <c r="AQ12" s="95"/>
      <c r="AR12" s="95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  <c r="BD12" s="61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93" s="96" customFormat="1" ht="12.95" customHeight="1" x14ac:dyDescent="0.2">
      <c r="A13" s="90" t="s">
        <v>56</v>
      </c>
      <c r="B13" s="71" t="s">
        <v>57</v>
      </c>
      <c r="C13" s="64" t="s">
        <v>53</v>
      </c>
      <c r="D13" s="65"/>
      <c r="E13" s="65"/>
      <c r="F13" s="65"/>
      <c r="G13" s="58" t="s">
        <v>15</v>
      </c>
      <c r="H13" s="58" t="s">
        <v>15</v>
      </c>
      <c r="I13" s="65"/>
      <c r="J13" s="66"/>
      <c r="K13" s="65"/>
      <c r="L13" s="66"/>
      <c r="M13" s="65"/>
      <c r="N13" s="58" t="s">
        <v>15</v>
      </c>
      <c r="O13" s="58" t="s">
        <v>15</v>
      </c>
      <c r="P13" s="65"/>
      <c r="Q13" s="66"/>
      <c r="R13" s="65"/>
      <c r="S13" s="66"/>
      <c r="T13" s="65"/>
      <c r="U13" s="58" t="s">
        <v>15</v>
      </c>
      <c r="V13" s="58" t="s">
        <v>15</v>
      </c>
      <c r="W13" s="65"/>
      <c r="X13" s="66"/>
      <c r="Y13" s="65"/>
      <c r="Z13" s="66"/>
      <c r="AA13" s="65"/>
      <c r="AB13" s="58" t="s">
        <v>15</v>
      </c>
      <c r="AC13" s="58" t="s">
        <v>15</v>
      </c>
      <c r="AD13" s="65"/>
      <c r="AE13" s="66"/>
      <c r="AF13" s="65"/>
      <c r="AG13" s="66"/>
      <c r="AH13" s="65"/>
      <c r="AI13" s="118">
        <f>SUM(D13:AH13)</f>
        <v>0</v>
      </c>
      <c r="AJ13" s="67" t="s">
        <v>67</v>
      </c>
      <c r="AK13" s="60"/>
      <c r="AL13" s="95"/>
      <c r="AM13" s="53"/>
      <c r="AN13" s="60"/>
      <c r="AO13" s="60"/>
      <c r="AP13" s="95"/>
      <c r="AQ13" s="95"/>
      <c r="AR13" s="95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1"/>
      <c r="BD13" s="61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</row>
    <row r="14" spans="1:193" s="96" customFormat="1" ht="12.95" customHeight="1" x14ac:dyDescent="0.2">
      <c r="A14" s="88" t="s">
        <v>78</v>
      </c>
      <c r="B14" s="56" t="s">
        <v>76</v>
      </c>
      <c r="C14" s="57" t="s">
        <v>66</v>
      </c>
      <c r="D14" s="58"/>
      <c r="E14" s="69"/>
      <c r="F14" s="58"/>
      <c r="G14" s="58" t="s">
        <v>15</v>
      </c>
      <c r="H14" s="58" t="s">
        <v>15</v>
      </c>
      <c r="I14" s="58"/>
      <c r="J14" s="69"/>
      <c r="K14" s="58"/>
      <c r="L14" s="69"/>
      <c r="M14" s="58"/>
      <c r="N14" s="58" t="s">
        <v>15</v>
      </c>
      <c r="O14" s="58" t="s">
        <v>15</v>
      </c>
      <c r="P14" s="58"/>
      <c r="Q14" s="69"/>
      <c r="R14" s="58"/>
      <c r="S14" s="69"/>
      <c r="T14" s="58"/>
      <c r="U14" s="58" t="s">
        <v>15</v>
      </c>
      <c r="V14" s="58" t="s">
        <v>15</v>
      </c>
      <c r="W14" s="58"/>
      <c r="X14" s="69"/>
      <c r="Y14" s="58">
        <v>1</v>
      </c>
      <c r="Z14" s="69"/>
      <c r="AA14" s="58"/>
      <c r="AB14" s="58" t="s">
        <v>15</v>
      </c>
      <c r="AC14" s="58" t="s">
        <v>15</v>
      </c>
      <c r="AD14" s="58"/>
      <c r="AE14" s="69"/>
      <c r="AF14" s="58"/>
      <c r="AG14" s="69"/>
      <c r="AH14" s="58"/>
      <c r="AI14" s="118">
        <f>SUM(D14:AH14)</f>
        <v>1</v>
      </c>
      <c r="AJ14" s="59" t="s">
        <v>100</v>
      </c>
      <c r="AK14" s="60"/>
      <c r="AL14" s="95"/>
      <c r="AM14" s="53"/>
      <c r="AN14" s="60"/>
      <c r="AO14" s="60"/>
      <c r="AP14" s="95"/>
      <c r="AQ14" s="95"/>
      <c r="AR14" s="95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1"/>
      <c r="BD14" s="61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93" s="70" customFormat="1" ht="12.95" customHeight="1" x14ac:dyDescent="0.2">
      <c r="A15" s="89" t="s">
        <v>78</v>
      </c>
      <c r="B15" s="63" t="s">
        <v>76</v>
      </c>
      <c r="C15" s="64" t="s">
        <v>35</v>
      </c>
      <c r="D15" s="65"/>
      <c r="E15" s="66"/>
      <c r="F15" s="65"/>
      <c r="G15" s="58" t="s">
        <v>15</v>
      </c>
      <c r="H15" s="58" t="s">
        <v>15</v>
      </c>
      <c r="I15" s="65"/>
      <c r="J15" s="66"/>
      <c r="K15" s="65"/>
      <c r="L15" s="66"/>
      <c r="M15" s="65"/>
      <c r="N15" s="58" t="s">
        <v>15</v>
      </c>
      <c r="O15" s="58" t="s">
        <v>15</v>
      </c>
      <c r="P15" s="65"/>
      <c r="Q15" s="66"/>
      <c r="R15" s="65"/>
      <c r="S15" s="65"/>
      <c r="T15" s="65"/>
      <c r="U15" s="58" t="s">
        <v>15</v>
      </c>
      <c r="V15" s="58" t="s">
        <v>15</v>
      </c>
      <c r="W15" s="65"/>
      <c r="X15" s="66"/>
      <c r="Y15" s="65"/>
      <c r="Z15" s="65"/>
      <c r="AA15" s="65"/>
      <c r="AB15" s="58" t="s">
        <v>15</v>
      </c>
      <c r="AC15" s="58" t="s">
        <v>15</v>
      </c>
      <c r="AD15" s="65"/>
      <c r="AE15" s="66"/>
      <c r="AF15" s="65"/>
      <c r="AG15" s="65"/>
      <c r="AH15" s="65"/>
      <c r="AI15" s="118">
        <f t="shared" si="0"/>
        <v>0</v>
      </c>
      <c r="AJ15" s="67" t="s">
        <v>77</v>
      </c>
      <c r="AK15" s="60"/>
      <c r="AL15" s="95"/>
      <c r="AM15" s="53"/>
      <c r="AN15" s="60"/>
      <c r="AO15" s="60"/>
      <c r="AP15" s="95"/>
      <c r="AQ15" s="95"/>
      <c r="AR15" s="95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  <c r="BD15" s="61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</row>
    <row r="16" spans="1:193" s="96" customFormat="1" ht="12.95" customHeight="1" x14ac:dyDescent="0.2">
      <c r="A16" s="88" t="s">
        <v>78</v>
      </c>
      <c r="B16" s="56" t="s">
        <v>76</v>
      </c>
      <c r="C16" s="57" t="s">
        <v>66</v>
      </c>
      <c r="D16" s="58"/>
      <c r="E16" s="69"/>
      <c r="F16" s="58"/>
      <c r="G16" s="58" t="s">
        <v>15</v>
      </c>
      <c r="H16" s="58" t="s">
        <v>15</v>
      </c>
      <c r="I16" s="58"/>
      <c r="J16" s="69"/>
      <c r="K16" s="58"/>
      <c r="L16" s="69"/>
      <c r="M16" s="58"/>
      <c r="N16" s="58" t="s">
        <v>15</v>
      </c>
      <c r="O16" s="58" t="s">
        <v>15</v>
      </c>
      <c r="P16" s="58"/>
      <c r="Q16" s="69"/>
      <c r="R16" s="58"/>
      <c r="S16" s="69"/>
      <c r="T16" s="58"/>
      <c r="U16" s="58" t="s">
        <v>15</v>
      </c>
      <c r="V16" s="58" t="s">
        <v>15</v>
      </c>
      <c r="W16" s="58"/>
      <c r="X16" s="69"/>
      <c r="Y16" s="58"/>
      <c r="Z16" s="69"/>
      <c r="AA16" s="58"/>
      <c r="AB16" s="58" t="s">
        <v>15</v>
      </c>
      <c r="AC16" s="58" t="s">
        <v>15</v>
      </c>
      <c r="AD16" s="58"/>
      <c r="AE16" s="69"/>
      <c r="AF16" s="58"/>
      <c r="AG16" s="69"/>
      <c r="AH16" s="58"/>
      <c r="AI16" s="118">
        <f>SUM(D16:AH16)</f>
        <v>0</v>
      </c>
      <c r="AJ16" s="59" t="s">
        <v>74</v>
      </c>
      <c r="AK16" s="60"/>
      <c r="AL16" s="95"/>
      <c r="AM16" s="53"/>
      <c r="AN16" s="60"/>
      <c r="AO16" s="60"/>
      <c r="AP16" s="95"/>
      <c r="AQ16" s="95"/>
      <c r="AR16" s="95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61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93" s="96" customFormat="1" ht="12.95" customHeight="1" x14ac:dyDescent="0.2">
      <c r="A17" s="90" t="s">
        <v>56</v>
      </c>
      <c r="B17" s="71" t="s">
        <v>65</v>
      </c>
      <c r="C17" s="72"/>
      <c r="D17" s="66">
        <v>1</v>
      </c>
      <c r="E17" s="65"/>
      <c r="F17" s="66">
        <v>1.5</v>
      </c>
      <c r="G17" s="58" t="s">
        <v>15</v>
      </c>
      <c r="H17" s="58" t="s">
        <v>15</v>
      </c>
      <c r="I17" s="65"/>
      <c r="J17" s="66">
        <v>1</v>
      </c>
      <c r="K17" s="65"/>
      <c r="L17" s="66"/>
      <c r="M17" s="65"/>
      <c r="N17" s="58" t="s">
        <v>15</v>
      </c>
      <c r="O17" s="58">
        <v>1</v>
      </c>
      <c r="P17" s="65"/>
      <c r="Q17" s="66">
        <v>2</v>
      </c>
      <c r="R17" s="65">
        <v>1</v>
      </c>
      <c r="S17" s="66"/>
      <c r="T17" s="65"/>
      <c r="U17" s="58">
        <v>1</v>
      </c>
      <c r="V17" s="58">
        <v>1</v>
      </c>
      <c r="W17" s="65"/>
      <c r="X17" s="66">
        <v>1</v>
      </c>
      <c r="Y17" s="65">
        <v>1</v>
      </c>
      <c r="Z17" s="66"/>
      <c r="AA17" s="65">
        <v>1</v>
      </c>
      <c r="AB17" s="58">
        <v>1</v>
      </c>
      <c r="AC17" s="58">
        <v>1</v>
      </c>
      <c r="AD17" s="65">
        <v>1</v>
      </c>
      <c r="AE17" s="66">
        <v>1</v>
      </c>
      <c r="AF17" s="65"/>
      <c r="AG17" s="66"/>
      <c r="AH17" s="65"/>
      <c r="AI17" s="118">
        <f t="shared" ref="AI17" si="1">SUM(D17:AH17)</f>
        <v>16.5</v>
      </c>
      <c r="AJ17" s="67" t="s">
        <v>72</v>
      </c>
      <c r="AK17" s="60"/>
      <c r="AL17" s="95"/>
      <c r="AM17" s="53"/>
      <c r="AN17" s="60"/>
      <c r="AO17" s="60"/>
      <c r="AP17" s="95"/>
      <c r="AQ17" s="95"/>
      <c r="AR17" s="95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1"/>
      <c r="BD17" s="61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93" s="17" customFormat="1" x14ac:dyDescent="0.2">
      <c r="A18" s="91"/>
      <c r="B18" s="18" t="s">
        <v>16</v>
      </c>
      <c r="C18" s="49"/>
      <c r="D18" s="40">
        <f t="shared" ref="D18:AE18" si="2">SUM(D6:D17)</f>
        <v>7.5</v>
      </c>
      <c r="E18" s="40">
        <f t="shared" si="2"/>
        <v>7.5</v>
      </c>
      <c r="F18" s="40">
        <f t="shared" si="2"/>
        <v>7</v>
      </c>
      <c r="G18" s="40">
        <f t="shared" si="2"/>
        <v>0</v>
      </c>
      <c r="H18" s="40">
        <f t="shared" si="2"/>
        <v>2</v>
      </c>
      <c r="I18" s="40">
        <f t="shared" si="2"/>
        <v>5.5</v>
      </c>
      <c r="J18" s="40">
        <f t="shared" si="2"/>
        <v>8.5</v>
      </c>
      <c r="K18" s="40">
        <f t="shared" si="2"/>
        <v>8.5</v>
      </c>
      <c r="L18" s="40">
        <f t="shared" si="2"/>
        <v>7</v>
      </c>
      <c r="M18" s="40">
        <f t="shared" si="2"/>
        <v>6.5</v>
      </c>
      <c r="N18" s="40">
        <f t="shared" si="2"/>
        <v>0</v>
      </c>
      <c r="O18" s="40">
        <f t="shared" si="2"/>
        <v>3</v>
      </c>
      <c r="P18" s="40">
        <f t="shared" si="2"/>
        <v>7</v>
      </c>
      <c r="Q18" s="40">
        <f t="shared" si="2"/>
        <v>7.5</v>
      </c>
      <c r="R18" s="40">
        <f t="shared" si="2"/>
        <v>8.5</v>
      </c>
      <c r="S18" s="40">
        <f t="shared" si="2"/>
        <v>7.5</v>
      </c>
      <c r="T18" s="40">
        <f t="shared" si="2"/>
        <v>8.5</v>
      </c>
      <c r="U18" s="40">
        <f t="shared" si="2"/>
        <v>3</v>
      </c>
      <c r="V18" s="40">
        <f t="shared" si="2"/>
        <v>3</v>
      </c>
      <c r="W18" s="40">
        <f t="shared" si="2"/>
        <v>3</v>
      </c>
      <c r="X18" s="40">
        <f t="shared" si="2"/>
        <v>8.5</v>
      </c>
      <c r="Y18" s="40">
        <f t="shared" si="2"/>
        <v>8</v>
      </c>
      <c r="Z18" s="40">
        <f t="shared" si="2"/>
        <v>7.5</v>
      </c>
      <c r="AA18" s="40">
        <f t="shared" si="2"/>
        <v>8.5</v>
      </c>
      <c r="AB18" s="40">
        <f t="shared" si="2"/>
        <v>3</v>
      </c>
      <c r="AC18" s="40">
        <f t="shared" si="2"/>
        <v>3</v>
      </c>
      <c r="AD18" s="40">
        <f t="shared" si="2"/>
        <v>7.5</v>
      </c>
      <c r="AE18" s="40">
        <f t="shared" si="2"/>
        <v>8.5</v>
      </c>
      <c r="AF18" s="40">
        <f t="shared" ref="AF18:AH18" si="3">SUM(AF6:AF17)</f>
        <v>0</v>
      </c>
      <c r="AG18" s="40">
        <f t="shared" si="3"/>
        <v>0</v>
      </c>
      <c r="AH18" s="40">
        <f t="shared" si="3"/>
        <v>0</v>
      </c>
      <c r="AI18" s="80">
        <f>SUM(AI6:AI17)</f>
        <v>165.5</v>
      </c>
      <c r="AJ18" s="19"/>
      <c r="AK18" s="2"/>
      <c r="AL18" s="43"/>
      <c r="AM18" s="114"/>
      <c r="AN18" s="2"/>
      <c r="AO18" s="2"/>
      <c r="AP18" s="43"/>
      <c r="AQ18" s="43"/>
      <c r="AR18" s="43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</row>
    <row r="19" spans="1:193" s="101" customFormat="1" x14ac:dyDescent="0.2">
      <c r="A19" s="97" t="s">
        <v>17</v>
      </c>
      <c r="B19" s="97"/>
      <c r="C19" s="97"/>
      <c r="D19" s="98"/>
      <c r="E19" s="98"/>
      <c r="F19" s="99"/>
      <c r="G19" s="98"/>
      <c r="H19" s="98"/>
      <c r="I19" s="98"/>
      <c r="J19" s="98"/>
      <c r="K19" s="98"/>
      <c r="L19" s="98"/>
      <c r="M19" s="99"/>
      <c r="N19" s="98"/>
      <c r="O19" s="98"/>
      <c r="P19" s="98"/>
      <c r="Q19" s="98"/>
      <c r="R19" s="98"/>
      <c r="S19" s="98"/>
      <c r="T19" s="99"/>
      <c r="U19" s="98"/>
      <c r="V19" s="98"/>
      <c r="W19" s="98">
        <f>7.5</f>
        <v>7.5</v>
      </c>
      <c r="X19" s="98"/>
      <c r="Y19" s="98"/>
      <c r="Z19" s="98"/>
      <c r="AA19" s="99"/>
      <c r="AB19" s="98"/>
      <c r="AC19" s="98"/>
      <c r="AD19" s="98"/>
      <c r="AE19" s="98"/>
      <c r="AF19" s="98"/>
      <c r="AG19" s="98"/>
      <c r="AH19" s="99"/>
      <c r="AI19" s="79">
        <f>SUM(D19:AH19)</f>
        <v>7.5</v>
      </c>
      <c r="AJ19" s="100"/>
      <c r="AK19" s="60"/>
      <c r="AL19" s="95"/>
      <c r="AM19" s="53"/>
      <c r="AN19" s="60"/>
      <c r="AO19" s="60"/>
      <c r="AP19" s="95"/>
      <c r="AQ19" s="95"/>
      <c r="AR19" s="95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</row>
    <row r="20" spans="1:193" s="106" customFormat="1" x14ac:dyDescent="0.2">
      <c r="A20" s="113" t="s">
        <v>18</v>
      </c>
      <c r="B20" s="102"/>
      <c r="C20" s="102"/>
      <c r="D20" s="103"/>
      <c r="E20" s="103"/>
      <c r="F20" s="81">
        <v>0.5</v>
      </c>
      <c r="G20" s="98"/>
      <c r="H20" s="98"/>
      <c r="I20" s="119">
        <v>3</v>
      </c>
      <c r="J20" s="98"/>
      <c r="K20" s="103"/>
      <c r="L20" s="103">
        <v>0.5</v>
      </c>
      <c r="M20" s="81">
        <v>1</v>
      </c>
      <c r="N20" s="98"/>
      <c r="O20" s="98"/>
      <c r="P20" s="98">
        <v>0.5</v>
      </c>
      <c r="Q20" s="98"/>
      <c r="R20" s="103"/>
      <c r="S20" s="103"/>
      <c r="T20" s="81"/>
      <c r="U20" s="98"/>
      <c r="V20" s="98"/>
      <c r="W20" s="98"/>
      <c r="X20" s="98"/>
      <c r="Y20" s="103">
        <v>0.5</v>
      </c>
      <c r="Z20" s="103"/>
      <c r="AA20" s="81"/>
      <c r="AB20" s="98"/>
      <c r="AC20" s="98"/>
      <c r="AD20" s="98">
        <v>0.5</v>
      </c>
      <c r="AE20" s="98"/>
      <c r="AF20" s="103"/>
      <c r="AG20" s="103"/>
      <c r="AH20" s="81"/>
      <c r="AI20" s="79">
        <f t="shared" ref="AI20:AI34" si="4">SUM(D20:AH20)</f>
        <v>6.5</v>
      </c>
      <c r="AJ20" s="112" t="s">
        <v>68</v>
      </c>
      <c r="AK20" s="95"/>
      <c r="AL20" s="95"/>
      <c r="AM20" s="53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104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105"/>
      <c r="EX20" s="105"/>
      <c r="EY20" s="105"/>
      <c r="EZ20" s="105"/>
      <c r="FA20" s="105"/>
      <c r="FB20" s="105"/>
      <c r="FC20" s="105"/>
      <c r="FD20" s="105"/>
      <c r="FE20" s="105"/>
      <c r="FF20" s="105"/>
      <c r="FG20" s="105"/>
      <c r="FH20" s="105"/>
      <c r="FI20" s="105"/>
      <c r="FJ20" s="105"/>
      <c r="FK20" s="105"/>
      <c r="FL20" s="105"/>
      <c r="FM20" s="105"/>
      <c r="FN20" s="105"/>
      <c r="FO20" s="105"/>
      <c r="FP20" s="105"/>
      <c r="FQ20" s="105"/>
      <c r="FR20" s="105"/>
      <c r="FS20" s="105"/>
      <c r="FT20" s="105"/>
      <c r="FU20" s="105"/>
      <c r="FV20" s="105"/>
      <c r="FW20" s="105"/>
      <c r="FX20" s="105"/>
      <c r="FY20" s="105"/>
      <c r="FZ20" s="105"/>
      <c r="GA20" s="105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</row>
    <row r="21" spans="1:193" s="70" customFormat="1" x14ac:dyDescent="0.2">
      <c r="A21" s="97" t="s">
        <v>19</v>
      </c>
      <c r="B21" s="97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79">
        <f t="shared" si="4"/>
        <v>0</v>
      </c>
      <c r="AJ21" s="100"/>
      <c r="AK21" s="60"/>
      <c r="AL21" s="95"/>
      <c r="AM21" s="53"/>
      <c r="AN21" s="60"/>
      <c r="AO21" s="60"/>
      <c r="AP21" s="95"/>
      <c r="AQ21" s="95"/>
      <c r="AR21" s="95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1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</row>
    <row r="22" spans="1:193" s="68" customFormat="1" x14ac:dyDescent="0.2">
      <c r="A22" s="97" t="s">
        <v>20</v>
      </c>
      <c r="B22" s="97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79">
        <f t="shared" si="4"/>
        <v>0</v>
      </c>
      <c r="AJ22" s="107"/>
      <c r="AK22" s="60"/>
      <c r="AL22" s="95" t="s">
        <v>106</v>
      </c>
      <c r="AM22" s="53"/>
      <c r="AN22" s="149" t="s">
        <v>105</v>
      </c>
      <c r="AO22" s="60"/>
      <c r="AP22" s="95"/>
      <c r="AQ22" s="95"/>
      <c r="AR22" s="95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1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</row>
    <row r="23" spans="1:193" s="68" customFormat="1" x14ac:dyDescent="0.2">
      <c r="A23" s="108" t="s">
        <v>21</v>
      </c>
      <c r="B23" s="108"/>
      <c r="C23" s="10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29"/>
      <c r="AJ23" s="107"/>
      <c r="AK23" s="60"/>
      <c r="AL23" s="130">
        <f t="shared" ref="AL23" si="5">SUM(D23:AH23)</f>
        <v>0</v>
      </c>
      <c r="AM23" s="53"/>
      <c r="AN23" s="133" t="s">
        <v>57</v>
      </c>
      <c r="AO23" s="134"/>
      <c r="AP23" s="135"/>
      <c r="AQ23" s="135"/>
      <c r="AR23" s="135"/>
      <c r="AS23" s="135"/>
      <c r="AT23" s="135"/>
      <c r="AU23" s="136"/>
      <c r="AV23" s="60"/>
      <c r="AW23" s="60"/>
      <c r="AX23" s="60"/>
      <c r="AY23" s="60"/>
      <c r="AZ23" s="60"/>
      <c r="BA23" s="60"/>
      <c r="BB23" s="60"/>
      <c r="BC23" s="61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</row>
    <row r="24" spans="1:193" s="68" customFormat="1" x14ac:dyDescent="0.2">
      <c r="A24" s="108" t="s">
        <v>22</v>
      </c>
      <c r="B24" s="108"/>
      <c r="C24" s="10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79">
        <f t="shared" si="4"/>
        <v>0</v>
      </c>
      <c r="AJ24" s="100"/>
      <c r="AK24" s="60"/>
      <c r="AL24" s="131"/>
      <c r="AM24" s="95"/>
      <c r="AN24" s="137" t="s">
        <v>87</v>
      </c>
      <c r="AO24" s="2" t="s">
        <v>89</v>
      </c>
      <c r="AP24" s="2"/>
      <c r="AQ24" s="2"/>
      <c r="AR24" s="2"/>
      <c r="AS24" s="2"/>
      <c r="AT24" s="2"/>
      <c r="AU24" s="138"/>
      <c r="AV24" s="60"/>
      <c r="AW24" s="60"/>
      <c r="AX24" s="60"/>
      <c r="AY24" s="60"/>
      <c r="AZ24" s="60"/>
      <c r="BA24" s="60"/>
      <c r="BB24" s="60"/>
      <c r="BC24" s="61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</row>
    <row r="25" spans="1:193" s="126" customFormat="1" x14ac:dyDescent="0.2">
      <c r="A25" s="124" t="s">
        <v>23</v>
      </c>
      <c r="B25" s="124"/>
      <c r="C25" s="124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79">
        <f t="shared" si="4"/>
        <v>0</v>
      </c>
      <c r="AJ25" s="125" t="s">
        <v>70</v>
      </c>
      <c r="AL25" s="131"/>
      <c r="AM25" s="127"/>
      <c r="AN25" s="137" t="s">
        <v>86</v>
      </c>
      <c r="AO25" s="114" t="s">
        <v>91</v>
      </c>
      <c r="AP25" s="114" t="s">
        <v>92</v>
      </c>
      <c r="AQ25" s="2"/>
      <c r="AR25" s="2"/>
      <c r="AS25" s="2"/>
      <c r="AT25" s="2"/>
      <c r="AU25" s="139"/>
      <c r="BC25" s="128"/>
    </row>
    <row r="26" spans="1:193" s="68" customFormat="1" x14ac:dyDescent="0.2">
      <c r="A26" s="108" t="s">
        <v>60</v>
      </c>
      <c r="B26" s="108"/>
      <c r="C26" s="108"/>
      <c r="D26" s="98"/>
      <c r="E26" s="98"/>
      <c r="F26" s="98"/>
      <c r="G26" s="98"/>
      <c r="H26" s="98"/>
      <c r="I26" s="98"/>
      <c r="J26" s="98"/>
      <c r="K26" s="98"/>
      <c r="L26" s="98"/>
      <c r="M26" s="98">
        <v>1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>
        <v>1</v>
      </c>
      <c r="AA26" s="98"/>
      <c r="AB26" s="98"/>
      <c r="AC26" s="98"/>
      <c r="AD26" s="98">
        <v>1</v>
      </c>
      <c r="AE26" s="98"/>
      <c r="AF26" s="98"/>
      <c r="AG26" s="98"/>
      <c r="AH26" s="98"/>
      <c r="AI26" s="79">
        <f t="shared" si="4"/>
        <v>3</v>
      </c>
      <c r="AJ26" s="100" t="s">
        <v>81</v>
      </c>
      <c r="AK26" s="60"/>
      <c r="AL26" s="131">
        <f t="shared" ref="AL26:AL30" si="6">SUM(D26:AH26)</f>
        <v>3</v>
      </c>
      <c r="AM26" s="53"/>
      <c r="AN26" s="137"/>
      <c r="AO26" s="114"/>
      <c r="AP26" s="114" t="s">
        <v>93</v>
      </c>
      <c r="AQ26" s="2"/>
      <c r="AR26" s="2"/>
      <c r="AS26" s="2"/>
      <c r="AT26" s="2"/>
      <c r="AU26" s="138"/>
      <c r="AV26" s="60"/>
      <c r="AW26" s="60"/>
      <c r="AX26" s="60"/>
      <c r="AY26" s="60"/>
      <c r="AZ26" s="60"/>
      <c r="BA26" s="60"/>
      <c r="BB26" s="60"/>
      <c r="BC26" s="61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</row>
    <row r="27" spans="1:193" s="68" customFormat="1" x14ac:dyDescent="0.2">
      <c r="A27" s="108" t="s">
        <v>63</v>
      </c>
      <c r="B27" s="108"/>
      <c r="C27" s="10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79">
        <f t="shared" si="4"/>
        <v>0</v>
      </c>
      <c r="AJ27" s="100"/>
      <c r="AK27" s="60"/>
      <c r="AL27" s="131">
        <f t="shared" si="6"/>
        <v>0</v>
      </c>
      <c r="AM27" s="53"/>
      <c r="AN27" s="137"/>
      <c r="AO27" s="114"/>
      <c r="AP27" s="114" t="s">
        <v>94</v>
      </c>
      <c r="AQ27" s="2"/>
      <c r="AR27" s="2"/>
      <c r="AS27" s="2"/>
      <c r="AT27" s="2"/>
      <c r="AU27" s="138"/>
      <c r="AV27" s="60"/>
      <c r="AW27" s="60"/>
      <c r="AX27" s="60"/>
      <c r="AY27" s="60"/>
      <c r="AZ27" s="60"/>
      <c r="BA27" s="60"/>
      <c r="BB27" s="60"/>
      <c r="BC27" s="61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</row>
    <row r="28" spans="1:193" s="68" customFormat="1" x14ac:dyDescent="0.2">
      <c r="A28" s="108" t="s">
        <v>64</v>
      </c>
      <c r="B28" s="108"/>
      <c r="C28" s="108"/>
      <c r="D28" s="98">
        <v>1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79">
        <f t="shared" si="4"/>
        <v>1</v>
      </c>
      <c r="AJ28" s="100"/>
      <c r="AK28" s="60"/>
      <c r="AL28" s="131">
        <f t="shared" si="6"/>
        <v>1</v>
      </c>
      <c r="AM28" s="53"/>
      <c r="AN28" s="137" t="s">
        <v>90</v>
      </c>
      <c r="AO28" s="114" t="s">
        <v>95</v>
      </c>
      <c r="AP28" s="114" t="s">
        <v>96</v>
      </c>
      <c r="AQ28" s="60"/>
      <c r="AR28" s="60"/>
      <c r="AS28" s="60"/>
      <c r="AT28" s="60"/>
      <c r="AU28" s="138"/>
      <c r="AV28" s="60"/>
      <c r="AW28" s="60"/>
      <c r="AX28" s="60"/>
      <c r="AY28" s="60"/>
      <c r="AZ28" s="60"/>
      <c r="BA28" s="60"/>
      <c r="BB28" s="60"/>
      <c r="BC28" s="61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</row>
    <row r="29" spans="1:193" s="68" customFormat="1" x14ac:dyDescent="0.2">
      <c r="A29" s="108" t="s">
        <v>58</v>
      </c>
      <c r="B29" s="108"/>
      <c r="C29" s="10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79">
        <f t="shared" si="4"/>
        <v>0</v>
      </c>
      <c r="AJ29" s="100"/>
      <c r="AK29" s="60"/>
      <c r="AL29" s="131">
        <f t="shared" si="6"/>
        <v>0</v>
      </c>
      <c r="AM29" s="53"/>
      <c r="AN29" s="147"/>
      <c r="AO29" s="148"/>
      <c r="AP29" s="145"/>
      <c r="AQ29" s="145"/>
      <c r="AR29" s="145"/>
      <c r="AS29" s="144"/>
      <c r="AT29" s="144"/>
      <c r="AU29" s="146"/>
      <c r="AV29" s="60"/>
      <c r="AW29" s="60"/>
      <c r="AX29" s="60"/>
      <c r="AY29" s="60"/>
      <c r="AZ29" s="60"/>
      <c r="BA29" s="60"/>
      <c r="BB29" s="60"/>
      <c r="BC29" s="61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</row>
    <row r="30" spans="1:193" s="68" customFormat="1" x14ac:dyDescent="0.2">
      <c r="A30" s="108" t="s">
        <v>98</v>
      </c>
      <c r="B30" s="108"/>
      <c r="C30" s="108"/>
      <c r="D30" s="98"/>
      <c r="E30" s="98">
        <v>1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79">
        <f t="shared" si="4"/>
        <v>1</v>
      </c>
      <c r="AJ30" s="100"/>
      <c r="AK30" s="60"/>
      <c r="AL30" s="131">
        <f t="shared" si="6"/>
        <v>1</v>
      </c>
      <c r="AM30" s="53"/>
      <c r="AN30" s="140" t="s">
        <v>52</v>
      </c>
      <c r="AO30" s="60"/>
      <c r="AP30" s="95"/>
      <c r="AQ30" s="95"/>
      <c r="AR30" s="95"/>
      <c r="AS30" s="60"/>
      <c r="AT30" s="60"/>
      <c r="AU30" s="138"/>
      <c r="AV30" s="60"/>
      <c r="AW30" s="60"/>
      <c r="AX30" s="60"/>
      <c r="AY30" s="60"/>
      <c r="AZ30" s="60"/>
      <c r="BA30" s="60"/>
      <c r="BB30" s="60"/>
      <c r="BC30" s="61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</row>
    <row r="31" spans="1:193" s="68" customFormat="1" x14ac:dyDescent="0.2">
      <c r="A31" s="108" t="s">
        <v>62</v>
      </c>
      <c r="B31" s="108"/>
      <c r="C31" s="10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79">
        <f t="shared" si="4"/>
        <v>0</v>
      </c>
      <c r="AJ31" s="109" t="s">
        <v>61</v>
      </c>
      <c r="AK31" s="60"/>
      <c r="AL31" s="131">
        <f>SUM(D31:AH31)</f>
        <v>0</v>
      </c>
      <c r="AM31" s="53"/>
      <c r="AN31" s="137" t="s">
        <v>86</v>
      </c>
      <c r="AO31" s="114" t="s">
        <v>103</v>
      </c>
      <c r="AP31" s="95"/>
      <c r="AQ31" s="95"/>
      <c r="AR31" s="95"/>
      <c r="AS31" s="53"/>
      <c r="AT31" s="53"/>
      <c r="AU31" s="138"/>
      <c r="AV31" s="60"/>
      <c r="AW31" s="60"/>
      <c r="AX31" s="60"/>
      <c r="AY31" s="60"/>
      <c r="AZ31" s="60"/>
      <c r="BA31" s="60"/>
      <c r="BB31" s="60"/>
      <c r="BC31" s="61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</row>
    <row r="32" spans="1:193" s="68" customFormat="1" x14ac:dyDescent="0.2">
      <c r="A32" s="108" t="s">
        <v>79</v>
      </c>
      <c r="B32" s="108"/>
      <c r="C32" s="10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79">
        <f t="shared" si="4"/>
        <v>0</v>
      </c>
      <c r="AJ32" s="109" t="s">
        <v>80</v>
      </c>
      <c r="AK32" s="60"/>
      <c r="AL32" s="131">
        <f>SUM(D32:AH32)</f>
        <v>0</v>
      </c>
      <c r="AM32" s="53"/>
      <c r="AN32" s="137" t="s">
        <v>90</v>
      </c>
      <c r="AO32" s="60" t="s">
        <v>104</v>
      </c>
      <c r="AP32" s="95"/>
      <c r="AQ32" s="95"/>
      <c r="AR32" s="95"/>
      <c r="AS32" s="60"/>
      <c r="AT32" s="60"/>
      <c r="AU32" s="138"/>
      <c r="AV32" s="60"/>
      <c r="AW32" s="60"/>
      <c r="AX32" s="60"/>
      <c r="AY32" s="60"/>
      <c r="AZ32" s="60"/>
      <c r="BA32" s="60"/>
      <c r="BB32" s="60"/>
      <c r="BC32" s="61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68" customFormat="1" x14ac:dyDescent="0.2">
      <c r="A33" s="108" t="s">
        <v>71</v>
      </c>
      <c r="B33" s="108"/>
      <c r="C33" s="108"/>
      <c r="D33" s="98"/>
      <c r="E33" s="98"/>
      <c r="F33" s="98"/>
      <c r="G33" s="98"/>
      <c r="H33" s="98"/>
      <c r="I33" s="98"/>
      <c r="J33" s="98">
        <v>1.5</v>
      </c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>
        <v>1.5</v>
      </c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79">
        <f>SUM(D33:AH33)</f>
        <v>3</v>
      </c>
      <c r="AJ33" s="100"/>
      <c r="AK33" s="60"/>
      <c r="AL33" s="131">
        <f>SUM(D33:AH33)</f>
        <v>3</v>
      </c>
      <c r="AM33" s="53"/>
      <c r="AN33" s="137"/>
      <c r="AO33" s="60"/>
      <c r="AP33" s="95"/>
      <c r="AQ33" s="95"/>
      <c r="AR33" s="95"/>
      <c r="AS33" s="60"/>
      <c r="AT33" s="60"/>
      <c r="AU33" s="138"/>
      <c r="AV33" s="60"/>
      <c r="AW33" s="60"/>
      <c r="AX33" s="60"/>
      <c r="AY33" s="60"/>
      <c r="AZ33" s="60"/>
      <c r="BA33" s="60"/>
      <c r="BB33" s="60"/>
      <c r="BC33" s="61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68" customFormat="1" x14ac:dyDescent="0.2">
      <c r="A34" s="108" t="s">
        <v>73</v>
      </c>
      <c r="B34" s="108"/>
      <c r="C34" s="10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79">
        <f t="shared" si="4"/>
        <v>0</v>
      </c>
      <c r="AJ34" s="100"/>
      <c r="AK34" s="60"/>
      <c r="AL34" s="131"/>
      <c r="AM34" s="53"/>
      <c r="AN34" s="141"/>
      <c r="AO34" s="60"/>
      <c r="AP34" s="95"/>
      <c r="AQ34" s="95"/>
      <c r="AR34" s="95"/>
      <c r="AS34" s="142"/>
      <c r="AT34" s="60"/>
      <c r="AU34" s="138"/>
      <c r="AV34" s="60"/>
      <c r="AW34" s="60"/>
      <c r="AX34" s="60"/>
      <c r="AY34" s="60"/>
      <c r="AZ34" s="60"/>
      <c r="BA34" s="60"/>
      <c r="BB34" s="60"/>
      <c r="BC34" s="61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s="68" customFormat="1" x14ac:dyDescent="0.2">
      <c r="A35" s="108" t="s">
        <v>24</v>
      </c>
      <c r="B35" s="108"/>
      <c r="C35" s="108"/>
      <c r="D35" s="117">
        <f t="shared" ref="D35:AE35" si="7">SUM(D18:D33)</f>
        <v>8.5</v>
      </c>
      <c r="E35" s="117">
        <f t="shared" si="7"/>
        <v>8.5</v>
      </c>
      <c r="F35" s="117">
        <f t="shared" si="7"/>
        <v>7.5</v>
      </c>
      <c r="G35" s="117">
        <f t="shared" si="7"/>
        <v>0</v>
      </c>
      <c r="H35" s="117">
        <f t="shared" si="7"/>
        <v>2</v>
      </c>
      <c r="I35" s="117">
        <f t="shared" si="7"/>
        <v>8.5</v>
      </c>
      <c r="J35" s="117">
        <f t="shared" si="7"/>
        <v>10</v>
      </c>
      <c r="K35" s="117">
        <f t="shared" si="7"/>
        <v>8.5</v>
      </c>
      <c r="L35" s="117">
        <f t="shared" si="7"/>
        <v>7.5</v>
      </c>
      <c r="M35" s="117">
        <f t="shared" si="7"/>
        <v>8.5</v>
      </c>
      <c r="N35" s="117">
        <f t="shared" si="7"/>
        <v>0</v>
      </c>
      <c r="O35" s="117">
        <f t="shared" si="7"/>
        <v>3</v>
      </c>
      <c r="P35" s="117">
        <f t="shared" si="7"/>
        <v>7.5</v>
      </c>
      <c r="Q35" s="117">
        <f t="shared" si="7"/>
        <v>7.5</v>
      </c>
      <c r="R35" s="117">
        <f t="shared" si="7"/>
        <v>8.5</v>
      </c>
      <c r="S35" s="117">
        <f t="shared" si="7"/>
        <v>7.5</v>
      </c>
      <c r="T35" s="117">
        <f t="shared" si="7"/>
        <v>8.5</v>
      </c>
      <c r="U35" s="117">
        <f t="shared" si="7"/>
        <v>3</v>
      </c>
      <c r="V35" s="117">
        <f t="shared" si="7"/>
        <v>3</v>
      </c>
      <c r="W35" s="117">
        <f t="shared" si="7"/>
        <v>10.5</v>
      </c>
      <c r="X35" s="117">
        <f t="shared" si="7"/>
        <v>10</v>
      </c>
      <c r="Y35" s="117">
        <f t="shared" si="7"/>
        <v>8.5</v>
      </c>
      <c r="Z35" s="117">
        <f t="shared" si="7"/>
        <v>8.5</v>
      </c>
      <c r="AA35" s="117">
        <f t="shared" si="7"/>
        <v>8.5</v>
      </c>
      <c r="AB35" s="117">
        <f t="shared" si="7"/>
        <v>3</v>
      </c>
      <c r="AC35" s="117">
        <f t="shared" si="7"/>
        <v>3</v>
      </c>
      <c r="AD35" s="117">
        <f t="shared" si="7"/>
        <v>9</v>
      </c>
      <c r="AE35" s="117">
        <f t="shared" si="7"/>
        <v>8.5</v>
      </c>
      <c r="AF35" s="117">
        <f t="shared" ref="AF35:AH35" si="8">SUM(AF18:AF33)</f>
        <v>0</v>
      </c>
      <c r="AG35" s="117">
        <f t="shared" si="8"/>
        <v>0</v>
      </c>
      <c r="AH35" s="117">
        <f t="shared" si="8"/>
        <v>0</v>
      </c>
      <c r="AI35" s="110">
        <f>SUM(AI18:AI34)</f>
        <v>187.5</v>
      </c>
      <c r="AJ35" s="111"/>
      <c r="AK35" s="60"/>
      <c r="AL35" s="132">
        <f>SUM(AL23,AL26:AL34)</f>
        <v>8</v>
      </c>
      <c r="AM35" s="53"/>
      <c r="AN35" s="143"/>
      <c r="AO35" s="144"/>
      <c r="AP35" s="145"/>
      <c r="AQ35" s="145"/>
      <c r="AR35" s="145"/>
      <c r="AS35" s="144"/>
      <c r="AT35" s="144"/>
      <c r="AU35" s="146"/>
      <c r="AV35" s="60"/>
      <c r="AW35" s="60"/>
      <c r="AX35" s="60"/>
      <c r="AY35" s="60"/>
      <c r="AZ35" s="60"/>
      <c r="BA35" s="60"/>
      <c r="BB35" s="60"/>
      <c r="BC35" s="61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spans="1:101" x14ac:dyDescent="0.2">
      <c r="A36" s="20"/>
      <c r="B36" s="20"/>
      <c r="C36" s="2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74"/>
      <c r="AJ36" s="22"/>
      <c r="AK36" s="2"/>
      <c r="AL36" s="2"/>
      <c r="AM36" s="114"/>
      <c r="AN36" s="2"/>
      <c r="AO36" s="2"/>
      <c r="AP36" s="2"/>
      <c r="AQ36" s="2"/>
      <c r="AR36" s="2"/>
      <c r="AS36" s="2"/>
      <c r="AT36" s="2"/>
      <c r="AU36" s="2"/>
      <c r="AV36" s="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1" s="2" customFormat="1" ht="13.5" thickBot="1" x14ac:dyDescent="0.25">
      <c r="A37" s="92" t="s">
        <v>25</v>
      </c>
      <c r="B37" s="20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3"/>
      <c r="AM37" s="114"/>
      <c r="AV37" s="3"/>
    </row>
    <row r="38" spans="1:101" s="2" customFormat="1" ht="12" thickBot="1" x14ac:dyDescent="0.25">
      <c r="A38" s="21" t="s">
        <v>26</v>
      </c>
      <c r="B38" s="21" t="s">
        <v>27</v>
      </c>
      <c r="C38" s="21"/>
      <c r="D38" s="42"/>
      <c r="E38" s="42"/>
      <c r="F38" s="42" t="s">
        <v>28</v>
      </c>
      <c r="G38" s="42"/>
      <c r="H38" s="82" t="s">
        <v>29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3"/>
      <c r="Y38" s="42"/>
      <c r="Z38" s="42"/>
      <c r="AA38" s="42"/>
      <c r="AB38" s="42"/>
      <c r="AC38" s="42"/>
      <c r="AD38" s="42"/>
      <c r="AE38" s="42"/>
      <c r="AF38" s="84" t="s">
        <v>30</v>
      </c>
      <c r="AG38" s="44">
        <f>20</f>
        <v>20</v>
      </c>
      <c r="AH38" s="42"/>
      <c r="AI38" s="75">
        <f>7.5*AG38</f>
        <v>150</v>
      </c>
      <c r="AJ38" s="23"/>
      <c r="AM38" s="114"/>
      <c r="AV38" s="3"/>
    </row>
    <row r="39" spans="1:101" s="2" customFormat="1" ht="11.25" x14ac:dyDescent="0.2">
      <c r="A39" s="21" t="s">
        <v>31</v>
      </c>
      <c r="B39" s="21" t="s">
        <v>32</v>
      </c>
      <c r="C39" s="21"/>
      <c r="D39" s="42"/>
      <c r="E39" s="42"/>
      <c r="F39" s="42" t="s">
        <v>33</v>
      </c>
      <c r="G39" s="42"/>
      <c r="H39" s="82" t="s">
        <v>34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23"/>
      <c r="AM39" s="114"/>
      <c r="AV39" s="3"/>
    </row>
    <row r="40" spans="1:101" s="2" customFormat="1" ht="11.25" x14ac:dyDescent="0.2">
      <c r="A40" s="21" t="s">
        <v>35</v>
      </c>
      <c r="B40" s="21" t="s">
        <v>36</v>
      </c>
      <c r="C40" s="21"/>
      <c r="D40" s="42"/>
      <c r="E40" s="42"/>
      <c r="F40" s="42" t="s">
        <v>37</v>
      </c>
      <c r="G40" s="42"/>
      <c r="H40" s="82" t="s">
        <v>38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84" t="s">
        <v>39</v>
      </c>
      <c r="AG40" s="42"/>
      <c r="AH40" s="42"/>
      <c r="AI40" s="42">
        <f>AI35-AI38</f>
        <v>37.5</v>
      </c>
      <c r="AJ40" s="24" t="s">
        <v>40</v>
      </c>
      <c r="AM40" s="114"/>
      <c r="AV40" s="3"/>
    </row>
    <row r="41" spans="1:101" s="2" customFormat="1" ht="11.25" x14ac:dyDescent="0.2">
      <c r="A41" s="21" t="s">
        <v>41</v>
      </c>
      <c r="B41" s="21" t="s">
        <v>42</v>
      </c>
      <c r="C41" s="23"/>
      <c r="D41" s="45"/>
      <c r="E41" s="45"/>
      <c r="F41" s="45" t="s">
        <v>43</v>
      </c>
      <c r="G41" s="45"/>
      <c r="H41" s="83" t="s">
        <v>44</v>
      </c>
      <c r="I41" s="45"/>
      <c r="J41" s="45"/>
      <c r="K41" s="45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/>
      <c r="AG41" s="42"/>
      <c r="AH41" s="42"/>
      <c r="AI41" s="42"/>
      <c r="AJ41" s="23"/>
      <c r="AM41" s="114"/>
    </row>
    <row r="42" spans="1:101" s="2" customFormat="1" ht="11.25" x14ac:dyDescent="0.2">
      <c r="A42" s="23" t="s">
        <v>45</v>
      </c>
      <c r="B42" s="23" t="s">
        <v>46</v>
      </c>
      <c r="C42" s="23"/>
      <c r="D42" s="45"/>
      <c r="E42" s="45"/>
      <c r="F42" s="45" t="s">
        <v>14</v>
      </c>
      <c r="G42" s="45"/>
      <c r="H42" s="83" t="s">
        <v>47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3"/>
      <c r="Y42" s="45"/>
      <c r="Z42" s="45"/>
      <c r="AA42" s="45"/>
      <c r="AB42" s="45"/>
      <c r="AC42" s="45"/>
      <c r="AD42" s="45"/>
      <c r="AE42" s="45"/>
      <c r="AF42" s="85" t="s">
        <v>48</v>
      </c>
      <c r="AG42" s="45"/>
      <c r="AH42" s="45"/>
      <c r="AI42" s="76">
        <f>507</f>
        <v>507</v>
      </c>
      <c r="AJ42" s="23"/>
      <c r="AM42" s="114"/>
    </row>
    <row r="43" spans="1:101" s="2" customFormat="1" ht="11.25" x14ac:dyDescent="0.2">
      <c r="A43" s="23" t="s">
        <v>54</v>
      </c>
      <c r="B43" s="23" t="s">
        <v>55</v>
      </c>
      <c r="C43" s="24"/>
      <c r="D43" s="45"/>
      <c r="E43" s="45"/>
      <c r="F43" s="45"/>
      <c r="G43" s="45"/>
      <c r="H43" s="83" t="s">
        <v>49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/>
      <c r="AG43" s="45"/>
      <c r="AH43" s="45"/>
      <c r="AI43" s="45"/>
      <c r="AJ43" s="23"/>
      <c r="AM43" s="114"/>
    </row>
    <row r="44" spans="1:101" s="2" customFormat="1" ht="13.5" thickBot="1" x14ac:dyDescent="0.25">
      <c r="A44" s="25"/>
      <c r="B44" s="25"/>
      <c r="C44" s="2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 t="s">
        <v>50</v>
      </c>
      <c r="AG44" s="45"/>
      <c r="AH44" s="45"/>
      <c r="AI44" s="77">
        <f>AI40+AI42</f>
        <v>544.5</v>
      </c>
      <c r="AJ44" s="23"/>
      <c r="AM44" s="114"/>
    </row>
    <row r="45" spans="1:101" s="2" customFormat="1" ht="13.5" thickTop="1" x14ac:dyDescent="0.2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23"/>
      <c r="AM45" s="114"/>
      <c r="AO45" s="116"/>
    </row>
    <row r="46" spans="1:101" s="2" customFormat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3"/>
      <c r="Y46" s="45"/>
      <c r="Z46" s="45"/>
      <c r="AA46" s="45"/>
      <c r="AB46" s="45"/>
      <c r="AC46" s="45"/>
      <c r="AD46" s="45"/>
      <c r="AE46" s="45"/>
      <c r="AF46" s="85"/>
      <c r="AG46" s="45"/>
      <c r="AH46" s="45"/>
      <c r="AI46" s="45"/>
      <c r="AJ46" s="23"/>
      <c r="AM46" s="114"/>
    </row>
    <row r="47" spans="1:101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M47" s="114"/>
    </row>
    <row r="48" spans="1:101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M48" s="114"/>
    </row>
    <row r="49" spans="1:39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M49" s="114"/>
    </row>
    <row r="50" spans="1:39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M50" s="114"/>
    </row>
    <row r="51" spans="1:39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M51" s="114"/>
    </row>
    <row r="52" spans="1:39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M52" s="114"/>
    </row>
    <row r="53" spans="1:39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M53" s="114"/>
    </row>
    <row r="54" spans="1:39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M54" s="114"/>
    </row>
    <row r="55" spans="1:39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M55" s="114"/>
    </row>
    <row r="56" spans="1:39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M56" s="114"/>
    </row>
    <row r="57" spans="1:39" ht="15" x14ac:dyDescent="0.25">
      <c r="A57" s="93"/>
      <c r="B57" s="93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</row>
    <row r="58" spans="1:39" ht="15" x14ac:dyDescent="0.25">
      <c r="A58" s="93"/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3"/>
    </row>
    <row r="59" spans="1:39" ht="15" x14ac:dyDescent="0.25">
      <c r="A59" s="93"/>
      <c r="B59" s="93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3"/>
    </row>
    <row r="60" spans="1:39" ht="15" x14ac:dyDescent="0.25">
      <c r="A60" s="93"/>
      <c r="B60" s="93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3"/>
    </row>
    <row r="61" spans="1:39" ht="15" x14ac:dyDescent="0.25">
      <c r="A61" s="93"/>
      <c r="B61" s="93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3"/>
    </row>
    <row r="62" spans="1:39" ht="15" x14ac:dyDescent="0.25">
      <c r="A62" s="93"/>
      <c r="B62" s="93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3"/>
    </row>
    <row r="63" spans="1:39" ht="15" x14ac:dyDescent="0.25">
      <c r="A63" s="93"/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</row>
    <row r="64" spans="1:39" ht="15" x14ac:dyDescent="0.25">
      <c r="A64" s="93"/>
      <c r="B64" s="93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3"/>
    </row>
    <row r="65" spans="1:36" ht="15" x14ac:dyDescent="0.25">
      <c r="A65" s="93"/>
      <c r="B65" s="93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3"/>
    </row>
    <row r="66" spans="1:36" ht="15" x14ac:dyDescent="0.25">
      <c r="A66" s="93"/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3"/>
    </row>
    <row r="67" spans="1:36" ht="15" x14ac:dyDescent="0.25">
      <c r="A67" s="93"/>
      <c r="B67" s="93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</row>
    <row r="68" spans="1:36" x14ac:dyDescent="0.2">
      <c r="C68" s="26"/>
      <c r="AI68" s="46"/>
    </row>
    <row r="69" spans="1:36" x14ac:dyDescent="0.2">
      <c r="C69" s="26"/>
      <c r="AI69" s="46"/>
    </row>
    <row r="70" spans="1:36" x14ac:dyDescent="0.2">
      <c r="C70" s="26"/>
      <c r="AI70" s="46"/>
    </row>
    <row r="71" spans="1:36" x14ac:dyDescent="0.2">
      <c r="C71" s="26"/>
      <c r="AI71" s="46"/>
    </row>
    <row r="72" spans="1:36" x14ac:dyDescent="0.2">
      <c r="C72" s="26"/>
      <c r="AI72" s="46"/>
    </row>
    <row r="73" spans="1:36" x14ac:dyDescent="0.2">
      <c r="C73" s="26"/>
      <c r="AI73" s="46"/>
    </row>
    <row r="74" spans="1:36" x14ac:dyDescent="0.2">
      <c r="C74" s="26"/>
      <c r="AI74" s="46"/>
    </row>
    <row r="75" spans="1:36" x14ac:dyDescent="0.2">
      <c r="C75" s="26"/>
      <c r="AI75" s="46"/>
    </row>
    <row r="76" spans="1:36" x14ac:dyDescent="0.2">
      <c r="C76" s="26"/>
      <c r="AI76" s="46"/>
    </row>
    <row r="77" spans="1:36" x14ac:dyDescent="0.2">
      <c r="C77" s="26"/>
      <c r="AI77" s="46"/>
    </row>
    <row r="78" spans="1:36" x14ac:dyDescent="0.2">
      <c r="C78" s="26"/>
      <c r="AI78" s="46"/>
    </row>
    <row r="79" spans="1:36" x14ac:dyDescent="0.2">
      <c r="C79" s="26"/>
      <c r="AI79" s="46"/>
    </row>
    <row r="80" spans="1:36" x14ac:dyDescent="0.2">
      <c r="C80" s="26"/>
      <c r="AI80" s="46"/>
    </row>
    <row r="81" spans="3:35" x14ac:dyDescent="0.2">
      <c r="C81" s="26"/>
      <c r="AI81" s="46"/>
    </row>
    <row r="82" spans="3:35" x14ac:dyDescent="0.2">
      <c r="C82" s="26"/>
      <c r="AI82" s="46"/>
    </row>
    <row r="83" spans="3:35" x14ac:dyDescent="0.2">
      <c r="C83" s="26"/>
      <c r="AI83" s="46"/>
    </row>
    <row r="84" spans="3:35" x14ac:dyDescent="0.2">
      <c r="C84" s="26"/>
      <c r="AI84" s="46"/>
    </row>
    <row r="85" spans="3:35" x14ac:dyDescent="0.2">
      <c r="C85" s="26"/>
      <c r="AI85" s="46"/>
    </row>
    <row r="86" spans="3:35" x14ac:dyDescent="0.2">
      <c r="C86" s="26"/>
      <c r="AI86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2022-11-15T22:26:01Z</cp:lastPrinted>
  <dcterms:created xsi:type="dcterms:W3CDTF">2018-03-15T23:58:38Z</dcterms:created>
  <dcterms:modified xsi:type="dcterms:W3CDTF">2023-03-08T16:29:43Z</dcterms:modified>
</cp:coreProperties>
</file>