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93ABF49D-C3E8-4F68-8A83-3A980DC4CD2F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" l="1"/>
  <c r="AG28" i="1"/>
  <c r="AG40" i="1"/>
  <c r="AI40" i="1"/>
  <c r="AF20" i="1"/>
  <c r="AF41" i="1" s="1"/>
  <c r="R20" i="1"/>
  <c r="R41" i="1" s="1"/>
  <c r="J20" i="1"/>
  <c r="J41" i="1" s="1"/>
  <c r="AI47" i="1"/>
  <c r="AG43" i="1"/>
  <c r="AH20" i="1"/>
  <c r="AH41" i="1" s="1"/>
  <c r="AG20" i="1"/>
  <c r="AE20" i="1"/>
  <c r="AE41" i="1" s="1"/>
  <c r="AD20" i="1"/>
  <c r="AD41" i="1" s="1"/>
  <c r="AC20" i="1"/>
  <c r="AC41" i="1" s="1"/>
  <c r="AB20" i="1"/>
  <c r="AB41" i="1" s="1"/>
  <c r="AA20" i="1"/>
  <c r="AA41" i="1" s="1"/>
  <c r="Z20" i="1"/>
  <c r="Z41" i="1" s="1"/>
  <c r="Y20" i="1"/>
  <c r="Y41" i="1" s="1"/>
  <c r="X20" i="1"/>
  <c r="X41" i="1" s="1"/>
  <c r="W20" i="1"/>
  <c r="W41" i="1" s="1"/>
  <c r="V20" i="1"/>
  <c r="V41" i="1" s="1"/>
  <c r="U20" i="1"/>
  <c r="U41" i="1" s="1"/>
  <c r="T20" i="1"/>
  <c r="T41" i="1" s="1"/>
  <c r="S20" i="1"/>
  <c r="S41" i="1" s="1"/>
  <c r="Q20" i="1"/>
  <c r="Q41" i="1" s="1"/>
  <c r="P20" i="1"/>
  <c r="P41" i="1" s="1"/>
  <c r="O20" i="1"/>
  <c r="O41" i="1" s="1"/>
  <c r="N20" i="1"/>
  <c r="N41" i="1" s="1"/>
  <c r="M20" i="1"/>
  <c r="M41" i="1" s="1"/>
  <c r="L20" i="1"/>
  <c r="L41" i="1" s="1"/>
  <c r="K20" i="1"/>
  <c r="K41" i="1" s="1"/>
  <c r="I20" i="1"/>
  <c r="I41" i="1" s="1"/>
  <c r="H20" i="1"/>
  <c r="H41" i="1" s="1"/>
  <c r="G41" i="1"/>
  <c r="F20" i="1"/>
  <c r="F41" i="1" s="1"/>
  <c r="E20" i="1"/>
  <c r="E41" i="1" s="1"/>
  <c r="D20" i="1"/>
  <c r="D41" i="1" s="1"/>
  <c r="AI19" i="1"/>
  <c r="AI16" i="1"/>
  <c r="AI17" i="1"/>
  <c r="AG41" i="1" l="1"/>
  <c r="AI41" i="1" s="1"/>
  <c r="AI39" i="1"/>
  <c r="AI8" i="1"/>
  <c r="AI34" i="1" l="1"/>
  <c r="AI9" i="1" l="1"/>
  <c r="AI10" i="1" l="1"/>
  <c r="AI26" i="1" l="1"/>
  <c r="AI28" i="1" l="1"/>
  <c r="AI27" i="1" l="1"/>
  <c r="AI31" i="1" l="1"/>
  <c r="AI13" i="1" l="1"/>
  <c r="AI25" i="1" l="1"/>
  <c r="AI11" i="1" l="1"/>
  <c r="AI22" i="1" l="1"/>
  <c r="AI35" i="1"/>
  <c r="AI29" i="1" l="1"/>
  <c r="AI38" i="1"/>
  <c r="AI15" i="1"/>
  <c r="AI21" i="1" l="1"/>
  <c r="AI43" i="1"/>
  <c r="AI12" i="1"/>
  <c r="AI14" i="1"/>
  <c r="AI23" i="1"/>
  <c r="AI24" i="1"/>
  <c r="AI30" i="1"/>
  <c r="AI33" i="1"/>
  <c r="AI32" i="1"/>
  <c r="AI36" i="1"/>
  <c r="AI37" i="1"/>
  <c r="AI20" i="1" l="1"/>
  <c r="AI45" i="1"/>
  <c r="AI49" i="1" s="1"/>
</calcChain>
</file>

<file path=xl/sharedStrings.xml><?xml version="1.0" encoding="utf-8"?>
<sst xmlns="http://schemas.openxmlformats.org/spreadsheetml/2006/main" count="236" uniqueCount="107">
  <si>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</si>
  <si>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</si>
  <si>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</si>
  <si>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</si>
  <si>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</si>
  <si>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</si>
  <si>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</si>
  <si>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</si>
  <si>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</si>
  <si>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</si>
  <si>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</si>
  <si>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</si>
  <si>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</si>
  <si>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</si>
  <si>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</si>
  <si>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</si>
  <si>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</si>
  <si>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</si>
  <si>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</si>
  <si>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</si>
  <si>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</si>
  <si>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</si>
  <si>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</si>
  <si>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</si>
  <si>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</si>
  <si>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</si>
  <si>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</si>
  <si>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</si>
  <si>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</si>
  <si>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</si>
  <si>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</si>
  <si>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</si>
  <si>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</si>
  <si>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</si>
  <si>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</si>
  <si>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</si>
  <si>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</si>
  <si>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</si>
  <si>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</si>
  <si>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</si>
  <si>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</si>
  <si>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</si>
  <si>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</si>
  <si>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</si>
  <si>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</si>
  <si>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</si>
  <si>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</si>
  <si>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</si>
  <si>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</si>
  <si>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</si>
  <si>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</si>
  <si>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</si>
  <si>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</si>
  <si>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</si>
  <si>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</si>
  <si>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</si>
  <si>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</si>
  <si>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>Material Lib+orders, Front lib, Cleaning backroom materials</t>
  </si>
  <si>
    <t>1714</t>
  </si>
  <si>
    <t>Hamilton</t>
  </si>
  <si>
    <t>Logs,</t>
  </si>
  <si>
    <t>Office Furniture/Devices/Recycling/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</si>
  <si>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</si>
  <si>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</si>
  <si>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</si>
  <si>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</si>
  <si>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</si>
  <si>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</si>
  <si>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</si>
  <si>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</si>
  <si>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2205</t>
  </si>
  <si>
    <t>Principals</t>
  </si>
  <si>
    <t xml:space="preserve">ADMIN </t>
  </si>
  <si>
    <t>Signatures / Stamps</t>
  </si>
  <si>
    <t>Weekly Meetings</t>
  </si>
  <si>
    <t>SD, logs, BP Submission</t>
  </si>
  <si>
    <t>Rize SFU Lot 36&amp;37</t>
  </si>
  <si>
    <t>2013</t>
  </si>
  <si>
    <t>Kemsley</t>
  </si>
  <si>
    <t>1712</t>
  </si>
  <si>
    <t>Hawksley</t>
  </si>
  <si>
    <t>Admin , intranet, Website, Spec</t>
  </si>
  <si>
    <t>Fieldwire / Bluebeam licencing/updates</t>
  </si>
  <si>
    <t>S Drive updates</t>
  </si>
  <si>
    <t>Repairs</t>
  </si>
  <si>
    <t>Email Signature</t>
  </si>
  <si>
    <t>Spec</t>
  </si>
  <si>
    <t>Meeting Preparation(Master Spec,..)</t>
  </si>
  <si>
    <t>Schedules, Spec</t>
  </si>
  <si>
    <t>Darwin Maplewood</t>
  </si>
  <si>
    <t>1901</t>
  </si>
  <si>
    <t>Material Board</t>
  </si>
  <si>
    <t xml:space="preserve">SD, logs, </t>
  </si>
  <si>
    <t>1803</t>
  </si>
  <si>
    <t>Qualex Artezia</t>
  </si>
  <si>
    <t>spec</t>
  </si>
  <si>
    <t>L&amp;L/Meeting/Happy Hours./RWA Master Spec, B&amp;D BD</t>
  </si>
  <si>
    <t>June 2023</t>
  </si>
  <si>
    <t>phone- lightings</t>
  </si>
  <si>
    <t xml:space="preserve">2302 contract, 2010 </t>
  </si>
  <si>
    <t>2305</t>
  </si>
  <si>
    <t>Schedule + Cad DWG</t>
  </si>
  <si>
    <t>Bathroom Reno</t>
  </si>
  <si>
    <t>Site Visit/ planning</t>
  </si>
  <si>
    <t>Intranet, Website, Outlook</t>
  </si>
  <si>
    <t>Other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</si>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</sst>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0" fillId="0" borderId="0" xfId="0" applyFill="1" applyProtection="1">
      <protection locked="0"/>
    </xf>
    <xf numFmtId="0" fontId="2" fillId="4" borderId="8" xfId="0" applyFont="1" applyFill="1" applyBorder="1"/>
    <xf numFmtId="0" fontId="2" fillId="4" borderId="1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8" borderId="8" xfId="0" applyFont="1" applyFill="1" applyBorder="1"/>
    <xf numFmtId="0" fontId="2" fillId="8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31" xfId="0" applyFont="1" applyFill="1" applyBorder="1" applyProtection="1">
      <protection locked="0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7" zoomScaleNormal="100" zoomScaleSheetLayoutView="100" workbookViewId="0">
      <selection activeCell="AI21" sqref="AI21:AI40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5" customWidth="1"/>
    <col min="4" max="4" width="3.46484375" style="83" customWidth="1"/>
    <col min="5" max="34" width="3.46484375" style="1" customWidth="1"/>
    <col min="35" max="35" width="5.796875" style="16" customWidth="1"/>
    <col min="36" max="36" width="40.796875" style="1" customWidth="1"/>
    <col min="37" max="190" width="7.53125" style="17" customWidth="1"/>
    <col min="191" max="16384" width="7.53125" style="17"/>
  </cols>
  <sheetData>
    <row r="1" spans="1:190" s="27" customFormat="1" ht="12" customHeight="1" x14ac:dyDescent="0.35">
      <c r="A1" s="28"/>
      <c r="B1" s="28"/>
      <c r="C1" s="28"/>
      <c r="D1" s="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44"/>
      <c r="BA1" s="44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28"/>
      <c r="B2" s="28"/>
      <c r="C2" s="28"/>
      <c r="D2" s="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44"/>
      <c r="BA2" s="44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62" t="s">
        <v>68</v>
      </c>
      <c r="R3" s="41"/>
      <c r="S3" s="41"/>
      <c r="T3" s="41"/>
      <c r="U3" s="42"/>
      <c r="V3" s="42"/>
      <c r="W3" s="42"/>
      <c r="X3" s="42"/>
      <c r="Y3" s="42"/>
      <c r="Z3" s="4"/>
      <c r="AA3" s="4"/>
      <c r="AB3" s="27"/>
      <c r="AC3" s="4"/>
      <c r="AD3" s="4"/>
      <c r="AE3" s="4"/>
      <c r="AF3" s="4"/>
      <c r="AG3" s="5" t="s">
        <v>1</v>
      </c>
      <c r="AH3" s="4"/>
      <c r="AI3" s="27"/>
      <c r="AJ3" s="60" t="s">
        <v>97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4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44"/>
      <c r="BA4" s="44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1" customFormat="1" ht="14.25" customHeight="1" x14ac:dyDescent="0.4">
      <c r="A5" s="32" t="s">
        <v>2</v>
      </c>
      <c r="B5" s="33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44"/>
      <c r="BA5" s="44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</row>
    <row r="6" spans="1:190" s="19" customFormat="1" ht="17.25" customHeight="1" thickBot="1" x14ac:dyDescent="0.35">
      <c r="A6" s="6" t="s">
        <v>3</v>
      </c>
      <c r="B6" s="7" t="s">
        <v>0</v>
      </c>
      <c r="C6" s="58" t="s">
        <v>18</v>
      </c>
      <c r="D6" s="85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/>
      <c r="AI6" s="9" t="s">
        <v>4</v>
      </c>
      <c r="AJ6" s="23" t="s">
        <v>5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44"/>
      <c r="BA6" s="44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</row>
    <row r="7" spans="1:190" ht="10.5" thickTop="1" x14ac:dyDescent="0.3">
      <c r="A7" s="34"/>
      <c r="B7" s="35"/>
      <c r="C7" s="36" t="s">
        <v>35</v>
      </c>
      <c r="D7" s="38" t="s">
        <v>12</v>
      </c>
      <c r="E7" s="38" t="s">
        <v>14</v>
      </c>
      <c r="F7" s="37" t="s">
        <v>15</v>
      </c>
      <c r="G7" s="37" t="s">
        <v>15</v>
      </c>
      <c r="H7" s="38" t="s">
        <v>16</v>
      </c>
      <c r="I7" s="38" t="s">
        <v>12</v>
      </c>
      <c r="J7" s="38" t="s">
        <v>13</v>
      </c>
      <c r="K7" s="38" t="s">
        <v>12</v>
      </c>
      <c r="L7" s="38" t="s">
        <v>14</v>
      </c>
      <c r="M7" s="37" t="s">
        <v>15</v>
      </c>
      <c r="N7" s="37" t="s">
        <v>15</v>
      </c>
      <c r="O7" s="38" t="s">
        <v>16</v>
      </c>
      <c r="P7" s="38" t="s">
        <v>12</v>
      </c>
      <c r="Q7" s="38" t="s">
        <v>13</v>
      </c>
      <c r="R7" s="38" t="s">
        <v>12</v>
      </c>
      <c r="S7" s="38" t="s">
        <v>14</v>
      </c>
      <c r="T7" s="37" t="s">
        <v>15</v>
      </c>
      <c r="U7" s="37" t="s">
        <v>15</v>
      </c>
      <c r="V7" s="38" t="s">
        <v>16</v>
      </c>
      <c r="W7" s="38" t="s">
        <v>12</v>
      </c>
      <c r="X7" s="38" t="s">
        <v>13</v>
      </c>
      <c r="Y7" s="38" t="s">
        <v>12</v>
      </c>
      <c r="Z7" s="38" t="s">
        <v>14</v>
      </c>
      <c r="AA7" s="37" t="s">
        <v>15</v>
      </c>
      <c r="AB7" s="37" t="s">
        <v>15</v>
      </c>
      <c r="AC7" s="38" t="s">
        <v>16</v>
      </c>
      <c r="AD7" s="38" t="s">
        <v>12</v>
      </c>
      <c r="AE7" s="38" t="s">
        <v>13</v>
      </c>
      <c r="AF7" s="38" t="s">
        <v>12</v>
      </c>
      <c r="AG7" s="38" t="s">
        <v>14</v>
      </c>
      <c r="AH7" s="37"/>
      <c r="AI7" s="39"/>
      <c r="AJ7" s="39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44"/>
      <c r="BA7" s="44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63" customFormat="1" ht="12" customHeight="1" x14ac:dyDescent="0.3">
      <c r="A8" s="65" t="s">
        <v>51</v>
      </c>
      <c r="B8" s="66" t="s">
        <v>52</v>
      </c>
      <c r="C8" s="72"/>
      <c r="D8" s="67">
        <v>0.5</v>
      </c>
      <c r="E8" s="67">
        <v>0.5</v>
      </c>
      <c r="F8" s="67" t="s">
        <v>17</v>
      </c>
      <c r="G8" s="67" t="s">
        <v>17</v>
      </c>
      <c r="H8" s="67"/>
      <c r="I8" s="67"/>
      <c r="J8" s="67">
        <v>1</v>
      </c>
      <c r="K8" s="67">
        <v>1</v>
      </c>
      <c r="L8" s="67">
        <v>0.5</v>
      </c>
      <c r="M8" s="67" t="s">
        <v>17</v>
      </c>
      <c r="N8" s="67" t="s">
        <v>17</v>
      </c>
      <c r="O8" s="67"/>
      <c r="P8" s="67">
        <v>0.5</v>
      </c>
      <c r="Q8" s="67"/>
      <c r="R8" s="67">
        <v>0.5</v>
      </c>
      <c r="S8" s="67">
        <v>0.5</v>
      </c>
      <c r="T8" s="67" t="s">
        <v>17</v>
      </c>
      <c r="U8" s="67" t="s">
        <v>17</v>
      </c>
      <c r="V8" s="67">
        <v>1</v>
      </c>
      <c r="W8" s="67">
        <v>0.5</v>
      </c>
      <c r="X8" s="67"/>
      <c r="Y8" s="67">
        <v>1</v>
      </c>
      <c r="Z8" s="67">
        <v>2</v>
      </c>
      <c r="AA8" s="67" t="s">
        <v>17</v>
      </c>
      <c r="AB8" s="67" t="s">
        <v>17</v>
      </c>
      <c r="AC8" s="67">
        <v>1</v>
      </c>
      <c r="AD8" s="67">
        <v>1.5</v>
      </c>
      <c r="AE8" s="67">
        <v>0.5</v>
      </c>
      <c r="AF8" s="67"/>
      <c r="AG8" s="67">
        <v>0.5</v>
      </c>
      <c r="AH8" s="67" t="s">
        <v>17</v>
      </c>
      <c r="AI8" s="68">
        <f t="shared" ref="AI8:AI18" si="0">SUM(D8:AH8)</f>
        <v>13</v>
      </c>
      <c r="AJ8" s="73" t="s">
        <v>60</v>
      </c>
      <c r="AZ8" s="64"/>
      <c r="BA8" s="64"/>
    </row>
    <row r="9" spans="1:190" s="86" customFormat="1" ht="12" customHeight="1" x14ac:dyDescent="0.35">
      <c r="A9" s="65" t="s">
        <v>54</v>
      </c>
      <c r="B9" s="66" t="s">
        <v>55</v>
      </c>
      <c r="C9" s="72" t="s">
        <v>42</v>
      </c>
      <c r="D9" s="67"/>
      <c r="E9" s="67"/>
      <c r="F9" s="67" t="s">
        <v>17</v>
      </c>
      <c r="G9" s="67" t="s">
        <v>17</v>
      </c>
      <c r="H9" s="67"/>
      <c r="I9" s="67"/>
      <c r="J9" s="67"/>
      <c r="K9" s="67"/>
      <c r="L9" s="67">
        <v>1</v>
      </c>
      <c r="M9" s="67" t="s">
        <v>17</v>
      </c>
      <c r="N9" s="67" t="s">
        <v>17</v>
      </c>
      <c r="O9" s="67">
        <v>2</v>
      </c>
      <c r="P9" s="67">
        <v>2.5</v>
      </c>
      <c r="Q9" s="67">
        <v>2</v>
      </c>
      <c r="R9" s="67">
        <v>1.5</v>
      </c>
      <c r="S9" s="67">
        <v>3</v>
      </c>
      <c r="T9" s="67" t="s">
        <v>17</v>
      </c>
      <c r="U9" s="67" t="s">
        <v>17</v>
      </c>
      <c r="V9" s="67">
        <v>1</v>
      </c>
      <c r="W9" s="67">
        <v>3</v>
      </c>
      <c r="X9" s="67">
        <v>6.5</v>
      </c>
      <c r="Y9" s="67">
        <v>2</v>
      </c>
      <c r="Z9" s="67">
        <v>4</v>
      </c>
      <c r="AA9" s="67" t="s">
        <v>17</v>
      </c>
      <c r="AB9" s="67" t="s">
        <v>17</v>
      </c>
      <c r="AC9" s="67">
        <v>1</v>
      </c>
      <c r="AD9" s="67">
        <v>2</v>
      </c>
      <c r="AE9" s="67">
        <v>0.5</v>
      </c>
      <c r="AF9" s="67">
        <v>0.5</v>
      </c>
      <c r="AG9" s="67"/>
      <c r="AH9" s="67" t="s">
        <v>17</v>
      </c>
      <c r="AI9" s="68">
        <f>SUM(D9:AH9)</f>
        <v>32.5</v>
      </c>
      <c r="AJ9" s="73" t="s">
        <v>53</v>
      </c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4"/>
      <c r="BA9" s="64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</row>
    <row r="10" spans="1:190" s="63" customFormat="1" ht="12" customHeight="1" x14ac:dyDescent="0.3">
      <c r="A10" s="65" t="s">
        <v>58</v>
      </c>
      <c r="B10" s="66" t="s">
        <v>59</v>
      </c>
      <c r="C10" s="80"/>
      <c r="D10" s="67">
        <v>0.5</v>
      </c>
      <c r="E10" s="67"/>
      <c r="F10" s="67" t="s">
        <v>17</v>
      </c>
      <c r="G10" s="67" t="s">
        <v>17</v>
      </c>
      <c r="H10" s="67"/>
      <c r="I10" s="67"/>
      <c r="J10" s="67"/>
      <c r="K10" s="67"/>
      <c r="L10" s="67"/>
      <c r="M10" s="67" t="s">
        <v>17</v>
      </c>
      <c r="N10" s="67" t="s">
        <v>17</v>
      </c>
      <c r="O10" s="67"/>
      <c r="P10" s="67"/>
      <c r="Q10" s="67"/>
      <c r="R10" s="67">
        <v>0.5</v>
      </c>
      <c r="S10" s="67"/>
      <c r="T10" s="67" t="s">
        <v>17</v>
      </c>
      <c r="U10" s="67" t="s">
        <v>17</v>
      </c>
      <c r="V10" s="67"/>
      <c r="W10" s="67">
        <v>0.5</v>
      </c>
      <c r="X10" s="67"/>
      <c r="Y10" s="67"/>
      <c r="Z10" s="67"/>
      <c r="AA10" s="67" t="s">
        <v>17</v>
      </c>
      <c r="AB10" s="67" t="s">
        <v>17</v>
      </c>
      <c r="AC10" s="67">
        <v>0.5</v>
      </c>
      <c r="AD10" s="67">
        <v>0.5</v>
      </c>
      <c r="AE10" s="67"/>
      <c r="AF10" s="67">
        <v>0.5</v>
      </c>
      <c r="AG10" s="67"/>
      <c r="AH10" s="67" t="s">
        <v>17</v>
      </c>
      <c r="AI10" s="68">
        <f t="shared" si="0"/>
        <v>3</v>
      </c>
      <c r="AJ10" s="63" t="s">
        <v>60</v>
      </c>
      <c r="AZ10" s="64"/>
      <c r="BA10" s="64"/>
    </row>
    <row r="11" spans="1:190" s="63" customFormat="1" ht="12" customHeight="1" x14ac:dyDescent="0.3">
      <c r="A11" s="65" t="s">
        <v>66</v>
      </c>
      <c r="B11" s="66" t="s">
        <v>65</v>
      </c>
      <c r="C11" s="80"/>
      <c r="D11" s="67">
        <v>0.5</v>
      </c>
      <c r="E11" s="67"/>
      <c r="F11" s="67" t="s">
        <v>17</v>
      </c>
      <c r="G11" s="67" t="s">
        <v>17</v>
      </c>
      <c r="H11" s="67">
        <v>0.5</v>
      </c>
      <c r="I11" s="67"/>
      <c r="J11" s="67">
        <v>1</v>
      </c>
      <c r="K11" s="67"/>
      <c r="L11" s="67">
        <v>1</v>
      </c>
      <c r="M11" s="67" t="s">
        <v>17</v>
      </c>
      <c r="N11" s="67" t="s">
        <v>17</v>
      </c>
      <c r="O11" s="67"/>
      <c r="P11" s="67"/>
      <c r="Q11" s="67">
        <v>0.5</v>
      </c>
      <c r="R11" s="67"/>
      <c r="S11" s="67"/>
      <c r="T11" s="67" t="s">
        <v>17</v>
      </c>
      <c r="U11" s="67" t="s">
        <v>17</v>
      </c>
      <c r="V11" s="67">
        <v>1</v>
      </c>
      <c r="W11" s="67">
        <v>0.5</v>
      </c>
      <c r="X11" s="67"/>
      <c r="Y11" s="67"/>
      <c r="Z11" s="67"/>
      <c r="AA11" s="67" t="s">
        <v>17</v>
      </c>
      <c r="AB11" s="67" t="s">
        <v>17</v>
      </c>
      <c r="AC11" s="67"/>
      <c r="AD11" s="67">
        <v>1</v>
      </c>
      <c r="AE11" s="67">
        <v>0.5</v>
      </c>
      <c r="AF11" s="67">
        <v>0.5</v>
      </c>
      <c r="AG11" s="67"/>
      <c r="AH11" s="67" t="s">
        <v>17</v>
      </c>
      <c r="AI11" s="68">
        <f>SUM(D11:AH11)</f>
        <v>7</v>
      </c>
      <c r="AJ11" s="73" t="s">
        <v>75</v>
      </c>
      <c r="AZ11" s="64"/>
      <c r="BA11" s="64"/>
    </row>
    <row r="12" spans="1:190" s="63" customFormat="1" ht="12" customHeight="1" x14ac:dyDescent="0.3">
      <c r="A12" s="65" t="s">
        <v>62</v>
      </c>
      <c r="B12" s="66" t="s">
        <v>67</v>
      </c>
      <c r="C12" s="80"/>
      <c r="D12" s="67">
        <v>0.5</v>
      </c>
      <c r="E12" s="67"/>
      <c r="F12" s="67" t="s">
        <v>17</v>
      </c>
      <c r="G12" s="67" t="s">
        <v>17</v>
      </c>
      <c r="H12" s="67"/>
      <c r="I12" s="67"/>
      <c r="J12" s="67"/>
      <c r="K12" s="67"/>
      <c r="L12" s="67"/>
      <c r="M12" s="67" t="s">
        <v>17</v>
      </c>
      <c r="N12" s="67" t="s">
        <v>17</v>
      </c>
      <c r="O12" s="67"/>
      <c r="P12" s="67"/>
      <c r="Q12" s="67"/>
      <c r="R12" s="67"/>
      <c r="S12" s="67"/>
      <c r="T12" s="67" t="s">
        <v>17</v>
      </c>
      <c r="U12" s="67" t="s">
        <v>17</v>
      </c>
      <c r="V12" s="67"/>
      <c r="W12" s="67"/>
      <c r="X12" s="67"/>
      <c r="Y12" s="67"/>
      <c r="Z12" s="67"/>
      <c r="AA12" s="67" t="s">
        <v>17</v>
      </c>
      <c r="AB12" s="67" t="s">
        <v>17</v>
      </c>
      <c r="AC12" s="67">
        <v>1.5</v>
      </c>
      <c r="AD12" s="67">
        <v>0.5</v>
      </c>
      <c r="AE12" s="67"/>
      <c r="AF12" s="67"/>
      <c r="AG12" s="67">
        <v>0.5</v>
      </c>
      <c r="AH12" s="67" t="s">
        <v>17</v>
      </c>
      <c r="AI12" s="68">
        <f t="shared" si="0"/>
        <v>3</v>
      </c>
      <c r="AJ12" s="73" t="s">
        <v>92</v>
      </c>
      <c r="AZ12" s="64"/>
      <c r="BA12" s="64"/>
    </row>
    <row r="13" spans="1:190" s="63" customFormat="1" ht="12" customHeight="1" x14ac:dyDescent="0.3">
      <c r="A13" s="65" t="s">
        <v>79</v>
      </c>
      <c r="B13" s="66" t="s">
        <v>80</v>
      </c>
      <c r="C13" s="80"/>
      <c r="D13" s="67"/>
      <c r="E13" s="67"/>
      <c r="F13" s="67" t="s">
        <v>17</v>
      </c>
      <c r="G13" s="67" t="s">
        <v>17</v>
      </c>
      <c r="H13" s="67"/>
      <c r="I13" s="67"/>
      <c r="J13" s="67"/>
      <c r="K13" s="67"/>
      <c r="L13" s="67"/>
      <c r="M13" s="67" t="s">
        <v>17</v>
      </c>
      <c r="N13" s="67" t="s">
        <v>17</v>
      </c>
      <c r="O13" s="67"/>
      <c r="P13" s="67"/>
      <c r="Q13" s="67"/>
      <c r="R13" s="67"/>
      <c r="S13" s="67"/>
      <c r="T13" s="67" t="s">
        <v>17</v>
      </c>
      <c r="U13" s="67" t="s">
        <v>17</v>
      </c>
      <c r="V13" s="67"/>
      <c r="W13" s="67"/>
      <c r="X13" s="67"/>
      <c r="Y13" s="67"/>
      <c r="Z13" s="67"/>
      <c r="AA13" s="67" t="s">
        <v>17</v>
      </c>
      <c r="AB13" s="67" t="s">
        <v>17</v>
      </c>
      <c r="AC13" s="67"/>
      <c r="AD13" s="67"/>
      <c r="AE13" s="67"/>
      <c r="AF13" s="67"/>
      <c r="AG13" s="67"/>
      <c r="AH13" s="67" t="s">
        <v>17</v>
      </c>
      <c r="AI13" s="68">
        <f>SUM(D13:AH13)</f>
        <v>0</v>
      </c>
      <c r="AJ13" s="73"/>
      <c r="AZ13" s="64"/>
      <c r="BA13" s="64"/>
    </row>
    <row r="14" spans="1:190" s="63" customFormat="1" ht="12" customHeight="1" x14ac:dyDescent="0.3">
      <c r="A14" s="65" t="s">
        <v>77</v>
      </c>
      <c r="B14" s="66" t="s">
        <v>78</v>
      </c>
      <c r="C14" s="72"/>
      <c r="D14" s="67"/>
      <c r="E14" s="67"/>
      <c r="F14" s="67" t="s">
        <v>17</v>
      </c>
      <c r="G14" s="67" t="s">
        <v>17</v>
      </c>
      <c r="H14" s="67"/>
      <c r="I14" s="67"/>
      <c r="J14" s="67"/>
      <c r="K14" s="67"/>
      <c r="L14" s="67"/>
      <c r="M14" s="67" t="s">
        <v>17</v>
      </c>
      <c r="N14" s="67" t="s">
        <v>17</v>
      </c>
      <c r="O14" s="67"/>
      <c r="P14" s="67"/>
      <c r="Q14" s="67"/>
      <c r="R14" s="67"/>
      <c r="S14" s="67"/>
      <c r="T14" s="67" t="s">
        <v>17</v>
      </c>
      <c r="U14" s="67" t="s">
        <v>17</v>
      </c>
      <c r="V14" s="67"/>
      <c r="W14" s="67"/>
      <c r="X14" s="67"/>
      <c r="Y14" s="67"/>
      <c r="Z14" s="67"/>
      <c r="AA14" s="67" t="s">
        <v>17</v>
      </c>
      <c r="AB14" s="67" t="s">
        <v>17</v>
      </c>
      <c r="AC14" s="67"/>
      <c r="AD14" s="67"/>
      <c r="AE14" s="67"/>
      <c r="AF14" s="67"/>
      <c r="AG14" s="67"/>
      <c r="AH14" s="67" t="s">
        <v>17</v>
      </c>
      <c r="AI14" s="68">
        <f t="shared" si="0"/>
        <v>0</v>
      </c>
      <c r="AJ14" s="73" t="s">
        <v>88</v>
      </c>
      <c r="AZ14" s="64"/>
      <c r="BA14" s="64"/>
    </row>
    <row r="15" spans="1:190" s="63" customFormat="1" ht="12" customHeight="1" x14ac:dyDescent="0.3">
      <c r="A15" s="65" t="s">
        <v>63</v>
      </c>
      <c r="B15" s="66" t="s">
        <v>64</v>
      </c>
      <c r="C15" s="80"/>
      <c r="D15" s="67"/>
      <c r="E15" s="67">
        <v>0.5</v>
      </c>
      <c r="F15" s="67" t="s">
        <v>17</v>
      </c>
      <c r="G15" s="67" t="s">
        <v>17</v>
      </c>
      <c r="H15" s="67"/>
      <c r="I15" s="67"/>
      <c r="J15" s="67">
        <v>1</v>
      </c>
      <c r="K15" s="67">
        <v>3</v>
      </c>
      <c r="L15" s="67">
        <v>2</v>
      </c>
      <c r="M15" s="67" t="s">
        <v>17</v>
      </c>
      <c r="N15" s="67" t="s">
        <v>17</v>
      </c>
      <c r="O15" s="67"/>
      <c r="P15" s="67"/>
      <c r="Q15" s="67"/>
      <c r="R15" s="67"/>
      <c r="S15" s="67"/>
      <c r="T15" s="67" t="s">
        <v>17</v>
      </c>
      <c r="U15" s="67" t="s">
        <v>17</v>
      </c>
      <c r="V15" s="67"/>
      <c r="W15" s="67"/>
      <c r="X15" s="67"/>
      <c r="Y15" s="67"/>
      <c r="Z15" s="67"/>
      <c r="AA15" s="67" t="s">
        <v>17</v>
      </c>
      <c r="AB15" s="67" t="s">
        <v>17</v>
      </c>
      <c r="AC15" s="67"/>
      <c r="AD15" s="67"/>
      <c r="AE15" s="67"/>
      <c r="AF15" s="67"/>
      <c r="AG15" s="67"/>
      <c r="AH15" s="67" t="s">
        <v>17</v>
      </c>
      <c r="AI15" s="68">
        <f t="shared" si="0"/>
        <v>6.5</v>
      </c>
      <c r="AJ15" s="73" t="s">
        <v>86</v>
      </c>
      <c r="AZ15" s="64"/>
      <c r="BA15" s="64"/>
    </row>
    <row r="16" spans="1:190" s="63" customFormat="1" ht="12" customHeight="1" x14ac:dyDescent="0.3">
      <c r="A16" s="65" t="s">
        <v>70</v>
      </c>
      <c r="B16" s="66" t="s">
        <v>76</v>
      </c>
      <c r="C16" s="98"/>
      <c r="D16" s="67">
        <v>1.5</v>
      </c>
      <c r="E16" s="67"/>
      <c r="F16" s="67" t="s">
        <v>17</v>
      </c>
      <c r="G16" s="67" t="s">
        <v>17</v>
      </c>
      <c r="H16" s="67"/>
      <c r="I16" s="67"/>
      <c r="J16" s="67"/>
      <c r="K16" s="67"/>
      <c r="L16" s="67"/>
      <c r="M16" s="67" t="s">
        <v>17</v>
      </c>
      <c r="N16" s="67" t="s">
        <v>17</v>
      </c>
      <c r="O16" s="67"/>
      <c r="P16" s="67"/>
      <c r="Q16" s="67"/>
      <c r="R16" s="67"/>
      <c r="S16" s="67"/>
      <c r="T16" s="67" t="s">
        <v>17</v>
      </c>
      <c r="U16" s="67" t="s">
        <v>17</v>
      </c>
      <c r="V16" s="67"/>
      <c r="W16" s="67"/>
      <c r="X16" s="67"/>
      <c r="Y16" s="67"/>
      <c r="Z16" s="67"/>
      <c r="AA16" s="67" t="s">
        <v>17</v>
      </c>
      <c r="AB16" s="67" t="s">
        <v>17</v>
      </c>
      <c r="AC16" s="67"/>
      <c r="AD16" s="67"/>
      <c r="AE16" s="67"/>
      <c r="AF16" s="67"/>
      <c r="AG16" s="67"/>
      <c r="AH16" s="67" t="s">
        <v>17</v>
      </c>
      <c r="AI16" s="68">
        <f t="shared" ref="AI16" si="1">SUM(D16:AH16)</f>
        <v>1.5</v>
      </c>
      <c r="AJ16" s="63" t="s">
        <v>27</v>
      </c>
      <c r="AZ16" s="64"/>
      <c r="BA16" s="64"/>
    </row>
    <row r="17" spans="1:190" s="63" customFormat="1" ht="12" customHeight="1" x14ac:dyDescent="0.3">
      <c r="A17" s="65" t="s">
        <v>90</v>
      </c>
      <c r="B17" s="66" t="s">
        <v>89</v>
      </c>
      <c r="C17" s="98"/>
      <c r="D17" s="67"/>
      <c r="E17" s="67"/>
      <c r="F17" s="67" t="s">
        <v>17</v>
      </c>
      <c r="G17" s="67" t="s">
        <v>17</v>
      </c>
      <c r="H17" s="67">
        <v>0.5</v>
      </c>
      <c r="I17" s="67"/>
      <c r="J17" s="67">
        <v>1</v>
      </c>
      <c r="K17" s="67"/>
      <c r="L17" s="67"/>
      <c r="M17" s="67" t="s">
        <v>17</v>
      </c>
      <c r="N17" s="67" t="s">
        <v>17</v>
      </c>
      <c r="O17" s="67"/>
      <c r="P17" s="67"/>
      <c r="Q17" s="67"/>
      <c r="R17" s="67"/>
      <c r="S17" s="67"/>
      <c r="T17" s="67" t="s">
        <v>17</v>
      </c>
      <c r="U17" s="67" t="s">
        <v>17</v>
      </c>
      <c r="V17" s="67"/>
      <c r="W17" s="67"/>
      <c r="X17" s="67"/>
      <c r="Y17" s="67"/>
      <c r="Z17" s="67"/>
      <c r="AA17" s="67" t="s">
        <v>17</v>
      </c>
      <c r="AB17" s="67" t="s">
        <v>17</v>
      </c>
      <c r="AC17" s="67"/>
      <c r="AD17" s="67"/>
      <c r="AE17" s="67"/>
      <c r="AF17" s="67"/>
      <c r="AG17" s="67"/>
      <c r="AH17" s="67" t="s">
        <v>17</v>
      </c>
      <c r="AI17" s="68">
        <f t="shared" si="0"/>
        <v>1.5</v>
      </c>
      <c r="AJ17" s="63" t="s">
        <v>91</v>
      </c>
      <c r="AZ17" s="64"/>
      <c r="BA17" s="64"/>
    </row>
    <row r="18" spans="1:190" s="63" customFormat="1" ht="12" customHeight="1" x14ac:dyDescent="0.3">
      <c r="A18" s="65" t="s">
        <v>100</v>
      </c>
      <c r="B18" s="66" t="s">
        <v>102</v>
      </c>
      <c r="C18" s="98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>
        <v>2.5</v>
      </c>
      <c r="AE18" s="67"/>
      <c r="AF18" s="67"/>
      <c r="AG18" s="67"/>
      <c r="AH18" s="67"/>
      <c r="AI18" s="68">
        <f t="shared" si="0"/>
        <v>2.5</v>
      </c>
      <c r="AJ18" s="63" t="s">
        <v>101</v>
      </c>
      <c r="AZ18" s="64"/>
      <c r="BA18" s="64"/>
    </row>
    <row r="19" spans="1:190" s="63" customFormat="1" ht="12" customHeight="1" x14ac:dyDescent="0.3">
      <c r="A19" s="65" t="s">
        <v>93</v>
      </c>
      <c r="B19" s="66" t="s">
        <v>94</v>
      </c>
      <c r="C19" s="98"/>
      <c r="D19" s="67"/>
      <c r="E19" s="67"/>
      <c r="F19" s="67" t="s">
        <v>17</v>
      </c>
      <c r="G19" s="67" t="s">
        <v>17</v>
      </c>
      <c r="H19" s="67"/>
      <c r="I19" s="67"/>
      <c r="J19" s="67"/>
      <c r="K19" s="67"/>
      <c r="L19" s="67"/>
      <c r="M19" s="67" t="s">
        <v>17</v>
      </c>
      <c r="N19" s="67" t="s">
        <v>17</v>
      </c>
      <c r="O19" s="67"/>
      <c r="P19" s="67"/>
      <c r="Q19" s="67"/>
      <c r="R19" s="67"/>
      <c r="S19" s="67"/>
      <c r="T19" s="67" t="s">
        <v>17</v>
      </c>
      <c r="U19" s="67" t="s">
        <v>17</v>
      </c>
      <c r="V19" s="67"/>
      <c r="W19" s="67"/>
      <c r="X19" s="67"/>
      <c r="Y19" s="67">
        <v>0.5</v>
      </c>
      <c r="Z19" s="67">
        <v>1</v>
      </c>
      <c r="AA19" s="67" t="s">
        <v>17</v>
      </c>
      <c r="AB19" s="67" t="s">
        <v>17</v>
      </c>
      <c r="AC19" s="67"/>
      <c r="AD19" s="67"/>
      <c r="AE19" s="67">
        <v>0.5</v>
      </c>
      <c r="AF19" s="67">
        <v>2</v>
      </c>
      <c r="AG19" s="67"/>
      <c r="AH19" s="67" t="s">
        <v>17</v>
      </c>
      <c r="AI19" s="68">
        <f t="shared" ref="AI19" si="2">SUM(D19:AH19)</f>
        <v>4</v>
      </c>
      <c r="AJ19" s="63" t="s">
        <v>95</v>
      </c>
      <c r="AZ19" s="64"/>
      <c r="BA19" s="64"/>
    </row>
    <row r="20" spans="1:190" s="18" customFormat="1" x14ac:dyDescent="0.35">
      <c r="A20" s="10"/>
      <c r="B20" s="45" t="s">
        <v>6</v>
      </c>
      <c r="C20" s="61"/>
      <c r="D20" s="47">
        <f>SUM(D8:D17)</f>
        <v>3.5</v>
      </c>
      <c r="E20" s="74">
        <f>SUM(E8:E17)</f>
        <v>1</v>
      </c>
      <c r="F20" s="76">
        <f>SUM(F8:F17)</f>
        <v>0</v>
      </c>
      <c r="G20" s="67" t="s">
        <v>17</v>
      </c>
      <c r="H20" s="74">
        <f t="shared" ref="H20:AD20" si="3">SUM(H8:H17)</f>
        <v>1</v>
      </c>
      <c r="I20" s="47">
        <f t="shared" si="3"/>
        <v>0</v>
      </c>
      <c r="J20" s="47">
        <f t="shared" si="3"/>
        <v>4</v>
      </c>
      <c r="K20" s="47">
        <f t="shared" si="3"/>
        <v>4</v>
      </c>
      <c r="L20" s="74">
        <f t="shared" si="3"/>
        <v>4.5</v>
      </c>
      <c r="M20" s="76">
        <f t="shared" si="3"/>
        <v>0</v>
      </c>
      <c r="N20" s="76">
        <f t="shared" si="3"/>
        <v>0</v>
      </c>
      <c r="O20" s="74">
        <f t="shared" si="3"/>
        <v>2</v>
      </c>
      <c r="P20" s="47">
        <f t="shared" si="3"/>
        <v>3</v>
      </c>
      <c r="Q20" s="47">
        <f t="shared" si="3"/>
        <v>2.5</v>
      </c>
      <c r="R20" s="47">
        <f t="shared" si="3"/>
        <v>2.5</v>
      </c>
      <c r="S20" s="74">
        <f t="shared" si="3"/>
        <v>3.5</v>
      </c>
      <c r="T20" s="76">
        <f t="shared" si="3"/>
        <v>0</v>
      </c>
      <c r="U20" s="76">
        <f t="shared" si="3"/>
        <v>0</v>
      </c>
      <c r="V20" s="74">
        <f t="shared" si="3"/>
        <v>3</v>
      </c>
      <c r="W20" s="47">
        <f t="shared" si="3"/>
        <v>4.5</v>
      </c>
      <c r="X20" s="47">
        <f t="shared" si="3"/>
        <v>6.5</v>
      </c>
      <c r="Y20" s="47">
        <f t="shared" si="3"/>
        <v>3</v>
      </c>
      <c r="Z20" s="74">
        <f t="shared" si="3"/>
        <v>6</v>
      </c>
      <c r="AA20" s="76">
        <f t="shared" si="3"/>
        <v>0</v>
      </c>
      <c r="AB20" s="76">
        <f t="shared" si="3"/>
        <v>0</v>
      </c>
      <c r="AC20" s="74">
        <f t="shared" si="3"/>
        <v>4</v>
      </c>
      <c r="AD20" s="47">
        <f t="shared" si="3"/>
        <v>5.5</v>
      </c>
      <c r="AE20" s="47">
        <f>SUM(AE8:AE19)</f>
        <v>2</v>
      </c>
      <c r="AF20" s="47">
        <f>SUM(AF8:AF19)</f>
        <v>3.5</v>
      </c>
      <c r="AG20" s="74">
        <f>SUM(AG8:AG17)</f>
        <v>1</v>
      </c>
      <c r="AH20" s="76">
        <f>SUM(AH8:AH17)</f>
        <v>0</v>
      </c>
      <c r="AI20" s="48">
        <f>SUM(AI8:AI19)</f>
        <v>74.5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44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</row>
    <row r="21" spans="1:190" s="22" customFormat="1" x14ac:dyDescent="0.35">
      <c r="A21" s="87" t="s">
        <v>7</v>
      </c>
      <c r="B21" s="88"/>
      <c r="C21" s="8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6">
        <f t="shared" ref="AI21:AI35" si="4">SUM(D21:AH21)</f>
        <v>0</v>
      </c>
      <c r="AJ21" s="40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2" customFormat="1" x14ac:dyDescent="0.35">
      <c r="A22" s="87" t="s">
        <v>72</v>
      </c>
      <c r="B22" s="88"/>
      <c r="C22" s="88"/>
      <c r="D22" s="49">
        <v>2</v>
      </c>
      <c r="E22" s="49">
        <v>3</v>
      </c>
      <c r="F22" s="49"/>
      <c r="G22" s="49"/>
      <c r="H22" s="49">
        <v>1.5</v>
      </c>
      <c r="I22" s="49">
        <v>0.5</v>
      </c>
      <c r="J22" s="49">
        <v>2</v>
      </c>
      <c r="K22" s="49">
        <v>2</v>
      </c>
      <c r="L22" s="49">
        <v>2.5</v>
      </c>
      <c r="M22" s="49"/>
      <c r="N22" s="49"/>
      <c r="O22" s="49">
        <v>3</v>
      </c>
      <c r="P22" s="49">
        <v>2</v>
      </c>
      <c r="Q22" s="49">
        <v>3</v>
      </c>
      <c r="R22" s="49">
        <v>2.5</v>
      </c>
      <c r="S22" s="49">
        <v>2.5</v>
      </c>
      <c r="T22" s="49"/>
      <c r="U22" s="49"/>
      <c r="V22" s="49">
        <v>1</v>
      </c>
      <c r="W22" s="49">
        <v>2</v>
      </c>
      <c r="X22" s="49">
        <v>1.5</v>
      </c>
      <c r="Y22" s="49">
        <v>2.5</v>
      </c>
      <c r="Z22" s="49">
        <v>1.5</v>
      </c>
      <c r="AA22" s="49"/>
      <c r="AB22" s="49"/>
      <c r="AC22" s="49">
        <v>2.5</v>
      </c>
      <c r="AD22" s="49">
        <v>1.5</v>
      </c>
      <c r="AE22" s="49">
        <v>3</v>
      </c>
      <c r="AF22" s="49">
        <v>1.5</v>
      </c>
      <c r="AG22" s="49">
        <v>1</v>
      </c>
      <c r="AH22" s="49"/>
      <c r="AI22" s="46">
        <f t="shared" si="4"/>
        <v>44.5</v>
      </c>
      <c r="AJ22" s="43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44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ht="10.15" x14ac:dyDescent="0.3">
      <c r="A23" s="89" t="s">
        <v>69</v>
      </c>
      <c r="B23" s="90"/>
      <c r="C23" s="90"/>
      <c r="D23" s="77"/>
      <c r="E23" s="77"/>
      <c r="F23" s="77"/>
      <c r="G23" s="77"/>
      <c r="H23" s="77">
        <v>2</v>
      </c>
      <c r="I23" s="77">
        <v>7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46">
        <f t="shared" si="4"/>
        <v>9</v>
      </c>
      <c r="AJ23" s="8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44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190" s="63" customFormat="1" ht="10.15" x14ac:dyDescent="0.3">
      <c r="A24" s="91" t="s">
        <v>11</v>
      </c>
      <c r="B24" s="92"/>
      <c r="C24" s="92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9">
        <f t="shared" si="4"/>
        <v>0</v>
      </c>
      <c r="AJ24" s="71" t="s">
        <v>42</v>
      </c>
      <c r="AZ24" s="64"/>
    </row>
    <row r="25" spans="1:190" ht="12.75" customHeight="1" x14ac:dyDescent="0.3">
      <c r="A25" s="102" t="s">
        <v>71</v>
      </c>
      <c r="B25" s="103"/>
      <c r="C25" s="104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>
        <v>0.5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>
        <v>0.5</v>
      </c>
      <c r="AD25" s="49"/>
      <c r="AE25" s="49"/>
      <c r="AF25" s="49"/>
      <c r="AG25" s="49"/>
      <c r="AH25" s="49"/>
      <c r="AI25" s="46">
        <f t="shared" si="4"/>
        <v>1</v>
      </c>
      <c r="AJ25" s="79" t="s">
        <v>99</v>
      </c>
      <c r="AK25" s="78"/>
      <c r="AL25" s="78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44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1:190" ht="10.15" x14ac:dyDescent="0.3">
      <c r="A26" s="93" t="s">
        <v>74</v>
      </c>
      <c r="B26" s="94"/>
      <c r="C26" s="95"/>
      <c r="D26" s="49"/>
      <c r="E26" s="49"/>
      <c r="F26" s="49"/>
      <c r="G26" s="49"/>
      <c r="H26" s="49">
        <v>1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>
        <v>2</v>
      </c>
      <c r="W26" s="49"/>
      <c r="X26" s="49"/>
      <c r="Y26" s="49">
        <v>1</v>
      </c>
      <c r="Z26" s="49"/>
      <c r="AA26" s="49"/>
      <c r="AB26" s="49"/>
      <c r="AC26" s="49"/>
      <c r="AD26" s="49"/>
      <c r="AE26" s="49"/>
      <c r="AF26" s="49"/>
      <c r="AG26" s="49"/>
      <c r="AH26" s="49"/>
      <c r="AI26" s="46">
        <f>SUM(D26:AH26)</f>
        <v>4</v>
      </c>
      <c r="AJ26" s="40" t="s">
        <v>81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4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1:190" ht="10.15" x14ac:dyDescent="0.3">
      <c r="A27" s="99" t="s">
        <v>73</v>
      </c>
      <c r="B27" s="100"/>
      <c r="C27" s="101"/>
      <c r="D27" s="75"/>
      <c r="E27" s="75">
        <v>1</v>
      </c>
      <c r="F27" s="75"/>
      <c r="G27" s="75"/>
      <c r="H27" s="75">
        <v>1.5</v>
      </c>
      <c r="I27" s="75"/>
      <c r="J27" s="75"/>
      <c r="K27" s="75"/>
      <c r="L27" s="75"/>
      <c r="M27" s="75"/>
      <c r="N27" s="75"/>
      <c r="O27" s="75"/>
      <c r="P27" s="75"/>
      <c r="Q27" s="49"/>
      <c r="R27" s="75">
        <v>0.5</v>
      </c>
      <c r="S27" s="75"/>
      <c r="T27" s="75"/>
      <c r="U27" s="75"/>
      <c r="V27" s="75">
        <v>1</v>
      </c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68">
        <f>SUM(D27:AH27)</f>
        <v>4</v>
      </c>
      <c r="AJ27" s="40" t="s">
        <v>85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ht="10.15" x14ac:dyDescent="0.3">
      <c r="A28" s="93" t="s">
        <v>87</v>
      </c>
      <c r="B28" s="94"/>
      <c r="C28" s="95"/>
      <c r="D28" s="49"/>
      <c r="E28" s="49">
        <v>1</v>
      </c>
      <c r="F28" s="49"/>
      <c r="G28" s="49"/>
      <c r="H28" s="49">
        <v>0.5</v>
      </c>
      <c r="I28" s="49"/>
      <c r="J28" s="49"/>
      <c r="K28" s="49">
        <v>0.5</v>
      </c>
      <c r="L28" s="49"/>
      <c r="M28" s="49"/>
      <c r="N28" s="49"/>
      <c r="O28" s="49"/>
      <c r="P28" s="49">
        <v>1</v>
      </c>
      <c r="Q28" s="49">
        <v>0.5</v>
      </c>
      <c r="R28" s="49">
        <v>0.5</v>
      </c>
      <c r="S28" s="49">
        <v>1</v>
      </c>
      <c r="T28" s="75"/>
      <c r="U28" s="49"/>
      <c r="V28" s="49">
        <v>0.5</v>
      </c>
      <c r="W28" s="75"/>
      <c r="X28" s="49"/>
      <c r="Y28" s="49">
        <v>0.5</v>
      </c>
      <c r="Z28" s="49"/>
      <c r="AA28" s="49"/>
      <c r="AB28" s="49"/>
      <c r="AC28" s="49">
        <v>0.5</v>
      </c>
      <c r="AD28" s="75">
        <v>0.5</v>
      </c>
      <c r="AE28" s="49">
        <v>1</v>
      </c>
      <c r="AF28" s="49">
        <v>2</v>
      </c>
      <c r="AG28" s="49">
        <f>1</f>
        <v>1</v>
      </c>
      <c r="AH28" s="49"/>
      <c r="AI28" s="46">
        <f>SUM(D28:AH28)</f>
        <v>11</v>
      </c>
      <c r="AJ28" s="40" t="s">
        <v>96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4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ht="10.15" x14ac:dyDescent="0.3">
      <c r="A29" s="102" t="s">
        <v>82</v>
      </c>
      <c r="B29" s="103"/>
      <c r="C29" s="104"/>
      <c r="D29" s="49"/>
      <c r="E29" s="75"/>
      <c r="F29" s="49"/>
      <c r="G29" s="49"/>
      <c r="H29" s="49"/>
      <c r="I29" s="49"/>
      <c r="J29" s="49"/>
      <c r="K29" s="49">
        <v>1</v>
      </c>
      <c r="L29" s="75"/>
      <c r="M29" s="49"/>
      <c r="N29" s="49"/>
      <c r="O29" s="49"/>
      <c r="P29" s="49"/>
      <c r="Q29" s="49"/>
      <c r="R29" s="49"/>
      <c r="S29" s="75"/>
      <c r="T29" s="49"/>
      <c r="U29" s="49"/>
      <c r="V29" s="49"/>
      <c r="W29" s="49"/>
      <c r="X29" s="49"/>
      <c r="Y29" s="49"/>
      <c r="Z29" s="75"/>
      <c r="AA29" s="49"/>
      <c r="AB29" s="49"/>
      <c r="AC29" s="49"/>
      <c r="AD29" s="49"/>
      <c r="AE29" s="49"/>
      <c r="AF29" s="49"/>
      <c r="AG29" s="75"/>
      <c r="AH29" s="49"/>
      <c r="AI29" s="46">
        <f>SUM(D29:AH29)</f>
        <v>1</v>
      </c>
      <c r="AJ29" s="40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4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0.15" x14ac:dyDescent="0.3">
      <c r="A30" s="87" t="s">
        <v>104</v>
      </c>
      <c r="B30" s="88"/>
      <c r="C30" s="88"/>
      <c r="D30" s="49"/>
      <c r="E30" s="49"/>
      <c r="F30" s="49"/>
      <c r="G30" s="49"/>
      <c r="H30" s="49"/>
      <c r="I30" s="49"/>
      <c r="J30" s="49">
        <v>2</v>
      </c>
      <c r="K30" s="49">
        <v>0.5</v>
      </c>
      <c r="L30" s="49">
        <v>0.5</v>
      </c>
      <c r="M30" s="49"/>
      <c r="N30" s="49"/>
      <c r="O30" s="49"/>
      <c r="P30" s="49"/>
      <c r="Q30" s="49">
        <v>1.5</v>
      </c>
      <c r="R30" s="49">
        <v>0.5</v>
      </c>
      <c r="S30" s="49">
        <v>0.5</v>
      </c>
      <c r="T30" s="49"/>
      <c r="U30" s="49"/>
      <c r="V30" s="49">
        <v>0.5</v>
      </c>
      <c r="W30" s="49">
        <v>1</v>
      </c>
      <c r="X30" s="49"/>
      <c r="Y30" s="49">
        <v>0.5</v>
      </c>
      <c r="Z30" s="49"/>
      <c r="AA30" s="49"/>
      <c r="AB30" s="49"/>
      <c r="AC30" s="49"/>
      <c r="AD30" s="49">
        <v>0.5</v>
      </c>
      <c r="AE30" s="49"/>
      <c r="AF30" s="49">
        <v>0.5</v>
      </c>
      <c r="AG30" s="49"/>
      <c r="AH30" s="49"/>
      <c r="AI30" s="46">
        <f t="shared" si="4"/>
        <v>8.5</v>
      </c>
      <c r="AJ30" s="79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4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15" x14ac:dyDescent="0.3">
      <c r="A31" s="93" t="s">
        <v>83</v>
      </c>
      <c r="B31" s="94"/>
      <c r="C31" s="95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>
        <v>1</v>
      </c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6">
        <f>SUM(D31:AH31)</f>
        <v>1</v>
      </c>
      <c r="AJ31" s="40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4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87" t="s">
        <v>84</v>
      </c>
      <c r="B32" s="88"/>
      <c r="C32" s="88"/>
      <c r="D32" s="49"/>
      <c r="E32" s="49">
        <v>0.5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>
        <v>0.5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6">
        <f>SUM(D32:AH32)</f>
        <v>1</v>
      </c>
      <c r="AJ32" s="43" t="s">
        <v>98</v>
      </c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4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105" t="s">
        <v>48</v>
      </c>
      <c r="B33" s="106"/>
      <c r="C33" s="107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6">
        <f t="shared" si="4"/>
        <v>0</v>
      </c>
      <c r="AJ33" s="43" t="s">
        <v>57</v>
      </c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.15" x14ac:dyDescent="0.3">
      <c r="A34" s="96" t="s">
        <v>61</v>
      </c>
      <c r="B34" s="97"/>
      <c r="C34" s="97"/>
      <c r="D34" s="49">
        <v>2</v>
      </c>
      <c r="E34" s="49">
        <v>1.5</v>
      </c>
      <c r="F34" s="49"/>
      <c r="G34" s="49"/>
      <c r="H34" s="49"/>
      <c r="I34" s="49"/>
      <c r="J34" s="49">
        <v>0.5</v>
      </c>
      <c r="K34" s="49"/>
      <c r="L34" s="49"/>
      <c r="M34" s="49"/>
      <c r="N34" s="49"/>
      <c r="O34" s="49">
        <v>2</v>
      </c>
      <c r="P34" s="49"/>
      <c r="Q34" s="49"/>
      <c r="R34" s="49">
        <v>0.5</v>
      </c>
      <c r="S34" s="49"/>
      <c r="T34" s="49"/>
      <c r="U34" s="49"/>
      <c r="V34" s="49"/>
      <c r="W34" s="49"/>
      <c r="X34" s="49"/>
      <c r="Y34" s="49">
        <v>0.5</v>
      </c>
      <c r="Z34" s="49"/>
      <c r="AA34" s="49"/>
      <c r="AB34" s="49"/>
      <c r="AC34" s="49">
        <v>0.5</v>
      </c>
      <c r="AD34" s="49"/>
      <c r="AE34" s="49"/>
      <c r="AF34" s="49">
        <v>0.5</v>
      </c>
      <c r="AG34" s="49"/>
      <c r="AH34" s="49"/>
      <c r="AI34" s="46">
        <f t="shared" si="4"/>
        <v>8</v>
      </c>
      <c r="AJ34" s="4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4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.15" x14ac:dyDescent="0.3">
      <c r="A35" s="102" t="s">
        <v>47</v>
      </c>
      <c r="B35" s="103"/>
      <c r="C35" s="104"/>
      <c r="D35" s="49">
        <v>0.5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6">
        <f t="shared" si="4"/>
        <v>0.5</v>
      </c>
      <c r="AJ35" s="40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4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15" x14ac:dyDescent="0.3">
      <c r="A36" s="102" t="s">
        <v>50</v>
      </c>
      <c r="B36" s="103"/>
      <c r="C36" s="104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6">
        <f t="shared" ref="AI36:AI40" si="5">SUM(D36:AH36)</f>
        <v>0</v>
      </c>
      <c r="AJ36" s="40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4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.15" x14ac:dyDescent="0.3">
      <c r="A37" s="102" t="s">
        <v>46</v>
      </c>
      <c r="B37" s="103"/>
      <c r="C37" s="104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>
        <v>0.5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6">
        <f t="shared" si="5"/>
        <v>0.5</v>
      </c>
      <c r="AJ37" s="40" t="s">
        <v>56</v>
      </c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4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15" x14ac:dyDescent="0.3">
      <c r="A38" s="102" t="s">
        <v>49</v>
      </c>
      <c r="B38" s="103"/>
      <c r="C38" s="104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6">
        <f t="shared" si="5"/>
        <v>0</v>
      </c>
      <c r="AJ38" s="40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4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.15" x14ac:dyDescent="0.3">
      <c r="A39" s="93" t="s">
        <v>103</v>
      </c>
      <c r="B39" s="94"/>
      <c r="C39" s="95"/>
      <c r="D39" s="49"/>
      <c r="E39" s="75"/>
      <c r="F39" s="49"/>
      <c r="G39" s="49"/>
      <c r="H39" s="49"/>
      <c r="I39" s="49"/>
      <c r="J39" s="49"/>
      <c r="K39" s="49"/>
      <c r="L39" s="75"/>
      <c r="M39" s="49"/>
      <c r="N39" s="49"/>
      <c r="O39" s="49"/>
      <c r="P39" s="49"/>
      <c r="Q39" s="49"/>
      <c r="R39" s="49"/>
      <c r="S39" s="75"/>
      <c r="T39" s="49"/>
      <c r="U39" s="49"/>
      <c r="V39" s="49"/>
      <c r="W39" s="49"/>
      <c r="X39" s="49"/>
      <c r="Y39" s="49"/>
      <c r="Z39" s="75"/>
      <c r="AA39" s="49"/>
      <c r="AB39" s="49"/>
      <c r="AC39" s="49"/>
      <c r="AD39" s="49"/>
      <c r="AE39" s="49">
        <v>2</v>
      </c>
      <c r="AF39" s="49"/>
      <c r="AG39" s="49"/>
      <c r="AH39" s="49"/>
      <c r="AI39" s="46">
        <f t="shared" si="5"/>
        <v>2</v>
      </c>
      <c r="AJ39" s="40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4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.15" x14ac:dyDescent="0.3">
      <c r="A40" s="93" t="s">
        <v>105</v>
      </c>
      <c r="B40" s="94"/>
      <c r="C40" s="95"/>
      <c r="D40" s="49"/>
      <c r="E40" s="75"/>
      <c r="F40" s="49"/>
      <c r="G40" s="49"/>
      <c r="H40" s="49"/>
      <c r="I40" s="49"/>
      <c r="J40" s="49"/>
      <c r="K40" s="49"/>
      <c r="L40" s="75"/>
      <c r="M40" s="49"/>
      <c r="N40" s="49"/>
      <c r="O40" s="49"/>
      <c r="P40" s="49"/>
      <c r="Q40" s="49"/>
      <c r="R40" s="49"/>
      <c r="S40" s="75"/>
      <c r="T40" s="49"/>
      <c r="U40" s="49"/>
      <c r="V40" s="49"/>
      <c r="W40" s="49"/>
      <c r="X40" s="49"/>
      <c r="Y40" s="49"/>
      <c r="Z40" s="75"/>
      <c r="AA40" s="49"/>
      <c r="AB40" s="49"/>
      <c r="AC40" s="49"/>
      <c r="AD40" s="49"/>
      <c r="AE40" s="49"/>
      <c r="AF40" s="49"/>
      <c r="AG40" s="49">
        <f>4.5</f>
        <v>4.5</v>
      </c>
      <c r="AH40" s="49"/>
      <c r="AI40" s="46">
        <f t="shared" si="5"/>
        <v>4.5</v>
      </c>
      <c r="AJ40" s="40" t="s">
        <v>106</v>
      </c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4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ht="10.15" x14ac:dyDescent="0.3">
      <c r="A41" s="93" t="s">
        <v>8</v>
      </c>
      <c r="B41" s="94"/>
      <c r="C41" s="94"/>
      <c r="D41" s="47">
        <f t="shared" ref="D41:AF41" si="6">SUM(D20:D39)</f>
        <v>8</v>
      </c>
      <c r="E41" s="74">
        <f t="shared" si="6"/>
        <v>8</v>
      </c>
      <c r="F41" s="82">
        <f t="shared" si="6"/>
        <v>0</v>
      </c>
      <c r="G41" s="76">
        <f t="shared" si="6"/>
        <v>0</v>
      </c>
      <c r="H41" s="74">
        <f t="shared" si="6"/>
        <v>7.5</v>
      </c>
      <c r="I41" s="74">
        <f t="shared" si="6"/>
        <v>7.5</v>
      </c>
      <c r="J41" s="47">
        <f t="shared" si="6"/>
        <v>8.5</v>
      </c>
      <c r="K41" s="47">
        <f t="shared" si="6"/>
        <v>8</v>
      </c>
      <c r="L41" s="74">
        <f t="shared" si="6"/>
        <v>7.5</v>
      </c>
      <c r="M41" s="82">
        <f t="shared" si="6"/>
        <v>0</v>
      </c>
      <c r="N41" s="76">
        <f t="shared" si="6"/>
        <v>0</v>
      </c>
      <c r="O41" s="74">
        <f t="shared" si="6"/>
        <v>7.5</v>
      </c>
      <c r="P41" s="74">
        <f t="shared" si="6"/>
        <v>7.5</v>
      </c>
      <c r="Q41" s="74">
        <f t="shared" si="6"/>
        <v>7.5</v>
      </c>
      <c r="R41" s="47">
        <f t="shared" si="6"/>
        <v>7.5</v>
      </c>
      <c r="S41" s="74">
        <f t="shared" si="6"/>
        <v>7.5</v>
      </c>
      <c r="T41" s="82">
        <f t="shared" si="6"/>
        <v>0</v>
      </c>
      <c r="U41" s="76">
        <f t="shared" si="6"/>
        <v>0</v>
      </c>
      <c r="V41" s="74">
        <f t="shared" si="6"/>
        <v>8</v>
      </c>
      <c r="W41" s="74">
        <f t="shared" si="6"/>
        <v>7.5</v>
      </c>
      <c r="X41" s="74">
        <f t="shared" si="6"/>
        <v>8</v>
      </c>
      <c r="Y41" s="47">
        <f t="shared" si="6"/>
        <v>8</v>
      </c>
      <c r="Z41" s="74">
        <f t="shared" si="6"/>
        <v>7.5</v>
      </c>
      <c r="AA41" s="82">
        <f t="shared" si="6"/>
        <v>0</v>
      </c>
      <c r="AB41" s="76">
        <f t="shared" si="6"/>
        <v>0</v>
      </c>
      <c r="AC41" s="74">
        <f t="shared" si="6"/>
        <v>8</v>
      </c>
      <c r="AD41" s="74">
        <f t="shared" si="6"/>
        <v>8</v>
      </c>
      <c r="AE41" s="74">
        <f t="shared" si="6"/>
        <v>8</v>
      </c>
      <c r="AF41" s="47">
        <f t="shared" si="6"/>
        <v>8</v>
      </c>
      <c r="AG41" s="47">
        <f>SUM(AG20:AG40)</f>
        <v>7.5</v>
      </c>
      <c r="AH41" s="82">
        <f>SUM(AH20:AH39)</f>
        <v>0</v>
      </c>
      <c r="AI41" s="46">
        <f>SUM(D41:AH41)</f>
        <v>171</v>
      </c>
      <c r="AJ41" s="40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44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</row>
    <row r="42" spans="1:69" s="25" customFormat="1" ht="13.15" thickBot="1" x14ac:dyDescent="0.4">
      <c r="A42" s="11" t="s">
        <v>9</v>
      </c>
      <c r="B42" s="12"/>
      <c r="C42" s="13"/>
      <c r="D42" s="84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26"/>
      <c r="AZ42" s="44"/>
    </row>
    <row r="43" spans="1:69" s="25" customFormat="1" ht="10.5" thickBot="1" x14ac:dyDescent="0.35">
      <c r="A43" s="14" t="s">
        <v>22</v>
      </c>
      <c r="B43" s="13" t="s">
        <v>23</v>
      </c>
      <c r="C43" s="13"/>
      <c r="D43" s="84"/>
      <c r="E43" s="50"/>
      <c r="F43" s="50" t="s">
        <v>29</v>
      </c>
      <c r="G43" s="50"/>
      <c r="H43" s="50" t="s">
        <v>30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Y43" s="50"/>
      <c r="Z43" s="50"/>
      <c r="AA43" s="50"/>
      <c r="AB43" s="50"/>
      <c r="AC43" s="50"/>
      <c r="AD43" s="50"/>
      <c r="AE43" s="50"/>
      <c r="AF43" s="56" t="s">
        <v>10</v>
      </c>
      <c r="AG43" s="55">
        <f>22</f>
        <v>22</v>
      </c>
      <c r="AH43" s="50"/>
      <c r="AI43" s="51">
        <f>7.5*AG43</f>
        <v>165</v>
      </c>
      <c r="AJ43" s="26"/>
      <c r="AZ43" s="44"/>
    </row>
    <row r="44" spans="1:69" s="25" customFormat="1" ht="10.15" x14ac:dyDescent="0.3">
      <c r="A44" s="14" t="s">
        <v>21</v>
      </c>
      <c r="B44" s="13" t="s">
        <v>24</v>
      </c>
      <c r="C44" s="13"/>
      <c r="D44" s="84"/>
      <c r="E44" s="50"/>
      <c r="F44" s="50" t="s">
        <v>37</v>
      </c>
      <c r="G44" s="50"/>
      <c r="H44" s="50" t="s">
        <v>31</v>
      </c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6"/>
      <c r="AZ44" s="44"/>
    </row>
    <row r="45" spans="1:69" s="25" customFormat="1" ht="10.15" x14ac:dyDescent="0.3">
      <c r="A45" s="14" t="s">
        <v>27</v>
      </c>
      <c r="B45" s="13" t="s">
        <v>28</v>
      </c>
      <c r="C45" s="13"/>
      <c r="D45" s="84"/>
      <c r="E45" s="50"/>
      <c r="F45" s="50" t="s">
        <v>36</v>
      </c>
      <c r="G45" s="50"/>
      <c r="H45" s="50" t="s">
        <v>32</v>
      </c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Y45" s="50"/>
      <c r="Z45" s="50"/>
      <c r="AA45" s="50"/>
      <c r="AB45" s="50"/>
      <c r="AC45" s="50"/>
      <c r="AD45" s="50"/>
      <c r="AE45" s="50"/>
      <c r="AF45" s="56" t="s">
        <v>43</v>
      </c>
      <c r="AG45" s="50"/>
      <c r="AH45" s="50"/>
      <c r="AI45" s="50">
        <f>AI41-AI43</f>
        <v>6</v>
      </c>
      <c r="AJ45" s="59" t="s">
        <v>41</v>
      </c>
      <c r="AZ45" s="44"/>
    </row>
    <row r="46" spans="1:69" s="25" customFormat="1" ht="10.15" x14ac:dyDescent="0.3">
      <c r="A46" s="13" t="s">
        <v>25</v>
      </c>
      <c r="B46" s="13" t="s">
        <v>26</v>
      </c>
      <c r="C46" s="26"/>
      <c r="D46" s="84"/>
      <c r="E46" s="52"/>
      <c r="F46" s="52" t="s">
        <v>38</v>
      </c>
      <c r="G46" s="52"/>
      <c r="H46" s="52" t="s">
        <v>33</v>
      </c>
      <c r="I46" s="52"/>
      <c r="J46" s="52"/>
      <c r="K46" s="52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26"/>
    </row>
    <row r="47" spans="1:69" s="25" customFormat="1" ht="10.15" x14ac:dyDescent="0.3">
      <c r="A47" s="26" t="s">
        <v>19</v>
      </c>
      <c r="B47" s="26" t="s">
        <v>20</v>
      </c>
      <c r="C47" s="26"/>
      <c r="D47" s="84"/>
      <c r="E47" s="52"/>
      <c r="F47" s="52" t="s">
        <v>34</v>
      </c>
      <c r="G47" s="52"/>
      <c r="H47" s="52" t="s">
        <v>39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Y47" s="52"/>
      <c r="Z47" s="52"/>
      <c r="AA47" s="52"/>
      <c r="AB47" s="52"/>
      <c r="AC47" s="52"/>
      <c r="AD47" s="52"/>
      <c r="AE47" s="52"/>
      <c r="AF47" s="57" t="s">
        <v>44</v>
      </c>
      <c r="AG47" s="52"/>
      <c r="AH47" s="52"/>
      <c r="AI47" s="53">
        <f>0</f>
        <v>0</v>
      </c>
      <c r="AJ47" s="26"/>
      <c r="AL47" s="25" t="s">
        <v>42</v>
      </c>
    </row>
    <row r="48" spans="1:69" s="25" customFormat="1" ht="10.15" x14ac:dyDescent="0.3">
      <c r="A48" s="26"/>
      <c r="B48" s="26"/>
      <c r="C48" s="26"/>
      <c r="D48" s="84"/>
      <c r="E48" s="52"/>
      <c r="F48" s="52"/>
      <c r="G48" s="52"/>
      <c r="H48" s="52" t="s">
        <v>40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26"/>
    </row>
    <row r="49" spans="1:36" s="25" customFormat="1" ht="13.15" thickBot="1" x14ac:dyDescent="0.4">
      <c r="A49" s="24"/>
      <c r="B49" s="24"/>
      <c r="C49" s="24"/>
      <c r="D49" s="84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Y49" s="52"/>
      <c r="Z49" s="52"/>
      <c r="AA49" s="52"/>
      <c r="AB49" s="52"/>
      <c r="AC49" s="52"/>
      <c r="AD49" s="52"/>
      <c r="AE49" s="52"/>
      <c r="AF49" s="57" t="s">
        <v>45</v>
      </c>
      <c r="AG49" s="52"/>
      <c r="AH49" s="52"/>
      <c r="AI49" s="54">
        <f>AI47+AI45</f>
        <v>6</v>
      </c>
      <c r="AJ49" s="26"/>
    </row>
    <row r="50" spans="1:36" s="25" customFormat="1" ht="13.15" thickTop="1" x14ac:dyDescent="0.35">
      <c r="A50" s="24"/>
      <c r="B50" s="24"/>
      <c r="C50" s="24"/>
      <c r="D50" s="83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25" customFormat="1" x14ac:dyDescent="0.35">
      <c r="A51" s="24"/>
      <c r="B51" s="24"/>
      <c r="C51" s="24"/>
      <c r="D51" s="8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s="25" customFormat="1" x14ac:dyDescent="0.35">
      <c r="A52" s="24"/>
      <c r="B52" s="24"/>
      <c r="C52" s="24"/>
      <c r="D52" s="8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s="25" customFormat="1" x14ac:dyDescent="0.35">
      <c r="A53" s="24"/>
      <c r="B53" s="24"/>
      <c r="C53" s="24"/>
      <c r="D53" s="83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</sheetData>
  <dataConsolidate/>
  <mergeCells count="8">
    <mergeCell ref="A27:C27"/>
    <mergeCell ref="A25:C25"/>
    <mergeCell ref="A33:C33"/>
    <mergeCell ref="A38:C38"/>
    <mergeCell ref="A37:C37"/>
    <mergeCell ref="A36:C36"/>
    <mergeCell ref="A29:C29"/>
    <mergeCell ref="A35:C35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2023-07-06T20:48:26Z</cp:lastPrinted>
  <dcterms:created xsi:type="dcterms:W3CDTF">1998-07-03T22:57:08Z</dcterms:created>
  <dcterms:modified xsi:type="dcterms:W3CDTF">2023-07-06T20:48:41Z</dcterms:modified>
</cp:coreProperties>
</file>