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95d5c38fd0987cc/RWA/1901/Eric's Billing/"/>
    </mc:Choice>
  </mc:AlternateContent>
  <xr:revisionPtr revIDLastSave="1" documentId="13_ncr:1_{BDAFECC3-A08C-4342-9A95-6CBCD95B9914}" xr6:coauthVersionLast="47" xr6:coauthVersionMax="47" xr10:uidLastSave="{245A9397-5CFB-4347-9FDE-2083BFEF7029}"/>
  <bookViews>
    <workbookView xWindow="-110" yWindow="-110" windowWidth="29020" windowHeight="18700" xr2:uid="{00000000-000D-0000-FFFF-FFFF00000000}"/>
  </bookViews>
  <sheets>
    <sheet name="Sheet1" sheetId="1" r:id="rId1"/>
  </sheets>
  <definedNames>
    <definedName name="_xlnm.Print_Area" localSheetId="0">Sheet1!$A$1:$AJ$42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2" i="1" l="1"/>
  <c r="AI39" i="1"/>
  <c r="AG35" i="1"/>
  <c r="D20" i="1"/>
  <c r="AH19" i="1"/>
  <c r="AH30" i="1" s="1"/>
  <c r="AG19" i="1"/>
  <c r="AG30" i="1" s="1"/>
  <c r="AF19" i="1"/>
  <c r="AF30" i="1" s="1"/>
  <c r="AE19" i="1"/>
  <c r="AE30" i="1" s="1"/>
  <c r="AD19" i="1"/>
  <c r="AD30" i="1" s="1"/>
  <c r="AC19" i="1"/>
  <c r="AC30" i="1" s="1"/>
  <c r="AB19" i="1"/>
  <c r="AB30" i="1" s="1"/>
  <c r="AA19" i="1"/>
  <c r="AA30" i="1" s="1"/>
  <c r="Z19" i="1"/>
  <c r="Z30" i="1" s="1"/>
  <c r="Y19" i="1"/>
  <c r="Y30" i="1" s="1"/>
  <c r="X19" i="1"/>
  <c r="X30" i="1" s="1"/>
  <c r="W19" i="1"/>
  <c r="W30" i="1" s="1"/>
  <c r="V19" i="1"/>
  <c r="V30" i="1" s="1"/>
  <c r="U19" i="1"/>
  <c r="U30" i="1" s="1"/>
  <c r="T19" i="1"/>
  <c r="T30" i="1" s="1"/>
  <c r="S19" i="1"/>
  <c r="S30" i="1" s="1"/>
  <c r="R19" i="1"/>
  <c r="R30" i="1" s="1"/>
  <c r="Q19" i="1"/>
  <c r="Q30" i="1" s="1"/>
  <c r="P19" i="1"/>
  <c r="P30" i="1" s="1"/>
  <c r="O19" i="1"/>
  <c r="O30" i="1" s="1"/>
  <c r="N19" i="1"/>
  <c r="N30" i="1" s="1"/>
  <c r="M19" i="1"/>
  <c r="M30" i="1" s="1"/>
  <c r="L19" i="1"/>
  <c r="L30" i="1" s="1"/>
  <c r="K19" i="1"/>
  <c r="K30" i="1" s="1"/>
  <c r="J19" i="1"/>
  <c r="J30" i="1" s="1"/>
  <c r="I19" i="1"/>
  <c r="I30" i="1" s="1"/>
  <c r="H19" i="1"/>
  <c r="H30" i="1" s="1"/>
  <c r="G19" i="1"/>
  <c r="G30" i="1" s="1"/>
  <c r="F19" i="1"/>
  <c r="F30" i="1" s="1"/>
  <c r="E19" i="1"/>
  <c r="E30" i="1" s="1"/>
  <c r="D19" i="1"/>
  <c r="AI18" i="1"/>
  <c r="AI11" i="1"/>
  <c r="AI9" i="1"/>
  <c r="AI32" i="1"/>
  <c r="D30" i="1" l="1"/>
  <c r="AI35" i="1"/>
  <c r="AI14" i="1" l="1"/>
  <c r="AI12" i="1"/>
  <c r="AI24" i="1"/>
  <c r="AI8" i="1"/>
  <c r="AI10" i="1"/>
  <c r="AI13" i="1"/>
  <c r="AI15" i="1"/>
  <c r="AI17" i="1"/>
  <c r="AI20" i="1"/>
  <c r="AI21" i="1"/>
  <c r="AI23" i="1"/>
  <c r="AI16" i="1"/>
  <c r="AI19" i="1" l="1"/>
  <c r="AI26" i="1" l="1"/>
  <c r="AI27" i="1" l="1"/>
  <c r="AI28" i="1" l="1"/>
  <c r="AI29" i="1" l="1"/>
  <c r="AI30" i="1" s="1"/>
  <c r="AI37" i="1" s="1"/>
  <c r="AI41" i="1" s="1"/>
</calcChain>
</file>

<file path=xl/sharedStrings.xml><?xml version="1.0" encoding="utf-8"?>
<sst xmlns="http://schemas.openxmlformats.org/spreadsheetml/2006/main" count="230" uniqueCount="103">
  <si>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</si>
  <si>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</si>
  <si>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</si>
  <si>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</si>
  <si>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</si>
  <si>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</si>
  <si>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</si>
  <si>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</si>
  <si>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</si>
  <si>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</si>
  <si>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</si>
  <si>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</si>
  <si>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</si>
  <si>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</si>
  <si>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</si>
  <si>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</si>
  <si>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</si>
  <si>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</si>
  <si>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</si>
  <si>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</si>
  <si>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</si>
  <si>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</si>
  <si>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</si>
  <si>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</si>
  <si>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</si>
  <si>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</si>
  <si>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</si>
  <si>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</si>
  <si>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</si>
  <si>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</si>
  <si>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</si>
  <si>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</si>
  <si>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</si>
  <si>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</si>
  <si>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</si>
  <si>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</si>
  <si>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</si>
  <si>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</si>
  <si>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</si>
  <si>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</si>
  <si>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</si>
  <si>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</si>
  <si>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</si>
  <si>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</si>
  <si>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</si>
  <si>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</si>
  <si>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0236</t>
  </si>
  <si>
    <t>0245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</si>
  <si>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</si>
  <si>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</si>
  <si>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</si>
  <si>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</si>
  <si>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</si>
  <si>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</si>
  <si>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</si>
  <si>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</si>
  <si>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</si>
  <si>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0249</t>
  </si>
  <si>
    <t>Klahanie Townhouses</t>
  </si>
  <si>
    <t>Design Studio Reno</t>
  </si>
  <si>
    <t>Dongli Lake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</si>
  <si>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</si>
  <si>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</si>
  <si>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</si>
  <si>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</si>
  <si>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</si>
  <si>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</si>
  <si>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</si>
  <si>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</si>
  <si>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</si>
  <si>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Vanessa Tam</t>
  </si>
  <si>
    <t>Arbutus</t>
  </si>
  <si>
    <t>Emery Phase 4</t>
  </si>
  <si>
    <t>2201</t>
  </si>
  <si>
    <t>WD</t>
  </si>
  <si>
    <t>FEA</t>
  </si>
  <si>
    <t>Feasibility Studies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</si>
  <si>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</si>
  <si>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</si>
  <si>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</si>
  <si>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</si>
  <si>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</si>
  <si>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</si>
  <si>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</si>
  <si>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</si>
  <si>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2003</t>
  </si>
  <si>
    <t>Eastward</t>
  </si>
  <si>
    <t>1712</t>
  </si>
  <si>
    <t>Hawksley</t>
  </si>
  <si>
    <t>2102</t>
  </si>
  <si>
    <t>33rd &amp; Commercial</t>
  </si>
  <si>
    <t>BP*</t>
  </si>
  <si>
    <t>Client-requested floor height change</t>
  </si>
  <si>
    <t>60% Drawings: unit plans, door schedule</t>
  </si>
  <si>
    <t>WORKING FROM HOME</t>
  </si>
  <si>
    <t>1901</t>
  </si>
  <si>
    <t>Maplewood/MG-1</t>
  </si>
  <si>
    <t>OTHER - External Lecture</t>
  </si>
  <si>
    <t>January 2025</t>
  </si>
  <si>
    <t>1803 Site Visit on 01/13; 2003 Site Visit on 01/15, 01/29</t>
  </si>
  <si>
    <t>ADMIN - CA Group</t>
  </si>
  <si>
    <t>01/10, 17, 24, 30 CA meeting</t>
  </si>
  <si>
    <t>01/17, 31 Happy Hour (did not join 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</si>
</sst>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</borders>
  <cellStyleXfs count="1">
    <xf numFmtId="0" fontId="0" fillId="2" borderId="0"/>
  </cellStyleXfs>
  <cellXfs count="11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2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2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  <xf numFmtId="0" fontId="5" fillId="4" borderId="18" xfId="0" applyFont="1" applyFill="1" applyBorder="1" applyAlignment="1" applyProtection="1">
      <alignment horizontal="center"/>
      <protection locked="0"/>
    </xf>
    <xf numFmtId="164" fontId="2" fillId="4" borderId="22" xfId="0" applyNumberFormat="1" applyFont="1" applyFill="1" applyBorder="1" applyProtection="1">
      <protection locked="0"/>
    </xf>
    <xf numFmtId="0" fontId="2" fillId="4" borderId="17" xfId="0" applyFont="1" applyFill="1" applyBorder="1" applyAlignment="1" applyProtection="1">
      <alignment horizontal="left"/>
      <protection locked="0"/>
    </xf>
    <xf numFmtId="9" fontId="2" fillId="4" borderId="6" xfId="0" applyNumberFormat="1" applyFont="1" applyFill="1" applyBorder="1" applyProtection="1">
      <protection locked="0"/>
    </xf>
    <xf numFmtId="0" fontId="1" fillId="4" borderId="7" xfId="0" applyFont="1" applyFill="1" applyBorder="1"/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3" xfId="0" applyNumberFormat="1" applyFont="1" applyFill="1" applyBorder="1" applyProtection="1">
      <protection locked="0"/>
    </xf>
    <xf numFmtId="0" fontId="2" fillId="3" borderId="17" xfId="0" applyFont="1" applyFill="1" applyBorder="1" applyAlignment="1" applyProtection="1">
      <alignment horizontal="left"/>
      <protection locked="0"/>
    </xf>
    <xf numFmtId="0" fontId="2" fillId="3" borderId="28" xfId="0" applyFont="1" applyFill="1" applyBorder="1" applyAlignment="1" applyProtection="1">
      <alignment horizontal="left"/>
      <protection locked="0"/>
    </xf>
    <xf numFmtId="0" fontId="2" fillId="3" borderId="22" xfId="0" applyFont="1" applyFill="1" applyBorder="1" applyProtection="1">
      <protection locked="0"/>
    </xf>
    <xf numFmtId="49" fontId="2" fillId="8" borderId="16" xfId="0" applyNumberFormat="1" applyFont="1" applyFill="1" applyBorder="1" applyAlignment="1" applyProtection="1">
      <alignment horizontal="left"/>
      <protection locked="0"/>
    </xf>
    <xf numFmtId="0" fontId="2" fillId="8" borderId="17" xfId="0" applyFont="1" applyFill="1" applyBorder="1" applyProtection="1">
      <protection locked="0"/>
    </xf>
    <xf numFmtId="0" fontId="5" fillId="8" borderId="18" xfId="0" applyFont="1" applyFill="1" applyBorder="1" applyAlignment="1" applyProtection="1">
      <alignment horizontal="center"/>
      <protection locked="0"/>
    </xf>
    <xf numFmtId="164" fontId="5" fillId="8" borderId="22" xfId="0" applyNumberFormat="1" applyFont="1" applyFill="1" applyBorder="1" applyProtection="1">
      <protection locked="0"/>
    </xf>
    <xf numFmtId="0" fontId="2" fillId="8" borderId="6" xfId="0" applyFont="1" applyFill="1" applyBorder="1" applyProtection="1">
      <protection locked="0"/>
    </xf>
    <xf numFmtId="0" fontId="2" fillId="10" borderId="0" xfId="0" applyFont="1" applyFill="1" applyProtection="1">
      <protection locked="0"/>
    </xf>
    <xf numFmtId="49" fontId="2" fillId="10" borderId="0" xfId="0" applyNumberFormat="1" applyFont="1" applyFill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Fill="1" applyProtection="1">
      <protection locked="0"/>
    </xf>
    <xf numFmtId="0" fontId="2" fillId="10" borderId="16" xfId="0" applyFont="1" applyFill="1" applyBorder="1" applyAlignment="1" applyProtection="1">
      <alignment horizontal="left"/>
      <protection locked="0"/>
    </xf>
    <xf numFmtId="0" fontId="2" fillId="10" borderId="17" xfId="0" applyFont="1" applyFill="1" applyBorder="1" applyProtection="1">
      <protection locked="0"/>
    </xf>
    <xf numFmtId="0" fontId="5" fillId="10" borderId="18" xfId="0" applyFont="1" applyFill="1" applyBorder="1" applyAlignment="1" applyProtection="1">
      <alignment horizontal="center"/>
      <protection locked="0"/>
    </xf>
    <xf numFmtId="164" fontId="5" fillId="10" borderId="22" xfId="0" applyNumberFormat="1" applyFont="1" applyFill="1" applyBorder="1" applyProtection="1">
      <protection locked="0"/>
    </xf>
    <xf numFmtId="164" fontId="2" fillId="10" borderId="6" xfId="0" applyNumberFormat="1" applyFont="1" applyFill="1" applyBorder="1" applyProtection="1">
      <protection locked="0"/>
    </xf>
    <xf numFmtId="0" fontId="2" fillId="10" borderId="6" xfId="0" applyFont="1" applyFill="1" applyBorder="1" applyProtection="1">
      <protection locked="0"/>
    </xf>
    <xf numFmtId="0" fontId="0" fillId="0" borderId="0" xfId="0" applyFill="1" applyProtection="1">
      <protection locked="0"/>
    </xf>
    <xf numFmtId="49" fontId="2" fillId="9" borderId="16" xfId="0" applyNumberFormat="1" applyFont="1" applyFill="1" applyBorder="1" applyAlignment="1" applyProtection="1">
      <alignment horizontal="left"/>
      <protection locked="0"/>
    </xf>
    <xf numFmtId="0" fontId="2" fillId="9" borderId="17" xfId="0" applyFont="1" applyFill="1" applyBorder="1" applyProtection="1">
      <protection locked="0"/>
    </xf>
    <xf numFmtId="0" fontId="5" fillId="9" borderId="18" xfId="0" applyFont="1" applyFill="1" applyBorder="1" applyAlignment="1" applyProtection="1">
      <alignment horizontal="center"/>
      <protection locked="0"/>
    </xf>
    <xf numFmtId="164" fontId="5" fillId="9" borderId="22" xfId="0" applyNumberFormat="1" applyFont="1" applyFill="1" applyBorder="1" applyProtection="1">
      <protection locked="0"/>
    </xf>
    <xf numFmtId="0" fontId="2" fillId="9" borderId="6" xfId="0" applyFont="1" applyFill="1" applyBorder="1" applyProtection="1">
      <protection locked="0"/>
    </xf>
    <xf numFmtId="0" fontId="5" fillId="4" borderId="29" xfId="0" applyFont="1" applyFill="1" applyBorder="1" applyProtection="1">
      <protection locked="0"/>
    </xf>
    <xf numFmtId="164" fontId="5" fillId="4" borderId="30" xfId="0" applyNumberFormat="1" applyFont="1" applyFill="1" applyBorder="1" applyProtection="1">
      <protection locked="0"/>
    </xf>
    <xf numFmtId="0" fontId="2" fillId="4" borderId="20" xfId="0" applyFont="1" applyFill="1" applyBorder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6"/>
  <sheetViews>
    <sheetView tabSelected="1" zoomScale="103" zoomScaleNormal="103" zoomScaleSheetLayoutView="100" workbookViewId="0">
      <selection activeCell="C18" sqref="C18"/>
    </sheetView>
  </sheetViews>
  <sheetFormatPr defaultColWidth="7.6328125" defaultRowHeight="12.5" x14ac:dyDescent="0.25"/>
  <cols>
    <col min="1" max="1" width="5" customWidth="1"/>
    <col min="2" max="2" width="18.7265625" customWidth="1"/>
    <col min="3" max="3" width="8.7265625" style="19" customWidth="1"/>
    <col min="4" max="15" width="3.26953125" style="1" customWidth="1"/>
    <col min="16" max="16" width="3.1796875" style="1" customWidth="1"/>
    <col min="17" max="34" width="3.26953125" style="1" customWidth="1"/>
    <col min="35" max="35" width="5.7265625" style="20" customWidth="1"/>
    <col min="36" max="36" width="40.7265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 t="s">
        <v>35</v>
      </c>
      <c r="BA1" s="53" t="s">
        <v>48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 t="s">
        <v>36</v>
      </c>
      <c r="BA2" s="53" t="s">
        <v>49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2" t="s">
        <v>70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1" t="s">
        <v>98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 t="s">
        <v>34</v>
      </c>
      <c r="BA3" s="53" t="s">
        <v>50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 t="s">
        <v>37</v>
      </c>
      <c r="BA4" s="53" t="s">
        <v>51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 t="s">
        <v>38</v>
      </c>
      <c r="BA5" s="53" t="s">
        <v>52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69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 t="s">
        <v>39</v>
      </c>
      <c r="BA6" s="53" t="s">
        <v>53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16</v>
      </c>
      <c r="E7" s="42" t="s">
        <v>15</v>
      </c>
      <c r="F7" s="42" t="s">
        <v>17</v>
      </c>
      <c r="G7" s="42" t="s">
        <v>18</v>
      </c>
      <c r="H7" s="42" t="s">
        <v>18</v>
      </c>
      <c r="I7" s="42" t="s">
        <v>19</v>
      </c>
      <c r="J7" s="42" t="s">
        <v>15</v>
      </c>
      <c r="K7" s="42" t="s">
        <v>16</v>
      </c>
      <c r="L7" s="42" t="s">
        <v>15</v>
      </c>
      <c r="M7" s="42" t="s">
        <v>17</v>
      </c>
      <c r="N7" s="42" t="s">
        <v>18</v>
      </c>
      <c r="O7" s="42" t="s">
        <v>18</v>
      </c>
      <c r="P7" s="42" t="s">
        <v>19</v>
      </c>
      <c r="Q7" s="42" t="s">
        <v>15</v>
      </c>
      <c r="R7" s="42" t="s">
        <v>16</v>
      </c>
      <c r="S7" s="42" t="s">
        <v>15</v>
      </c>
      <c r="T7" s="42" t="s">
        <v>17</v>
      </c>
      <c r="U7" s="42" t="s">
        <v>18</v>
      </c>
      <c r="V7" s="42" t="s">
        <v>18</v>
      </c>
      <c r="W7" s="42" t="s">
        <v>19</v>
      </c>
      <c r="X7" s="42" t="s">
        <v>15</v>
      </c>
      <c r="Y7" s="42" t="s">
        <v>16</v>
      </c>
      <c r="Z7" s="42" t="s">
        <v>15</v>
      </c>
      <c r="AA7" s="42" t="s">
        <v>17</v>
      </c>
      <c r="AB7" s="42" t="s">
        <v>18</v>
      </c>
      <c r="AC7" s="42" t="s">
        <v>18</v>
      </c>
      <c r="AD7" s="42" t="s">
        <v>19</v>
      </c>
      <c r="AE7" s="42" t="s">
        <v>15</v>
      </c>
      <c r="AF7" s="42" t="s">
        <v>16</v>
      </c>
      <c r="AG7" s="42" t="s">
        <v>15</v>
      </c>
      <c r="AH7" s="42" t="s">
        <v>17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 t="s">
        <v>40</v>
      </c>
      <c r="BA7" s="53" t="s">
        <v>54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1"/>
      <c r="B8" s="44"/>
      <c r="C8" s="45"/>
      <c r="D8" s="55"/>
      <c r="E8" s="55"/>
      <c r="F8" s="55"/>
      <c r="G8" s="55" t="s">
        <v>20</v>
      </c>
      <c r="H8" s="55" t="s">
        <v>20</v>
      </c>
      <c r="I8" s="55"/>
      <c r="J8" s="55"/>
      <c r="K8" s="55"/>
      <c r="L8" s="55"/>
      <c r="M8" s="55"/>
      <c r="N8" s="55" t="s">
        <v>20</v>
      </c>
      <c r="O8" s="55" t="s">
        <v>20</v>
      </c>
      <c r="P8" s="55"/>
      <c r="Q8" s="55"/>
      <c r="R8" s="55"/>
      <c r="S8" s="55"/>
      <c r="T8" s="55"/>
      <c r="U8" s="55" t="s">
        <v>20</v>
      </c>
      <c r="V8" s="55" t="s">
        <v>20</v>
      </c>
      <c r="W8" s="55"/>
      <c r="X8" s="55"/>
      <c r="Y8" s="55"/>
      <c r="Z8" s="55"/>
      <c r="AA8" s="55"/>
      <c r="AB8" s="55" t="s">
        <v>20</v>
      </c>
      <c r="AC8" s="55" t="s">
        <v>20</v>
      </c>
      <c r="AD8" s="55"/>
      <c r="AE8" s="55"/>
      <c r="AF8" s="55"/>
      <c r="AG8" s="55"/>
      <c r="AH8" s="55"/>
      <c r="AI8" s="56">
        <f t="shared" ref="AI8:AI17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 t="s">
        <v>41</v>
      </c>
      <c r="BA8" s="53" t="s">
        <v>55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s="101" customFormat="1" ht="12" customHeight="1" x14ac:dyDescent="0.25">
      <c r="A9" s="102" t="s">
        <v>87</v>
      </c>
      <c r="B9" s="103" t="s">
        <v>88</v>
      </c>
      <c r="C9" s="104" t="s">
        <v>84</v>
      </c>
      <c r="D9" s="105"/>
      <c r="E9" s="105"/>
      <c r="F9" s="105"/>
      <c r="G9" s="55" t="s">
        <v>20</v>
      </c>
      <c r="H9" s="55" t="s">
        <v>20</v>
      </c>
      <c r="I9" s="105"/>
      <c r="J9" s="105"/>
      <c r="K9" s="105"/>
      <c r="L9" s="105"/>
      <c r="M9" s="105"/>
      <c r="N9" s="55" t="s">
        <v>20</v>
      </c>
      <c r="O9" s="55" t="s">
        <v>20</v>
      </c>
      <c r="P9" s="105"/>
      <c r="Q9" s="105"/>
      <c r="R9" s="105"/>
      <c r="S9" s="105"/>
      <c r="T9" s="105"/>
      <c r="U9" s="55" t="s">
        <v>20</v>
      </c>
      <c r="V9" s="55" t="s">
        <v>20</v>
      </c>
      <c r="W9" s="105"/>
      <c r="X9" s="105"/>
      <c r="Y9" s="105"/>
      <c r="Z9" s="105"/>
      <c r="AA9" s="105"/>
      <c r="AB9" s="55" t="s">
        <v>20</v>
      </c>
      <c r="AC9" s="55" t="s">
        <v>20</v>
      </c>
      <c r="AD9" s="105"/>
      <c r="AE9" s="105"/>
      <c r="AF9" s="105"/>
      <c r="AG9" s="105"/>
      <c r="AH9" s="105"/>
      <c r="AI9" s="56">
        <f>SUM(D9:AH9)</f>
        <v>0</v>
      </c>
      <c r="AJ9" s="106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4"/>
      <c r="BA9" s="94"/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</row>
    <row r="10" spans="1:190" s="91" customFormat="1" ht="12" customHeight="1" x14ac:dyDescent="0.2">
      <c r="A10" s="95">
        <v>2106</v>
      </c>
      <c r="B10" s="96" t="s">
        <v>71</v>
      </c>
      <c r="C10" s="97" t="s">
        <v>31</v>
      </c>
      <c r="D10" s="98"/>
      <c r="E10" s="98"/>
      <c r="F10" s="98"/>
      <c r="G10" s="98" t="s">
        <v>20</v>
      </c>
      <c r="H10" s="98" t="s">
        <v>20</v>
      </c>
      <c r="I10" s="98"/>
      <c r="J10" s="98"/>
      <c r="K10" s="98"/>
      <c r="L10" s="98"/>
      <c r="M10" s="98"/>
      <c r="N10" s="98" t="s">
        <v>20</v>
      </c>
      <c r="O10" s="98" t="s">
        <v>20</v>
      </c>
      <c r="P10" s="98"/>
      <c r="Q10" s="98"/>
      <c r="R10" s="98"/>
      <c r="S10" s="98"/>
      <c r="T10" s="98"/>
      <c r="U10" s="98" t="s">
        <v>20</v>
      </c>
      <c r="V10" s="98" t="s">
        <v>20</v>
      </c>
      <c r="W10" s="98"/>
      <c r="X10" s="98"/>
      <c r="Y10" s="98"/>
      <c r="Z10" s="98"/>
      <c r="AA10" s="98"/>
      <c r="AB10" s="98" t="s">
        <v>20</v>
      </c>
      <c r="AC10" s="98" t="s">
        <v>20</v>
      </c>
      <c r="AD10" s="98"/>
      <c r="AE10" s="98"/>
      <c r="AF10" s="98"/>
      <c r="AG10" s="98"/>
      <c r="AH10" s="98"/>
      <c r="AI10" s="99">
        <f t="shared" si="0"/>
        <v>0</v>
      </c>
      <c r="AJ10" s="100"/>
      <c r="AZ10" s="92" t="s">
        <v>42</v>
      </c>
      <c r="BA10" s="92" t="s">
        <v>63</v>
      </c>
    </row>
    <row r="11" spans="1:190" ht="12" customHeight="1" x14ac:dyDescent="0.2">
      <c r="A11" s="84">
        <v>2106</v>
      </c>
      <c r="B11" s="85" t="s">
        <v>71</v>
      </c>
      <c r="C11" s="73" t="s">
        <v>74</v>
      </c>
      <c r="D11" s="57"/>
      <c r="E11" s="57"/>
      <c r="F11" s="57"/>
      <c r="G11" s="55" t="s">
        <v>20</v>
      </c>
      <c r="H11" s="55" t="s">
        <v>20</v>
      </c>
      <c r="I11" s="57"/>
      <c r="J11" s="57"/>
      <c r="K11" s="57"/>
      <c r="L11" s="57"/>
      <c r="M11" s="57"/>
      <c r="N11" s="55" t="s">
        <v>20</v>
      </c>
      <c r="O11" s="55" t="s">
        <v>20</v>
      </c>
      <c r="P11" s="57"/>
      <c r="Q11" s="57"/>
      <c r="R11" s="57"/>
      <c r="S11" s="57"/>
      <c r="T11" s="57"/>
      <c r="U11" s="55" t="s">
        <v>20</v>
      </c>
      <c r="V11" s="55" t="s">
        <v>20</v>
      </c>
      <c r="W11" s="57"/>
      <c r="X11" s="57"/>
      <c r="Y11" s="57"/>
      <c r="Z11" s="57"/>
      <c r="AA11" s="57"/>
      <c r="AB11" s="55" t="s">
        <v>20</v>
      </c>
      <c r="AC11" s="55" t="s">
        <v>20</v>
      </c>
      <c r="AD11" s="57"/>
      <c r="AE11" s="57"/>
      <c r="AF11" s="57"/>
      <c r="AG11" s="57"/>
      <c r="AH11" s="57"/>
      <c r="AI11" s="56">
        <f>SUM(D11:AH11)</f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76">
        <v>2201</v>
      </c>
      <c r="B12" s="75" t="s">
        <v>72</v>
      </c>
      <c r="C12" s="74" t="s">
        <v>31</v>
      </c>
      <c r="D12" s="55"/>
      <c r="E12" s="55"/>
      <c r="F12" s="55"/>
      <c r="G12" s="55" t="s">
        <v>20</v>
      </c>
      <c r="H12" s="55" t="s">
        <v>20</v>
      </c>
      <c r="I12" s="55"/>
      <c r="J12" s="55"/>
      <c r="K12" s="55"/>
      <c r="L12" s="55"/>
      <c r="M12" s="55"/>
      <c r="N12" s="55" t="s">
        <v>20</v>
      </c>
      <c r="O12" s="55" t="s">
        <v>20</v>
      </c>
      <c r="P12" s="55"/>
      <c r="Q12" s="55"/>
      <c r="R12" s="55"/>
      <c r="S12" s="55"/>
      <c r="T12" s="55"/>
      <c r="U12" s="55" t="s">
        <v>20</v>
      </c>
      <c r="V12" s="55" t="s">
        <v>20</v>
      </c>
      <c r="W12" s="55"/>
      <c r="X12" s="55"/>
      <c r="Y12" s="55"/>
      <c r="Z12" s="55"/>
      <c r="AA12" s="55"/>
      <c r="AB12" s="55" t="s">
        <v>20</v>
      </c>
      <c r="AC12" s="55" t="s">
        <v>20</v>
      </c>
      <c r="AD12" s="55"/>
      <c r="AE12" s="55"/>
      <c r="AF12" s="55"/>
      <c r="AG12" s="55"/>
      <c r="AH12" s="55"/>
      <c r="AI12" s="56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 t="s">
        <v>43</v>
      </c>
      <c r="BA12" s="53" t="s">
        <v>56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2" t="s">
        <v>73</v>
      </c>
      <c r="B13" s="40" t="s">
        <v>72</v>
      </c>
      <c r="C13" s="73" t="s">
        <v>27</v>
      </c>
      <c r="D13" s="57"/>
      <c r="E13" s="57"/>
      <c r="F13" s="57">
        <v>2.5</v>
      </c>
      <c r="G13" s="55" t="s">
        <v>20</v>
      </c>
      <c r="H13" s="55" t="s">
        <v>20</v>
      </c>
      <c r="I13" s="57">
        <v>4.5</v>
      </c>
      <c r="J13" s="57">
        <v>5.5</v>
      </c>
      <c r="K13" s="57">
        <v>6.5</v>
      </c>
      <c r="L13" s="57">
        <v>5.5</v>
      </c>
      <c r="M13" s="57">
        <v>3.5</v>
      </c>
      <c r="N13" s="55" t="s">
        <v>20</v>
      </c>
      <c r="O13" s="55" t="s">
        <v>20</v>
      </c>
      <c r="P13" s="57"/>
      <c r="Q13" s="57">
        <v>2.5</v>
      </c>
      <c r="R13" s="57">
        <v>1</v>
      </c>
      <c r="S13" s="57"/>
      <c r="T13" s="57"/>
      <c r="U13" s="55" t="s">
        <v>20</v>
      </c>
      <c r="V13" s="55" t="s">
        <v>20</v>
      </c>
      <c r="W13" s="57"/>
      <c r="X13" s="57"/>
      <c r="Y13" s="57">
        <v>4</v>
      </c>
      <c r="Z13" s="57">
        <v>10</v>
      </c>
      <c r="AA13" s="57">
        <v>6.5</v>
      </c>
      <c r="AB13" s="55" t="s">
        <v>20</v>
      </c>
      <c r="AC13" s="55" t="s">
        <v>20</v>
      </c>
      <c r="AD13" s="57"/>
      <c r="AE13" s="57"/>
      <c r="AF13" s="57"/>
      <c r="AG13" s="57"/>
      <c r="AH13" s="57"/>
      <c r="AI13" s="56">
        <f t="shared" si="0"/>
        <v>52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 t="s">
        <v>44</v>
      </c>
      <c r="BA13" s="53" t="s">
        <v>62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76">
        <v>2201</v>
      </c>
      <c r="B14" s="75" t="s">
        <v>72</v>
      </c>
      <c r="C14" s="74" t="s">
        <v>33</v>
      </c>
      <c r="D14" s="55"/>
      <c r="E14" s="55"/>
      <c r="F14" s="55"/>
      <c r="G14" s="55" t="s">
        <v>20</v>
      </c>
      <c r="H14" s="55" t="s">
        <v>20</v>
      </c>
      <c r="I14" s="55"/>
      <c r="J14" s="55"/>
      <c r="K14" s="55"/>
      <c r="L14" s="55"/>
      <c r="M14" s="55"/>
      <c r="N14" s="55" t="s">
        <v>20</v>
      </c>
      <c r="O14" s="55" t="s">
        <v>20</v>
      </c>
      <c r="P14" s="55"/>
      <c r="Q14" s="55"/>
      <c r="R14" s="55"/>
      <c r="S14" s="55">
        <v>7</v>
      </c>
      <c r="T14" s="55">
        <v>5.5</v>
      </c>
      <c r="U14" s="55" t="s">
        <v>20</v>
      </c>
      <c r="V14" s="55" t="s">
        <v>20</v>
      </c>
      <c r="W14" s="55">
        <v>8</v>
      </c>
      <c r="X14" s="55">
        <v>7.5</v>
      </c>
      <c r="Y14" s="55">
        <v>4</v>
      </c>
      <c r="Z14" s="55"/>
      <c r="AA14" s="55"/>
      <c r="AB14" s="55" t="s">
        <v>20</v>
      </c>
      <c r="AC14" s="55" t="s">
        <v>20</v>
      </c>
      <c r="AD14" s="55">
        <v>3.5</v>
      </c>
      <c r="AE14" s="55">
        <v>7.5</v>
      </c>
      <c r="AF14" s="55">
        <v>7.5</v>
      </c>
      <c r="AG14" s="55">
        <v>7.5</v>
      </c>
      <c r="AH14" s="55">
        <v>3.5</v>
      </c>
      <c r="AI14" s="56">
        <f>SUM(D14:AH14)</f>
        <v>61.5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 t="s">
        <v>45</v>
      </c>
      <c r="BA14" s="53" t="s">
        <v>61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4" customFormat="1" ht="12" customHeight="1" x14ac:dyDescent="0.25">
      <c r="A15" s="86" t="s">
        <v>85</v>
      </c>
      <c r="B15" s="87" t="s">
        <v>86</v>
      </c>
      <c r="C15" s="88" t="s">
        <v>84</v>
      </c>
      <c r="D15" s="89"/>
      <c r="E15" s="89"/>
      <c r="F15" s="89">
        <v>2</v>
      </c>
      <c r="G15" s="55" t="s">
        <v>20</v>
      </c>
      <c r="H15" s="55" t="s">
        <v>20</v>
      </c>
      <c r="I15" s="89">
        <v>3</v>
      </c>
      <c r="J15" s="89">
        <v>2</v>
      </c>
      <c r="K15" s="89">
        <v>1</v>
      </c>
      <c r="L15" s="89"/>
      <c r="M15" s="89">
        <v>3</v>
      </c>
      <c r="N15" s="55" t="s">
        <v>20</v>
      </c>
      <c r="O15" s="55" t="s">
        <v>20</v>
      </c>
      <c r="P15" s="89">
        <v>5.5</v>
      </c>
      <c r="Q15" s="89">
        <v>5</v>
      </c>
      <c r="R15" s="89">
        <v>7.5</v>
      </c>
      <c r="S15" s="89"/>
      <c r="T15" s="89"/>
      <c r="U15" s="55" t="s">
        <v>20</v>
      </c>
      <c r="V15" s="55" t="s">
        <v>20</v>
      </c>
      <c r="W15" s="89"/>
      <c r="X15" s="89"/>
      <c r="Y15" s="89"/>
      <c r="Z15" s="89">
        <v>1</v>
      </c>
      <c r="AA15" s="89">
        <v>1</v>
      </c>
      <c r="AB15" s="55" t="s">
        <v>20</v>
      </c>
      <c r="AC15" s="55" t="s">
        <v>20</v>
      </c>
      <c r="AD15" s="89">
        <v>4</v>
      </c>
      <c r="AE15" s="89"/>
      <c r="AF15" s="89">
        <v>1</v>
      </c>
      <c r="AG15" s="89"/>
      <c r="AH15" s="89">
        <v>1.5</v>
      </c>
      <c r="AI15" s="56">
        <f>SUM(D15:AH15)</f>
        <v>37.5</v>
      </c>
      <c r="AJ15" s="9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 t="s">
        <v>46</v>
      </c>
      <c r="BA15" s="53" t="s">
        <v>60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1" t="s">
        <v>89</v>
      </c>
      <c r="B16" s="44" t="s">
        <v>90</v>
      </c>
      <c r="C16" s="74" t="s">
        <v>27</v>
      </c>
      <c r="D16" s="55"/>
      <c r="E16" s="55"/>
      <c r="F16" s="55"/>
      <c r="G16" s="55" t="s">
        <v>20</v>
      </c>
      <c r="H16" s="55" t="s">
        <v>20</v>
      </c>
      <c r="I16" s="55"/>
      <c r="J16" s="55"/>
      <c r="K16" s="55"/>
      <c r="L16" s="55"/>
      <c r="M16" s="55"/>
      <c r="N16" s="55" t="s">
        <v>20</v>
      </c>
      <c r="O16" s="55" t="s">
        <v>20</v>
      </c>
      <c r="P16" s="55"/>
      <c r="Q16" s="55"/>
      <c r="R16" s="55"/>
      <c r="S16" s="55"/>
      <c r="T16" s="55"/>
      <c r="U16" s="55" t="s">
        <v>20</v>
      </c>
      <c r="V16" s="55" t="s">
        <v>20</v>
      </c>
      <c r="W16" s="55"/>
      <c r="X16" s="55"/>
      <c r="Y16" s="55"/>
      <c r="Z16" s="55"/>
      <c r="AA16" s="55"/>
      <c r="AB16" s="55" t="s">
        <v>20</v>
      </c>
      <c r="AC16" s="55" t="s">
        <v>20</v>
      </c>
      <c r="AD16" s="55"/>
      <c r="AE16" s="55"/>
      <c r="AF16" s="55"/>
      <c r="AG16" s="55"/>
      <c r="AH16" s="55"/>
      <c r="AI16" s="56">
        <f t="shared" si="0"/>
        <v>0</v>
      </c>
      <c r="AJ16" s="77" t="s">
        <v>93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 t="s">
        <v>47</v>
      </c>
      <c r="BA16" s="53" t="s">
        <v>59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83">
        <v>2102</v>
      </c>
      <c r="B17" s="40" t="s">
        <v>90</v>
      </c>
      <c r="C17" s="73" t="s">
        <v>91</v>
      </c>
      <c r="D17" s="57"/>
      <c r="E17" s="57"/>
      <c r="F17" s="57"/>
      <c r="G17" s="55" t="s">
        <v>20</v>
      </c>
      <c r="H17" s="55" t="s">
        <v>20</v>
      </c>
      <c r="I17" s="57"/>
      <c r="J17" s="57"/>
      <c r="K17" s="57"/>
      <c r="L17" s="57"/>
      <c r="M17" s="57"/>
      <c r="N17" s="55" t="s">
        <v>20</v>
      </c>
      <c r="O17" s="55" t="s">
        <v>20</v>
      </c>
      <c r="P17" s="57"/>
      <c r="Q17" s="57"/>
      <c r="R17" s="57"/>
      <c r="S17" s="57"/>
      <c r="T17" s="57"/>
      <c r="U17" s="55" t="s">
        <v>20</v>
      </c>
      <c r="V17" s="55" t="s">
        <v>20</v>
      </c>
      <c r="W17" s="57"/>
      <c r="X17" s="57"/>
      <c r="Y17" s="57"/>
      <c r="Z17" s="57"/>
      <c r="AA17" s="57"/>
      <c r="AB17" s="55" t="s">
        <v>20</v>
      </c>
      <c r="AC17" s="55" t="s">
        <v>20</v>
      </c>
      <c r="AD17" s="57"/>
      <c r="AE17" s="57"/>
      <c r="AF17" s="57"/>
      <c r="AG17" s="57"/>
      <c r="AH17" s="57"/>
      <c r="AI17" s="56">
        <f t="shared" si="0"/>
        <v>0</v>
      </c>
      <c r="AJ17" s="43" t="s">
        <v>92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 t="s">
        <v>57</v>
      </c>
      <c r="BA17" s="53" t="s">
        <v>58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ht="12" customHeight="1" x14ac:dyDescent="0.2">
      <c r="A18" s="51" t="s">
        <v>95</v>
      </c>
      <c r="B18" s="44" t="s">
        <v>96</v>
      </c>
      <c r="C18" s="74" t="s">
        <v>27</v>
      </c>
      <c r="D18" s="55"/>
      <c r="E18" s="55"/>
      <c r="F18" s="55"/>
      <c r="G18" s="55" t="s">
        <v>20</v>
      </c>
      <c r="H18" s="55" t="s">
        <v>20</v>
      </c>
      <c r="I18" s="55"/>
      <c r="J18" s="55"/>
      <c r="K18" s="55"/>
      <c r="L18" s="55"/>
      <c r="M18" s="55"/>
      <c r="N18" s="55" t="s">
        <v>20</v>
      </c>
      <c r="O18" s="55" t="s">
        <v>20</v>
      </c>
      <c r="P18" s="55"/>
      <c r="Q18" s="55"/>
      <c r="R18" s="55"/>
      <c r="S18" s="55"/>
      <c r="T18" s="55"/>
      <c r="U18" s="108" t="s">
        <v>20</v>
      </c>
      <c r="V18" s="55" t="s">
        <v>20</v>
      </c>
      <c r="W18" s="55"/>
      <c r="X18" s="55"/>
      <c r="Y18" s="55"/>
      <c r="Z18" s="55"/>
      <c r="AA18" s="55"/>
      <c r="AB18" s="108" t="s">
        <v>20</v>
      </c>
      <c r="AC18" s="55" t="s">
        <v>20</v>
      </c>
      <c r="AD18" s="55"/>
      <c r="AE18" s="55"/>
      <c r="AF18" s="55"/>
      <c r="AG18" s="55"/>
      <c r="AH18" s="55"/>
      <c r="AI18" s="56">
        <f>SUM(D18:AH18)</f>
        <v>0</v>
      </c>
      <c r="AJ18" s="7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53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x14ac:dyDescent="0.25">
      <c r="A19" s="11"/>
      <c r="B19" s="54" t="s">
        <v>6</v>
      </c>
      <c r="C19" s="107"/>
      <c r="D19" s="58">
        <f t="shared" ref="D19:AI19" si="1">SUM(D8:D18)</f>
        <v>0</v>
      </c>
      <c r="E19" s="58">
        <f t="shared" si="1"/>
        <v>0</v>
      </c>
      <c r="F19" s="58">
        <f t="shared" si="1"/>
        <v>4.5</v>
      </c>
      <c r="G19" s="58">
        <f t="shared" si="1"/>
        <v>0</v>
      </c>
      <c r="H19" s="58">
        <f t="shared" si="1"/>
        <v>0</v>
      </c>
      <c r="I19" s="58">
        <f t="shared" si="1"/>
        <v>7.5</v>
      </c>
      <c r="J19" s="58">
        <f t="shared" si="1"/>
        <v>7.5</v>
      </c>
      <c r="K19" s="58">
        <f t="shared" si="1"/>
        <v>7.5</v>
      </c>
      <c r="L19" s="58">
        <f t="shared" si="1"/>
        <v>5.5</v>
      </c>
      <c r="M19" s="58">
        <f t="shared" si="1"/>
        <v>6.5</v>
      </c>
      <c r="N19" s="58">
        <f t="shared" si="1"/>
        <v>0</v>
      </c>
      <c r="O19" s="58">
        <f t="shared" si="1"/>
        <v>0</v>
      </c>
      <c r="P19" s="58">
        <f t="shared" si="1"/>
        <v>5.5</v>
      </c>
      <c r="Q19" s="58">
        <f t="shared" si="1"/>
        <v>7.5</v>
      </c>
      <c r="R19" s="58">
        <f t="shared" si="1"/>
        <v>8.5</v>
      </c>
      <c r="S19" s="58">
        <f t="shared" si="1"/>
        <v>7</v>
      </c>
      <c r="T19" s="58">
        <f t="shared" si="1"/>
        <v>5.5</v>
      </c>
      <c r="U19" s="58">
        <f t="shared" si="1"/>
        <v>0</v>
      </c>
      <c r="V19" s="58">
        <f t="shared" si="1"/>
        <v>0</v>
      </c>
      <c r="W19" s="58">
        <f t="shared" si="1"/>
        <v>8</v>
      </c>
      <c r="X19" s="58">
        <f t="shared" si="1"/>
        <v>7.5</v>
      </c>
      <c r="Y19" s="58">
        <f t="shared" si="1"/>
        <v>8</v>
      </c>
      <c r="Z19" s="58">
        <f t="shared" si="1"/>
        <v>11</v>
      </c>
      <c r="AA19" s="58">
        <f t="shared" si="1"/>
        <v>7.5</v>
      </c>
      <c r="AB19" s="58">
        <f t="shared" si="1"/>
        <v>0</v>
      </c>
      <c r="AC19" s="58">
        <f t="shared" si="1"/>
        <v>0</v>
      </c>
      <c r="AD19" s="58">
        <f t="shared" si="1"/>
        <v>7.5</v>
      </c>
      <c r="AE19" s="58">
        <f t="shared" si="1"/>
        <v>7.5</v>
      </c>
      <c r="AF19" s="58">
        <f t="shared" si="1"/>
        <v>8.5</v>
      </c>
      <c r="AG19" s="58">
        <f t="shared" si="1"/>
        <v>7.5</v>
      </c>
      <c r="AH19" s="58">
        <f t="shared" si="1"/>
        <v>5</v>
      </c>
      <c r="AI19" s="56">
        <f t="shared" si="1"/>
        <v>151</v>
      </c>
      <c r="AJ19" s="47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30" t="s">
        <v>64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6" customFormat="1" x14ac:dyDescent="0.25">
      <c r="A20" s="12" t="s">
        <v>7</v>
      </c>
      <c r="B20" s="13"/>
      <c r="C20" s="13"/>
      <c r="D20" s="60">
        <f>7.5</f>
        <v>7.5</v>
      </c>
      <c r="E20" s="60"/>
      <c r="F20" s="60"/>
      <c r="G20" s="60"/>
      <c r="H20" s="60"/>
      <c r="I20" s="60"/>
      <c r="J20" s="60"/>
      <c r="K20" s="60"/>
      <c r="L20" s="60"/>
      <c r="M20" s="60">
        <v>1</v>
      </c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56">
        <f t="shared" ref="AI20:AI29" si="2">SUM(D20:AH20)</f>
        <v>8.5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6" customFormat="1" x14ac:dyDescent="0.25">
      <c r="A21" s="12" t="s">
        <v>14</v>
      </c>
      <c r="B21" s="13"/>
      <c r="C21" s="13"/>
      <c r="D21" s="60"/>
      <c r="E21" s="60"/>
      <c r="F21" s="60">
        <v>3</v>
      </c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>
        <v>1</v>
      </c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>
        <v>2</v>
      </c>
      <c r="AI21" s="56">
        <f t="shared" si="2"/>
        <v>6</v>
      </c>
      <c r="AJ21" s="47" t="s">
        <v>102</v>
      </c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6" customFormat="1" x14ac:dyDescent="0.25">
      <c r="A22" s="12" t="s">
        <v>100</v>
      </c>
      <c r="B22" s="13"/>
      <c r="C22" s="13"/>
      <c r="D22" s="60"/>
      <c r="E22" s="60"/>
      <c r="F22" s="60"/>
      <c r="G22" s="60"/>
      <c r="H22" s="60"/>
      <c r="I22" s="60"/>
      <c r="J22" s="60"/>
      <c r="K22" s="60"/>
      <c r="L22" s="60"/>
      <c r="M22" s="60">
        <v>1</v>
      </c>
      <c r="N22" s="60"/>
      <c r="O22" s="60"/>
      <c r="P22" s="60"/>
      <c r="Q22" s="60"/>
      <c r="R22" s="60"/>
      <c r="S22" s="60"/>
      <c r="T22" s="60">
        <v>1</v>
      </c>
      <c r="U22" s="60"/>
      <c r="V22" s="60"/>
      <c r="W22" s="60"/>
      <c r="X22" s="60"/>
      <c r="Y22" s="60"/>
      <c r="Z22" s="60"/>
      <c r="AA22" s="60">
        <v>1</v>
      </c>
      <c r="AB22" s="60"/>
      <c r="AC22" s="60"/>
      <c r="AD22" s="60"/>
      <c r="AE22" s="60"/>
      <c r="AF22" s="60"/>
      <c r="AG22" s="60"/>
      <c r="AH22" s="60">
        <v>1</v>
      </c>
      <c r="AI22" s="56">
        <f>SUM(D22:AH22)</f>
        <v>4</v>
      </c>
      <c r="AJ22" s="47" t="s">
        <v>101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2" customFormat="1" x14ac:dyDescent="0.25">
      <c r="A23" s="12" t="s">
        <v>8</v>
      </c>
      <c r="B23" s="13"/>
      <c r="C23" s="13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56">
        <f t="shared" si="2"/>
        <v>0</v>
      </c>
      <c r="AJ23" s="47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x14ac:dyDescent="0.25">
      <c r="A24" s="12" t="s">
        <v>22</v>
      </c>
      <c r="B24" s="13"/>
      <c r="C24" s="13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>
        <v>3</v>
      </c>
      <c r="Q24" s="60"/>
      <c r="R24" s="60">
        <v>1</v>
      </c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>
        <v>1</v>
      </c>
      <c r="AG24" s="60"/>
      <c r="AH24" s="60"/>
      <c r="AI24" s="56">
        <f t="shared" si="2"/>
        <v>5</v>
      </c>
      <c r="AJ24" s="109" t="s">
        <v>99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5">
      <c r="A25" s="11" t="s">
        <v>69</v>
      </c>
      <c r="B25" s="14"/>
      <c r="C25" s="14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56"/>
      <c r="AJ25" s="5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12</v>
      </c>
      <c r="B26" s="14"/>
      <c r="C26" s="14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56">
        <f t="shared" si="2"/>
        <v>0</v>
      </c>
      <c r="AJ26" s="47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13</v>
      </c>
      <c r="B27" s="14"/>
      <c r="C27" s="14"/>
      <c r="D27" s="60"/>
      <c r="E27" s="60">
        <v>7.5</v>
      </c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56">
        <f>SUM(D27:AH27)</f>
        <v>7.5</v>
      </c>
      <c r="AJ27" s="5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78" t="s">
        <v>97</v>
      </c>
      <c r="B28" s="14"/>
      <c r="C28" s="14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56">
        <f t="shared" si="2"/>
        <v>0</v>
      </c>
      <c r="AJ28" s="47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29</v>
      </c>
      <c r="B29" s="14"/>
      <c r="C29" s="14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56">
        <f t="shared" si="2"/>
        <v>0</v>
      </c>
      <c r="AJ29" s="47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9</v>
      </c>
      <c r="B30" s="14"/>
      <c r="C30" s="14"/>
      <c r="D30" s="58">
        <f t="shared" ref="D30:AE30" si="3">SUM(D19:D29)</f>
        <v>7.5</v>
      </c>
      <c r="E30" s="58">
        <f t="shared" si="3"/>
        <v>7.5</v>
      </c>
      <c r="F30" s="58">
        <f t="shared" si="3"/>
        <v>7.5</v>
      </c>
      <c r="G30" s="58">
        <f t="shared" si="3"/>
        <v>0</v>
      </c>
      <c r="H30" s="58">
        <f t="shared" si="3"/>
        <v>0</v>
      </c>
      <c r="I30" s="58">
        <f t="shared" si="3"/>
        <v>7.5</v>
      </c>
      <c r="J30" s="58">
        <f t="shared" si="3"/>
        <v>7.5</v>
      </c>
      <c r="K30" s="58">
        <f t="shared" si="3"/>
        <v>7.5</v>
      </c>
      <c r="L30" s="58">
        <f t="shared" si="3"/>
        <v>5.5</v>
      </c>
      <c r="M30" s="58">
        <f t="shared" si="3"/>
        <v>8.5</v>
      </c>
      <c r="N30" s="58">
        <f t="shared" si="3"/>
        <v>0</v>
      </c>
      <c r="O30" s="58">
        <f t="shared" si="3"/>
        <v>0</v>
      </c>
      <c r="P30" s="58">
        <f t="shared" si="3"/>
        <v>8.5</v>
      </c>
      <c r="Q30" s="58">
        <f t="shared" si="3"/>
        <v>7.5</v>
      </c>
      <c r="R30" s="58">
        <f t="shared" si="3"/>
        <v>9.5</v>
      </c>
      <c r="S30" s="58">
        <f t="shared" si="3"/>
        <v>7</v>
      </c>
      <c r="T30" s="58">
        <f t="shared" si="3"/>
        <v>7.5</v>
      </c>
      <c r="U30" s="58">
        <f t="shared" si="3"/>
        <v>0</v>
      </c>
      <c r="V30" s="58">
        <f t="shared" si="3"/>
        <v>0</v>
      </c>
      <c r="W30" s="58">
        <f t="shared" si="3"/>
        <v>8</v>
      </c>
      <c r="X30" s="58">
        <f t="shared" si="3"/>
        <v>7.5</v>
      </c>
      <c r="Y30" s="58">
        <f t="shared" si="3"/>
        <v>8</v>
      </c>
      <c r="Z30" s="58">
        <f t="shared" si="3"/>
        <v>11</v>
      </c>
      <c r="AA30" s="58">
        <f t="shared" si="3"/>
        <v>8.5</v>
      </c>
      <c r="AB30" s="58">
        <f t="shared" si="3"/>
        <v>0</v>
      </c>
      <c r="AC30" s="58">
        <f t="shared" si="3"/>
        <v>0</v>
      </c>
      <c r="AD30" s="58">
        <f t="shared" si="3"/>
        <v>7.5</v>
      </c>
      <c r="AE30" s="58">
        <f t="shared" si="3"/>
        <v>7.5</v>
      </c>
      <c r="AF30" s="58">
        <f t="shared" ref="AF30:AH30" si="4">SUM(AF19:AF29)</f>
        <v>9.5</v>
      </c>
      <c r="AG30" s="58">
        <f t="shared" si="4"/>
        <v>7.5</v>
      </c>
      <c r="AH30" s="58">
        <f t="shared" si="4"/>
        <v>8</v>
      </c>
      <c r="AI30" s="59">
        <f t="shared" ref="AI30" si="5">SUM(AI19:AI29)</f>
        <v>182</v>
      </c>
      <c r="AJ30" s="2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79"/>
      <c r="B31" s="16"/>
      <c r="C31" s="16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1"/>
      <c r="AJ31" s="17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94</v>
      </c>
      <c r="B32" s="14"/>
      <c r="C32" s="14"/>
      <c r="D32" s="82"/>
      <c r="E32" s="82"/>
      <c r="F32" s="82">
        <v>7.5</v>
      </c>
      <c r="G32" s="82"/>
      <c r="H32" s="82"/>
      <c r="I32" s="82"/>
      <c r="J32" s="82">
        <v>7.5</v>
      </c>
      <c r="K32" s="82"/>
      <c r="L32" s="82"/>
      <c r="M32" s="82">
        <v>3</v>
      </c>
      <c r="N32" s="82"/>
      <c r="O32" s="82"/>
      <c r="P32" s="82"/>
      <c r="Q32" s="82"/>
      <c r="R32" s="82"/>
      <c r="S32" s="82"/>
      <c r="T32" s="82"/>
      <c r="U32" s="82"/>
      <c r="V32" s="82"/>
      <c r="W32" s="82">
        <v>3</v>
      </c>
      <c r="X32" s="82"/>
      <c r="Y32" s="82"/>
      <c r="Z32" s="82">
        <v>3</v>
      </c>
      <c r="AA32" s="82"/>
      <c r="AB32" s="82"/>
      <c r="AC32" s="82"/>
      <c r="AD32" s="82"/>
      <c r="AE32" s="82"/>
      <c r="AF32" s="82"/>
      <c r="AG32" s="82"/>
      <c r="AH32" s="82"/>
      <c r="AI32" s="56">
        <f>SUM(D32:AH32)</f>
        <v>24</v>
      </c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79"/>
      <c r="B33" s="16"/>
      <c r="C33" s="16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1"/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3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" thickBot="1" x14ac:dyDescent="0.3">
      <c r="A34" s="15" t="s">
        <v>10</v>
      </c>
      <c r="B34" s="16"/>
      <c r="C34" s="17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31"/>
      <c r="AZ34" s="53"/>
    </row>
    <row r="35" spans="1:69" s="30" customFormat="1" ht="10.5" thickBot="1" x14ac:dyDescent="0.25">
      <c r="A35" s="18" t="s">
        <v>75</v>
      </c>
      <c r="B35" s="17" t="s">
        <v>76</v>
      </c>
      <c r="C35" s="17"/>
      <c r="D35" s="61"/>
      <c r="E35" s="61"/>
      <c r="F35" s="61" t="s">
        <v>74</v>
      </c>
      <c r="G35" s="61"/>
      <c r="H35" s="61" t="s">
        <v>26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Y35" s="61"/>
      <c r="Z35" s="61"/>
      <c r="AA35" s="61"/>
      <c r="AB35" s="61"/>
      <c r="AC35" s="61"/>
      <c r="AD35" s="61"/>
      <c r="AE35" s="61"/>
      <c r="AF35" s="67" t="s">
        <v>11</v>
      </c>
      <c r="AG35" s="66">
        <f>23</f>
        <v>23</v>
      </c>
      <c r="AH35" s="61"/>
      <c r="AI35" s="62">
        <f>AG35*7.5</f>
        <v>172.5</v>
      </c>
      <c r="AJ35" s="31"/>
      <c r="AZ35" s="53"/>
    </row>
    <row r="36" spans="1:69" s="30" customFormat="1" ht="10" x14ac:dyDescent="0.2">
      <c r="A36" s="18" t="s">
        <v>24</v>
      </c>
      <c r="B36" s="17" t="s">
        <v>25</v>
      </c>
      <c r="C36" s="17"/>
      <c r="D36" s="61"/>
      <c r="E36" s="61"/>
      <c r="F36" s="61" t="s">
        <v>31</v>
      </c>
      <c r="G36" s="61"/>
      <c r="H36" s="61" t="s">
        <v>77</v>
      </c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31"/>
      <c r="AZ36" s="53"/>
    </row>
    <row r="37" spans="1:69" s="30" customFormat="1" ht="10" x14ac:dyDescent="0.2">
      <c r="A37" s="18" t="s">
        <v>78</v>
      </c>
      <c r="B37" s="17" t="s">
        <v>79</v>
      </c>
      <c r="C37" s="17"/>
      <c r="D37" s="61"/>
      <c r="E37" s="61"/>
      <c r="F37" s="63" t="s">
        <v>33</v>
      </c>
      <c r="G37" s="63"/>
      <c r="H37" s="63" t="s">
        <v>80</v>
      </c>
      <c r="I37" s="63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7" t="s">
        <v>66</v>
      </c>
      <c r="AG37" s="61"/>
      <c r="AH37" s="61"/>
      <c r="AI37" s="61">
        <f>AI30-AI35</f>
        <v>9.5</v>
      </c>
      <c r="AJ37" s="70" t="s">
        <v>65</v>
      </c>
      <c r="AZ37" s="53"/>
    </row>
    <row r="38" spans="1:69" s="30" customFormat="1" ht="10" x14ac:dyDescent="0.2">
      <c r="A38" s="18" t="s">
        <v>23</v>
      </c>
      <c r="B38" s="17" t="s">
        <v>81</v>
      </c>
      <c r="C38" s="17"/>
      <c r="D38" s="63"/>
      <c r="E38" s="63"/>
      <c r="F38" s="63" t="s">
        <v>32</v>
      </c>
      <c r="G38" s="63"/>
      <c r="H38" s="63" t="s">
        <v>82</v>
      </c>
      <c r="I38" s="63"/>
      <c r="J38" s="63"/>
      <c r="K38" s="63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31"/>
    </row>
    <row r="39" spans="1:69" s="30" customFormat="1" ht="10" x14ac:dyDescent="0.2">
      <c r="A39" s="18" t="s">
        <v>27</v>
      </c>
      <c r="B39" s="17" t="s">
        <v>83</v>
      </c>
      <c r="C39" s="17"/>
      <c r="D39" s="63"/>
      <c r="E39" s="63"/>
      <c r="F39" s="61" t="s">
        <v>84</v>
      </c>
      <c r="G39" s="61"/>
      <c r="H39" s="61" t="s">
        <v>28</v>
      </c>
      <c r="I39" s="61"/>
      <c r="J39" s="61"/>
      <c r="K39" s="61"/>
      <c r="L39" s="61"/>
      <c r="M39" s="61"/>
      <c r="N39" s="61"/>
      <c r="O39" s="61"/>
      <c r="P39" s="63"/>
      <c r="Q39" s="63"/>
      <c r="R39" s="63"/>
      <c r="S39" s="63"/>
      <c r="T39" s="63"/>
      <c r="U39" s="63"/>
      <c r="V39" s="63"/>
      <c r="W39" s="63"/>
      <c r="Y39" s="63"/>
      <c r="Z39" s="63"/>
      <c r="AA39" s="63"/>
      <c r="AB39" s="63"/>
      <c r="AC39" s="63"/>
      <c r="AD39" s="63"/>
      <c r="AE39" s="63"/>
      <c r="AF39" s="68" t="s">
        <v>67</v>
      </c>
      <c r="AG39" s="63"/>
      <c r="AH39" s="63"/>
      <c r="AI39" s="64">
        <f>38</f>
        <v>38</v>
      </c>
      <c r="AJ39" s="31"/>
    </row>
    <row r="40" spans="1:69" s="30" customFormat="1" ht="10" x14ac:dyDescent="0.2">
      <c r="A40" s="17"/>
      <c r="B40" s="17"/>
      <c r="C40" s="31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31"/>
    </row>
    <row r="41" spans="1:69" s="30" customFormat="1" ht="13" thickBot="1" x14ac:dyDescent="0.3">
      <c r="A41" s="29"/>
      <c r="B41" s="29"/>
      <c r="C41" s="29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Y41" s="63"/>
      <c r="Z41" s="63"/>
      <c r="AA41" s="63"/>
      <c r="AB41" s="63"/>
      <c r="AC41" s="63"/>
      <c r="AD41" s="63"/>
      <c r="AE41" s="63"/>
      <c r="AF41" s="68" t="s">
        <v>68</v>
      </c>
      <c r="AG41" s="63"/>
      <c r="AH41" s="63"/>
      <c r="AI41" s="65">
        <f>AI39+AI37</f>
        <v>47.5</v>
      </c>
      <c r="AJ41" s="31"/>
    </row>
    <row r="42" spans="1:69" s="30" customFormat="1" ht="13" thickTop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5">
      <c r="C46"/>
      <c r="AI46" s="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6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Allan Seppanen</cp:lastModifiedBy>
  <cp:lastPrinted>2025-02-04T19:27:04Z</cp:lastPrinted>
  <dcterms:created xsi:type="dcterms:W3CDTF">1998-07-03T22:57:08Z</dcterms:created>
  <dcterms:modified xsi:type="dcterms:W3CDTF">2025-03-08T21:00:10Z</dcterms:modified>
</cp:coreProperties>
</file>